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2360" documentId="8_{E1C1190B-3C9E-4A5F-AC21-6F7B60D85123}" xr6:coauthVersionLast="46" xr6:coauthVersionMax="46" xr10:uidLastSave="{201F9B0A-7184-4B4B-9473-34367B5DC9D0}"/>
  <bookViews>
    <workbookView xWindow="-120" yWindow="-120" windowWidth="29040" windowHeight="15840" firstSheet="2" activeTab="8" xr2:uid="{25C56FF9-A069-44FD-B878-792FEE41DBD0}"/>
  </bookViews>
  <sheets>
    <sheet name="Alpha vs Beta vs Gamma" sheetId="37" r:id="rId1"/>
    <sheet name="Length of vectors" sheetId="40" r:id="rId2"/>
    <sheet name="Triangle vs Sibling" sheetId="42" r:id="rId3"/>
    <sheet name="Edit Script&amp;PC features" sheetId="44" r:id="rId4"/>
    <sheet name="Count bits" sheetId="45" r:id="rId5"/>
    <sheet name="TFIDF" sheetId="46" r:id="rId6"/>
    <sheet name="Non Divided FE" sheetId="48" r:id="rId7"/>
    <sheet name="No Query Placeholders" sheetId="49" r:id="rId8"/>
    <sheet name="No Query Placeholders (2)" sheetId="52" r:id="rId9"/>
    <sheet name="Different values for k" sheetId="50" r:id="rId10"/>
    <sheet name="No node extractor" sheetId="51" r:id="rId11"/>
    <sheet name="No node extractor (2)" sheetId="53" r:id="rId12"/>
    <sheet name="Paralellism" sheetId="54" r:id="rId13"/>
    <sheet name="Beta comparison" sheetId="35" r:id="rId14"/>
    <sheet name="Beta comparison (2)" sheetId="38" r:id="rId1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7" i="37" l="1"/>
  <c r="B72" i="35"/>
  <c r="H72" i="35"/>
  <c r="N72" i="35"/>
  <c r="B37" i="35"/>
  <c r="H37" i="35"/>
  <c r="N37" i="35"/>
  <c r="H37" i="37"/>
  <c r="H72" i="37"/>
  <c r="H61" i="37"/>
  <c r="H67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59" i="37"/>
  <c r="H60" i="37"/>
  <c r="H62" i="37"/>
  <c r="H63" i="37"/>
  <c r="H64" i="37"/>
  <c r="H65" i="37"/>
  <c r="H66" i="37"/>
  <c r="H68" i="37"/>
  <c r="H69" i="37"/>
  <c r="H70" i="37"/>
  <c r="H71" i="37"/>
  <c r="H73" i="37"/>
  <c r="H74" i="37"/>
  <c r="H75" i="37"/>
  <c r="H76" i="37"/>
  <c r="H77" i="37"/>
  <c r="H78" i="37"/>
  <c r="H79" i="37"/>
  <c r="H80" i="37"/>
  <c r="H81" i="37"/>
  <c r="H82" i="37"/>
  <c r="H83" i="37"/>
  <c r="H84" i="37"/>
  <c r="H85" i="37"/>
  <c r="H86" i="37"/>
  <c r="H87" i="37"/>
  <c r="H88" i="37"/>
  <c r="H89" i="37"/>
  <c r="H90" i="37"/>
  <c r="H91" i="37"/>
  <c r="H92" i="37"/>
  <c r="H93" i="37"/>
  <c r="B94" i="37"/>
  <c r="C94" i="37"/>
  <c r="D94" i="37"/>
  <c r="B98" i="37" s="1"/>
  <c r="E94" i="37"/>
  <c r="B99" i="37" s="1"/>
  <c r="F94" i="37"/>
  <c r="B100" i="37" s="1"/>
  <c r="G94" i="37"/>
  <c r="B101" i="37" s="1"/>
  <c r="I94" i="37"/>
  <c r="J94" i="37"/>
  <c r="B103" i="37" s="1"/>
  <c r="D95" i="37"/>
  <c r="J95" i="37"/>
  <c r="D96" i="37"/>
  <c r="J96" i="37"/>
  <c r="A97" i="37"/>
  <c r="D97" i="37"/>
  <c r="J97" i="37"/>
  <c r="D98" i="37"/>
  <c r="J98" i="37"/>
  <c r="A102" i="37"/>
  <c r="A107" i="37"/>
  <c r="B108" i="37"/>
  <c r="B109" i="37"/>
  <c r="B110" i="37"/>
  <c r="B111" i="37"/>
  <c r="A107" i="54"/>
  <c r="A102" i="54"/>
  <c r="A97" i="54"/>
  <c r="S94" i="54"/>
  <c r="B111" i="54" s="1"/>
  <c r="R94" i="54"/>
  <c r="B110" i="54" s="1"/>
  <c r="Q94" i="54"/>
  <c r="B109" i="54" s="1"/>
  <c r="P94" i="54"/>
  <c r="B108" i="54" s="1"/>
  <c r="O94" i="54"/>
  <c r="N94" i="54"/>
  <c r="M94" i="54"/>
  <c r="B106" i="54" s="1"/>
  <c r="L94" i="54"/>
  <c r="B105" i="54" s="1"/>
  <c r="K94" i="54"/>
  <c r="B104" i="54" s="1"/>
  <c r="J94" i="54"/>
  <c r="B103" i="54" s="1"/>
  <c r="I94" i="54"/>
  <c r="H94" i="54"/>
  <c r="G94" i="54"/>
  <c r="B101" i="54" s="1"/>
  <c r="F94" i="54"/>
  <c r="B100" i="54" s="1"/>
  <c r="E94" i="54"/>
  <c r="B99" i="54" s="1"/>
  <c r="D94" i="54"/>
  <c r="B98" i="54" s="1"/>
  <c r="C94" i="54"/>
  <c r="B94" i="54"/>
  <c r="A69" i="54"/>
  <c r="G94" i="53"/>
  <c r="F94" i="53"/>
  <c r="B100" i="53" s="1"/>
  <c r="E94" i="53"/>
  <c r="B99" i="53" s="1"/>
  <c r="D94" i="53"/>
  <c r="C94" i="53"/>
  <c r="R94" i="45"/>
  <c r="B98" i="53"/>
  <c r="B111" i="53"/>
  <c r="A107" i="53"/>
  <c r="A102" i="53"/>
  <c r="A97" i="53"/>
  <c r="S94" i="53"/>
  <c r="R94" i="53"/>
  <c r="B110" i="53" s="1"/>
  <c r="Q94" i="53"/>
  <c r="B109" i="53" s="1"/>
  <c r="P94" i="53"/>
  <c r="B108" i="53" s="1"/>
  <c r="O94" i="53"/>
  <c r="N94" i="53"/>
  <c r="M94" i="53"/>
  <c r="B106" i="53" s="1"/>
  <c r="L94" i="53"/>
  <c r="B105" i="53" s="1"/>
  <c r="K94" i="53"/>
  <c r="B104" i="53" s="1"/>
  <c r="J94" i="53"/>
  <c r="B103" i="53" s="1"/>
  <c r="I94" i="53"/>
  <c r="H94" i="53"/>
  <c r="B101" i="53"/>
  <c r="B94" i="53"/>
  <c r="A69" i="53"/>
  <c r="P94" i="51"/>
  <c r="P94" i="49"/>
  <c r="B108" i="49" s="1"/>
  <c r="J94" i="49"/>
  <c r="A107" i="52"/>
  <c r="A102" i="52"/>
  <c r="A97" i="52"/>
  <c r="S94" i="52"/>
  <c r="B111" i="52" s="1"/>
  <c r="R94" i="52"/>
  <c r="B110" i="52" s="1"/>
  <c r="Q94" i="52"/>
  <c r="B109" i="52" s="1"/>
  <c r="P94" i="52"/>
  <c r="B108" i="52" s="1"/>
  <c r="O94" i="52"/>
  <c r="N94" i="52"/>
  <c r="M94" i="52"/>
  <c r="B106" i="52" s="1"/>
  <c r="L94" i="52"/>
  <c r="B105" i="52" s="1"/>
  <c r="K94" i="52"/>
  <c r="B104" i="52" s="1"/>
  <c r="J94" i="52"/>
  <c r="B103" i="52" s="1"/>
  <c r="I94" i="52"/>
  <c r="H94" i="52"/>
  <c r="G94" i="52"/>
  <c r="B101" i="52" s="1"/>
  <c r="F94" i="52"/>
  <c r="B100" i="52" s="1"/>
  <c r="E94" i="52"/>
  <c r="B99" i="52" s="1"/>
  <c r="D94" i="52"/>
  <c r="B98" i="52" s="1"/>
  <c r="C94" i="52"/>
  <c r="B94" i="52"/>
  <c r="A69" i="52"/>
  <c r="E94" i="50"/>
  <c r="B99" i="50" s="1"/>
  <c r="S94" i="42"/>
  <c r="R94" i="42"/>
  <c r="Q94" i="42"/>
  <c r="P94" i="42"/>
  <c r="O94" i="42"/>
  <c r="B109" i="51"/>
  <c r="A107" i="51"/>
  <c r="A102" i="51"/>
  <c r="A97" i="51"/>
  <c r="S94" i="51"/>
  <c r="B111" i="51" s="1"/>
  <c r="R94" i="51"/>
  <c r="B110" i="51" s="1"/>
  <c r="Q94" i="51"/>
  <c r="B108" i="51"/>
  <c r="O94" i="51"/>
  <c r="N94" i="51"/>
  <c r="M94" i="51"/>
  <c r="B106" i="51" s="1"/>
  <c r="L94" i="51"/>
  <c r="B105" i="51" s="1"/>
  <c r="K94" i="51"/>
  <c r="B104" i="51" s="1"/>
  <c r="J94" i="51"/>
  <c r="B103" i="51" s="1"/>
  <c r="I94" i="51"/>
  <c r="H94" i="51"/>
  <c r="G94" i="51"/>
  <c r="B101" i="51" s="1"/>
  <c r="F94" i="51"/>
  <c r="B100" i="51" s="1"/>
  <c r="E94" i="51"/>
  <c r="B99" i="51" s="1"/>
  <c r="D94" i="51"/>
  <c r="B98" i="51" s="1"/>
  <c r="C94" i="51"/>
  <c r="B94" i="51"/>
  <c r="A69" i="51"/>
  <c r="A107" i="50"/>
  <c r="A102" i="50"/>
  <c r="A97" i="50"/>
  <c r="S94" i="50"/>
  <c r="B111" i="50" s="1"/>
  <c r="R94" i="50"/>
  <c r="B110" i="50" s="1"/>
  <c r="Q94" i="50"/>
  <c r="B109" i="50" s="1"/>
  <c r="P94" i="50"/>
  <c r="B108" i="50" s="1"/>
  <c r="O94" i="50"/>
  <c r="N94" i="50"/>
  <c r="M94" i="50"/>
  <c r="B106" i="50" s="1"/>
  <c r="L94" i="50"/>
  <c r="B105" i="50" s="1"/>
  <c r="K94" i="50"/>
  <c r="B104" i="50" s="1"/>
  <c r="J94" i="50"/>
  <c r="B103" i="50" s="1"/>
  <c r="I94" i="50"/>
  <c r="H94" i="50"/>
  <c r="G94" i="50"/>
  <c r="B101" i="50" s="1"/>
  <c r="F94" i="50"/>
  <c r="B100" i="50" s="1"/>
  <c r="D94" i="50"/>
  <c r="B98" i="50" s="1"/>
  <c r="C94" i="50"/>
  <c r="B94" i="50"/>
  <c r="A69" i="50"/>
  <c r="A107" i="49"/>
  <c r="A102" i="49"/>
  <c r="A97" i="49"/>
  <c r="S94" i="49"/>
  <c r="B111" i="49" s="1"/>
  <c r="R94" i="49"/>
  <c r="B110" i="49" s="1"/>
  <c r="Q94" i="49"/>
  <c r="B109" i="49" s="1"/>
  <c r="O94" i="49"/>
  <c r="N94" i="49"/>
  <c r="M94" i="49"/>
  <c r="B106" i="49" s="1"/>
  <c r="L94" i="49"/>
  <c r="B105" i="49" s="1"/>
  <c r="K94" i="49"/>
  <c r="B104" i="49" s="1"/>
  <c r="B103" i="49"/>
  <c r="I94" i="49"/>
  <c r="H94" i="49"/>
  <c r="G94" i="49"/>
  <c r="B101" i="49" s="1"/>
  <c r="F94" i="49"/>
  <c r="B100" i="49" s="1"/>
  <c r="E94" i="49"/>
  <c r="B99" i="49" s="1"/>
  <c r="D94" i="49"/>
  <c r="B98" i="49" s="1"/>
  <c r="C94" i="49"/>
  <c r="A69" i="49"/>
  <c r="A107" i="48"/>
  <c r="A102" i="48"/>
  <c r="A97" i="48"/>
  <c r="S94" i="48"/>
  <c r="B111" i="48" s="1"/>
  <c r="R94" i="48"/>
  <c r="B110" i="48" s="1"/>
  <c r="Q94" i="48"/>
  <c r="B109" i="48" s="1"/>
  <c r="P94" i="48"/>
  <c r="B108" i="48" s="1"/>
  <c r="O94" i="48"/>
  <c r="N94" i="48"/>
  <c r="M94" i="48"/>
  <c r="B106" i="48" s="1"/>
  <c r="L94" i="48"/>
  <c r="B105" i="48" s="1"/>
  <c r="K94" i="48"/>
  <c r="B104" i="48" s="1"/>
  <c r="J94" i="48"/>
  <c r="B103" i="48" s="1"/>
  <c r="I94" i="48"/>
  <c r="H94" i="48"/>
  <c r="G94" i="48"/>
  <c r="B101" i="48" s="1"/>
  <c r="F94" i="48"/>
  <c r="B100" i="48" s="1"/>
  <c r="E94" i="48"/>
  <c r="B99" i="48" s="1"/>
  <c r="D94" i="48"/>
  <c r="B98" i="48" s="1"/>
  <c r="C94" i="48"/>
  <c r="B93" i="48"/>
  <c r="B92" i="48"/>
  <c r="B91" i="48"/>
  <c r="B90" i="48"/>
  <c r="B89" i="48"/>
  <c r="B88" i="48"/>
  <c r="B87" i="48"/>
  <c r="B86" i="48"/>
  <c r="B85" i="48"/>
  <c r="B84" i="48"/>
  <c r="B83" i="48"/>
  <c r="B82" i="48"/>
  <c r="B81" i="48"/>
  <c r="B80" i="48"/>
  <c r="B79" i="48"/>
  <c r="B78" i="48"/>
  <c r="B77" i="48"/>
  <c r="B76" i="48"/>
  <c r="B75" i="48"/>
  <c r="B74" i="48"/>
  <c r="B73" i="48"/>
  <c r="B72" i="48"/>
  <c r="B71" i="48"/>
  <c r="B70" i="48"/>
  <c r="B69" i="48"/>
  <c r="A69" i="48"/>
  <c r="B68" i="48"/>
  <c r="B67" i="48"/>
  <c r="B66" i="48"/>
  <c r="B65" i="48"/>
  <c r="B64" i="48"/>
  <c r="B63" i="48"/>
  <c r="B62" i="48"/>
  <c r="B61" i="48"/>
  <c r="B60" i="48"/>
  <c r="B59" i="48"/>
  <c r="B58" i="48"/>
  <c r="B57" i="48"/>
  <c r="B56" i="48"/>
  <c r="B55" i="48"/>
  <c r="B54" i="48"/>
  <c r="B53" i="48"/>
  <c r="B52" i="48"/>
  <c r="B51" i="48"/>
  <c r="B50" i="48"/>
  <c r="B49" i="48"/>
  <c r="B48" i="48"/>
  <c r="B47" i="48"/>
  <c r="B46" i="48"/>
  <c r="B45" i="48"/>
  <c r="B44" i="48"/>
  <c r="B43" i="48"/>
  <c r="B42" i="48"/>
  <c r="B41" i="48"/>
  <c r="B40" i="48"/>
  <c r="B39" i="48"/>
  <c r="B38" i="48"/>
  <c r="B37" i="48"/>
  <c r="B36" i="48"/>
  <c r="B35" i="48"/>
  <c r="B34" i="48"/>
  <c r="B33" i="48"/>
  <c r="B32" i="48"/>
  <c r="B31" i="48"/>
  <c r="B30" i="48"/>
  <c r="B29" i="48"/>
  <c r="B28" i="48"/>
  <c r="B27" i="48"/>
  <c r="B26" i="48"/>
  <c r="B25" i="48"/>
  <c r="B24" i="48"/>
  <c r="B23" i="48"/>
  <c r="B22" i="48"/>
  <c r="B21" i="48"/>
  <c r="B20" i="48"/>
  <c r="B19" i="48"/>
  <c r="B18" i="48"/>
  <c r="B17" i="48"/>
  <c r="B16" i="48"/>
  <c r="B15" i="48"/>
  <c r="B14" i="48"/>
  <c r="B94" i="48" s="1"/>
  <c r="B111" i="46"/>
  <c r="B110" i="46"/>
  <c r="A107" i="46"/>
  <c r="A102" i="46"/>
  <c r="A97" i="46"/>
  <c r="B109" i="46"/>
  <c r="B108" i="46"/>
  <c r="M94" i="46"/>
  <c r="B106" i="46" s="1"/>
  <c r="L94" i="46"/>
  <c r="B105" i="46" s="1"/>
  <c r="K94" i="46"/>
  <c r="B104" i="46" s="1"/>
  <c r="J94" i="46"/>
  <c r="B103" i="46" s="1"/>
  <c r="I94" i="46"/>
  <c r="H94" i="46"/>
  <c r="G94" i="46"/>
  <c r="B101" i="46" s="1"/>
  <c r="F94" i="46"/>
  <c r="B100" i="46" s="1"/>
  <c r="E94" i="46"/>
  <c r="B99" i="46" s="1"/>
  <c r="D94" i="46"/>
  <c r="B98" i="46" s="1"/>
  <c r="C94" i="46"/>
  <c r="B93" i="46"/>
  <c r="B92" i="46"/>
  <c r="B91" i="46"/>
  <c r="B90" i="46"/>
  <c r="B89" i="46"/>
  <c r="B88" i="46"/>
  <c r="B87" i="46"/>
  <c r="B86" i="46"/>
  <c r="B85" i="46"/>
  <c r="B84" i="46"/>
  <c r="B83" i="46"/>
  <c r="B82" i="46"/>
  <c r="B81" i="46"/>
  <c r="B80" i="46"/>
  <c r="B79" i="46"/>
  <c r="B78" i="46"/>
  <c r="B77" i="46"/>
  <c r="B76" i="46"/>
  <c r="B75" i="46"/>
  <c r="B74" i="46"/>
  <c r="B73" i="46"/>
  <c r="B72" i="46"/>
  <c r="B71" i="46"/>
  <c r="B70" i="46"/>
  <c r="B69" i="46"/>
  <c r="A69" i="46"/>
  <c r="B68" i="46"/>
  <c r="B67" i="46"/>
  <c r="B66" i="46"/>
  <c r="B65" i="46"/>
  <c r="B64" i="46"/>
  <c r="B63" i="46"/>
  <c r="B62" i="46"/>
  <c r="B61" i="46"/>
  <c r="B60" i="46"/>
  <c r="B59" i="46"/>
  <c r="B58" i="46"/>
  <c r="B57" i="46"/>
  <c r="B56" i="46"/>
  <c r="B55" i="46"/>
  <c r="B54" i="46"/>
  <c r="B53" i="46"/>
  <c r="B52" i="46"/>
  <c r="B51" i="46"/>
  <c r="B50" i="46"/>
  <c r="B49" i="46"/>
  <c r="B48" i="46"/>
  <c r="B47" i="46"/>
  <c r="B46" i="46"/>
  <c r="B45" i="46"/>
  <c r="B44" i="46"/>
  <c r="B43" i="46"/>
  <c r="B42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94" i="46" s="1"/>
  <c r="B110" i="45"/>
  <c r="B109" i="45"/>
  <c r="B108" i="45"/>
  <c r="A107" i="45"/>
  <c r="A102" i="45"/>
  <c r="B99" i="45"/>
  <c r="B98" i="45"/>
  <c r="A97" i="45"/>
  <c r="S94" i="45"/>
  <c r="B111" i="45" s="1"/>
  <c r="Q94" i="45"/>
  <c r="P94" i="45"/>
  <c r="O94" i="45"/>
  <c r="N94" i="45"/>
  <c r="M94" i="45"/>
  <c r="B106" i="45" s="1"/>
  <c r="L94" i="45"/>
  <c r="B105" i="45" s="1"/>
  <c r="K94" i="45"/>
  <c r="B104" i="45" s="1"/>
  <c r="J94" i="45"/>
  <c r="B103" i="45" s="1"/>
  <c r="I94" i="45"/>
  <c r="H94" i="45"/>
  <c r="G94" i="45"/>
  <c r="B101" i="45" s="1"/>
  <c r="F94" i="45"/>
  <c r="B100" i="45" s="1"/>
  <c r="E94" i="45"/>
  <c r="D94" i="45"/>
  <c r="C94" i="45"/>
  <c r="B93" i="45"/>
  <c r="B92" i="45"/>
  <c r="B91" i="45"/>
  <c r="B90" i="45"/>
  <c r="B89" i="45"/>
  <c r="B88" i="45"/>
  <c r="B87" i="45"/>
  <c r="B86" i="45"/>
  <c r="B85" i="45"/>
  <c r="B84" i="45"/>
  <c r="B83" i="45"/>
  <c r="B82" i="45"/>
  <c r="B81" i="45"/>
  <c r="B80" i="45"/>
  <c r="B79" i="45"/>
  <c r="B78" i="45"/>
  <c r="B77" i="45"/>
  <c r="B76" i="45"/>
  <c r="B75" i="45"/>
  <c r="B74" i="45"/>
  <c r="B73" i="45"/>
  <c r="B72" i="45"/>
  <c r="B71" i="45"/>
  <c r="B70" i="45"/>
  <c r="B69" i="45"/>
  <c r="A69" i="45"/>
  <c r="B68" i="45"/>
  <c r="B67" i="45"/>
  <c r="B66" i="45"/>
  <c r="B65" i="45"/>
  <c r="B64" i="45"/>
  <c r="B63" i="45"/>
  <c r="B62" i="45"/>
  <c r="B61" i="45"/>
  <c r="B60" i="45"/>
  <c r="B59" i="45"/>
  <c r="B58" i="45"/>
  <c r="B57" i="45"/>
  <c r="B56" i="45"/>
  <c r="B55" i="45"/>
  <c r="B54" i="45"/>
  <c r="B53" i="45"/>
  <c r="B52" i="45"/>
  <c r="B51" i="45"/>
  <c r="B50" i="45"/>
  <c r="B49" i="45"/>
  <c r="B48" i="45"/>
  <c r="B47" i="45"/>
  <c r="B46" i="45"/>
  <c r="B45" i="45"/>
  <c r="B44" i="45"/>
  <c r="B43" i="45"/>
  <c r="B42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15" i="45"/>
  <c r="B14" i="45"/>
  <c r="B94" i="45" s="1"/>
  <c r="S94" i="44"/>
  <c r="R94" i="44"/>
  <c r="Q94" i="44"/>
  <c r="P94" i="44"/>
  <c r="O94" i="44"/>
  <c r="B111" i="44"/>
  <c r="B110" i="44"/>
  <c r="B109" i="44"/>
  <c r="B108" i="44"/>
  <c r="A107" i="44"/>
  <c r="A102" i="44"/>
  <c r="A97" i="44"/>
  <c r="N94" i="44"/>
  <c r="M94" i="44"/>
  <c r="B106" i="44" s="1"/>
  <c r="L94" i="44"/>
  <c r="B105" i="44" s="1"/>
  <c r="K94" i="44"/>
  <c r="B104" i="44" s="1"/>
  <c r="J94" i="44"/>
  <c r="B103" i="44" s="1"/>
  <c r="I94" i="44"/>
  <c r="G94" i="44"/>
  <c r="B101" i="44" s="1"/>
  <c r="F94" i="44"/>
  <c r="B100" i="44" s="1"/>
  <c r="E94" i="44"/>
  <c r="B99" i="44" s="1"/>
  <c r="D94" i="44"/>
  <c r="B98" i="44" s="1"/>
  <c r="C94" i="44"/>
  <c r="B93" i="44"/>
  <c r="B92" i="44"/>
  <c r="B91" i="44"/>
  <c r="B90" i="44"/>
  <c r="B89" i="44"/>
  <c r="B88" i="44"/>
  <c r="B87" i="44"/>
  <c r="B86" i="44"/>
  <c r="B85" i="44"/>
  <c r="B84" i="44"/>
  <c r="B83" i="44"/>
  <c r="B82" i="44"/>
  <c r="B81" i="44"/>
  <c r="B80" i="44"/>
  <c r="B79" i="44"/>
  <c r="B78" i="44"/>
  <c r="B77" i="44"/>
  <c r="B76" i="44"/>
  <c r="B75" i="44"/>
  <c r="B74" i="44"/>
  <c r="B73" i="44"/>
  <c r="B72" i="44"/>
  <c r="B71" i="44"/>
  <c r="B70" i="44"/>
  <c r="B69" i="44"/>
  <c r="A69" i="44"/>
  <c r="B68" i="44"/>
  <c r="B67" i="44"/>
  <c r="B66" i="44"/>
  <c r="B65" i="44"/>
  <c r="B64" i="44"/>
  <c r="B63" i="44"/>
  <c r="B62" i="44"/>
  <c r="B61" i="44"/>
  <c r="B60" i="44"/>
  <c r="B59" i="44"/>
  <c r="B58" i="44"/>
  <c r="B57" i="44"/>
  <c r="B56" i="44"/>
  <c r="B55" i="44"/>
  <c r="B54" i="44"/>
  <c r="B53" i="44"/>
  <c r="B52" i="44"/>
  <c r="B51" i="44"/>
  <c r="B50" i="44"/>
  <c r="B49" i="44"/>
  <c r="B48" i="44"/>
  <c r="B47" i="44"/>
  <c r="B46" i="44"/>
  <c r="B45" i="44"/>
  <c r="B44" i="44"/>
  <c r="B43" i="44"/>
  <c r="B42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94" i="44" s="1"/>
  <c r="B14" i="44"/>
  <c r="O94" i="38"/>
  <c r="A107" i="42"/>
  <c r="A102" i="42"/>
  <c r="A97" i="42"/>
  <c r="B111" i="42"/>
  <c r="B110" i="42"/>
  <c r="B109" i="42"/>
  <c r="B108" i="42"/>
  <c r="N94" i="42"/>
  <c r="M94" i="42"/>
  <c r="B106" i="42" s="1"/>
  <c r="L94" i="42"/>
  <c r="B105" i="42" s="1"/>
  <c r="K94" i="42"/>
  <c r="B104" i="42" s="1"/>
  <c r="J94" i="42"/>
  <c r="B103" i="42" s="1"/>
  <c r="I94" i="42"/>
  <c r="G94" i="42"/>
  <c r="B101" i="42" s="1"/>
  <c r="F94" i="42"/>
  <c r="B100" i="42" s="1"/>
  <c r="E94" i="42"/>
  <c r="B99" i="42" s="1"/>
  <c r="D94" i="42"/>
  <c r="B98" i="42" s="1"/>
  <c r="C94" i="42"/>
  <c r="H93" i="42"/>
  <c r="B93" i="42"/>
  <c r="H92" i="42"/>
  <c r="B92" i="42"/>
  <c r="H91" i="42"/>
  <c r="B91" i="42"/>
  <c r="H90" i="42"/>
  <c r="B90" i="42"/>
  <c r="H89" i="42"/>
  <c r="B89" i="42"/>
  <c r="H88" i="42"/>
  <c r="B88" i="42"/>
  <c r="H87" i="42"/>
  <c r="B87" i="42"/>
  <c r="H86" i="42"/>
  <c r="B86" i="42"/>
  <c r="H85" i="42"/>
  <c r="B85" i="42"/>
  <c r="H84" i="42"/>
  <c r="B84" i="42"/>
  <c r="H83" i="42"/>
  <c r="B83" i="42"/>
  <c r="H82" i="42"/>
  <c r="B82" i="42"/>
  <c r="H81" i="42"/>
  <c r="B81" i="42"/>
  <c r="H80" i="42"/>
  <c r="B80" i="42"/>
  <c r="H79" i="42"/>
  <c r="B79" i="42"/>
  <c r="H78" i="42"/>
  <c r="B78" i="42"/>
  <c r="H77" i="42"/>
  <c r="B77" i="42"/>
  <c r="H76" i="42"/>
  <c r="B76" i="42"/>
  <c r="H75" i="42"/>
  <c r="B75" i="42"/>
  <c r="H74" i="42"/>
  <c r="B74" i="42"/>
  <c r="H73" i="42"/>
  <c r="B73" i="42"/>
  <c r="H72" i="42"/>
  <c r="B72" i="42"/>
  <c r="H71" i="42"/>
  <c r="B71" i="42"/>
  <c r="H70" i="42"/>
  <c r="B70" i="42"/>
  <c r="H69" i="42"/>
  <c r="B69" i="42"/>
  <c r="A69" i="42"/>
  <c r="H68" i="42"/>
  <c r="B68" i="42"/>
  <c r="H67" i="42"/>
  <c r="B67" i="42"/>
  <c r="H66" i="42"/>
  <c r="B66" i="42"/>
  <c r="H65" i="42"/>
  <c r="B65" i="42"/>
  <c r="H64" i="42"/>
  <c r="B64" i="42"/>
  <c r="H63" i="42"/>
  <c r="B63" i="42"/>
  <c r="H62" i="42"/>
  <c r="B62" i="42"/>
  <c r="H61" i="42"/>
  <c r="B61" i="42"/>
  <c r="H60" i="42"/>
  <c r="B60" i="42"/>
  <c r="H59" i="42"/>
  <c r="B59" i="42"/>
  <c r="H58" i="42"/>
  <c r="B58" i="42"/>
  <c r="H57" i="42"/>
  <c r="B57" i="42"/>
  <c r="H56" i="42"/>
  <c r="B56" i="42"/>
  <c r="H55" i="42"/>
  <c r="B55" i="42"/>
  <c r="H54" i="42"/>
  <c r="B54" i="42"/>
  <c r="H53" i="42"/>
  <c r="B53" i="42"/>
  <c r="H52" i="42"/>
  <c r="B52" i="42"/>
  <c r="H51" i="42"/>
  <c r="B51" i="42"/>
  <c r="H50" i="42"/>
  <c r="B50" i="42"/>
  <c r="H49" i="42"/>
  <c r="B49" i="42"/>
  <c r="H48" i="42"/>
  <c r="B48" i="42"/>
  <c r="H47" i="42"/>
  <c r="B47" i="42"/>
  <c r="H46" i="42"/>
  <c r="B46" i="42"/>
  <c r="H45" i="42"/>
  <c r="B45" i="42"/>
  <c r="H44" i="42"/>
  <c r="B44" i="42"/>
  <c r="H43" i="42"/>
  <c r="B43" i="42"/>
  <c r="H42" i="42"/>
  <c r="B42" i="42"/>
  <c r="H41" i="42"/>
  <c r="B41" i="42"/>
  <c r="H40" i="42"/>
  <c r="B40" i="42"/>
  <c r="H39" i="42"/>
  <c r="B39" i="42"/>
  <c r="H38" i="42"/>
  <c r="B38" i="42"/>
  <c r="H37" i="42"/>
  <c r="B37" i="42"/>
  <c r="H36" i="42"/>
  <c r="B36" i="42"/>
  <c r="H35" i="42"/>
  <c r="B35" i="42"/>
  <c r="H34" i="42"/>
  <c r="B34" i="42"/>
  <c r="H33" i="42"/>
  <c r="B33" i="42"/>
  <c r="H32" i="42"/>
  <c r="B32" i="42"/>
  <c r="H31" i="42"/>
  <c r="B31" i="42"/>
  <c r="H30" i="42"/>
  <c r="B30" i="42"/>
  <c r="H29" i="42"/>
  <c r="B29" i="42"/>
  <c r="H28" i="42"/>
  <c r="B28" i="42"/>
  <c r="H27" i="42"/>
  <c r="B27" i="42"/>
  <c r="H26" i="42"/>
  <c r="B26" i="42"/>
  <c r="H25" i="42"/>
  <c r="B25" i="42"/>
  <c r="H24" i="42"/>
  <c r="B24" i="42"/>
  <c r="H23" i="42"/>
  <c r="B23" i="42"/>
  <c r="H22" i="42"/>
  <c r="B22" i="42"/>
  <c r="H21" i="42"/>
  <c r="B21" i="42"/>
  <c r="H20" i="42"/>
  <c r="B20" i="42"/>
  <c r="H19" i="42"/>
  <c r="B19" i="42"/>
  <c r="H18" i="42"/>
  <c r="B18" i="42"/>
  <c r="H17" i="42"/>
  <c r="B17" i="42"/>
  <c r="H16" i="42"/>
  <c r="B16" i="42"/>
  <c r="H15" i="42"/>
  <c r="B15" i="42"/>
  <c r="H14" i="42"/>
  <c r="B14" i="42"/>
  <c r="A107" i="40"/>
  <c r="A102" i="40"/>
  <c r="A97" i="40"/>
  <c r="B111" i="40"/>
  <c r="B110" i="40"/>
  <c r="B109" i="40"/>
  <c r="B108" i="40"/>
  <c r="M94" i="40"/>
  <c r="B106" i="40" s="1"/>
  <c r="L94" i="40"/>
  <c r="B105" i="40" s="1"/>
  <c r="K94" i="40"/>
  <c r="B104" i="40" s="1"/>
  <c r="J94" i="40"/>
  <c r="B103" i="40" s="1"/>
  <c r="I94" i="40"/>
  <c r="G94" i="40"/>
  <c r="B101" i="40" s="1"/>
  <c r="F94" i="40"/>
  <c r="B100" i="40" s="1"/>
  <c r="E94" i="40"/>
  <c r="B99" i="40" s="1"/>
  <c r="D94" i="40"/>
  <c r="B98" i="40" s="1"/>
  <c r="C94" i="40"/>
  <c r="H93" i="40"/>
  <c r="B93" i="40"/>
  <c r="H92" i="40"/>
  <c r="B92" i="40"/>
  <c r="H91" i="40"/>
  <c r="B91" i="40"/>
  <c r="H90" i="40"/>
  <c r="B90" i="40"/>
  <c r="H89" i="40"/>
  <c r="B89" i="40"/>
  <c r="H88" i="40"/>
  <c r="B88" i="40"/>
  <c r="H87" i="40"/>
  <c r="B87" i="40"/>
  <c r="H86" i="40"/>
  <c r="B86" i="40"/>
  <c r="H85" i="40"/>
  <c r="B85" i="40"/>
  <c r="H84" i="40"/>
  <c r="B84" i="40"/>
  <c r="H83" i="40"/>
  <c r="B83" i="40"/>
  <c r="H82" i="40"/>
  <c r="B82" i="40"/>
  <c r="H81" i="40"/>
  <c r="B81" i="40"/>
  <c r="H80" i="40"/>
  <c r="B80" i="40"/>
  <c r="H79" i="40"/>
  <c r="B79" i="40"/>
  <c r="H78" i="40"/>
  <c r="B78" i="40"/>
  <c r="H77" i="40"/>
  <c r="B77" i="40"/>
  <c r="H76" i="40"/>
  <c r="B76" i="40"/>
  <c r="H75" i="40"/>
  <c r="B75" i="40"/>
  <c r="H74" i="40"/>
  <c r="B74" i="40"/>
  <c r="H73" i="40"/>
  <c r="B73" i="40"/>
  <c r="H72" i="40"/>
  <c r="B72" i="40"/>
  <c r="H71" i="40"/>
  <c r="B71" i="40"/>
  <c r="H70" i="40"/>
  <c r="B70" i="40"/>
  <c r="H69" i="40"/>
  <c r="B69" i="40"/>
  <c r="A69" i="40"/>
  <c r="H68" i="40"/>
  <c r="B68" i="40"/>
  <c r="H67" i="40"/>
  <c r="B67" i="40"/>
  <c r="H66" i="40"/>
  <c r="B66" i="40"/>
  <c r="H65" i="40"/>
  <c r="B65" i="40"/>
  <c r="H64" i="40"/>
  <c r="B64" i="40"/>
  <c r="H63" i="40"/>
  <c r="B63" i="40"/>
  <c r="H62" i="40"/>
  <c r="B62" i="40"/>
  <c r="H61" i="40"/>
  <c r="B61" i="40"/>
  <c r="H60" i="40"/>
  <c r="B60" i="40"/>
  <c r="H59" i="40"/>
  <c r="B59" i="40"/>
  <c r="H58" i="40"/>
  <c r="B58" i="40"/>
  <c r="H57" i="40"/>
  <c r="B57" i="40"/>
  <c r="H56" i="40"/>
  <c r="B56" i="40"/>
  <c r="H55" i="40"/>
  <c r="B55" i="40"/>
  <c r="H54" i="40"/>
  <c r="B54" i="40"/>
  <c r="H53" i="40"/>
  <c r="B53" i="40"/>
  <c r="H52" i="40"/>
  <c r="B52" i="40"/>
  <c r="H51" i="40"/>
  <c r="B51" i="40"/>
  <c r="H50" i="40"/>
  <c r="B50" i="40"/>
  <c r="H49" i="40"/>
  <c r="B49" i="40"/>
  <c r="H48" i="40"/>
  <c r="B48" i="40"/>
  <c r="H47" i="40"/>
  <c r="B47" i="40"/>
  <c r="H46" i="40"/>
  <c r="B46" i="40"/>
  <c r="H45" i="40"/>
  <c r="B45" i="40"/>
  <c r="H44" i="40"/>
  <c r="B44" i="40"/>
  <c r="H43" i="40"/>
  <c r="B43" i="40"/>
  <c r="H42" i="40"/>
  <c r="B42" i="40"/>
  <c r="H41" i="40"/>
  <c r="B41" i="40"/>
  <c r="H40" i="40"/>
  <c r="B40" i="40"/>
  <c r="H39" i="40"/>
  <c r="B39" i="40"/>
  <c r="H38" i="40"/>
  <c r="B38" i="40"/>
  <c r="H37" i="40"/>
  <c r="B37" i="40"/>
  <c r="H36" i="40"/>
  <c r="B36" i="40"/>
  <c r="H35" i="40"/>
  <c r="B35" i="40"/>
  <c r="H34" i="40"/>
  <c r="B34" i="40"/>
  <c r="H33" i="40"/>
  <c r="B33" i="40"/>
  <c r="H32" i="40"/>
  <c r="B32" i="40"/>
  <c r="H31" i="40"/>
  <c r="B31" i="40"/>
  <c r="H30" i="40"/>
  <c r="B30" i="40"/>
  <c r="H29" i="40"/>
  <c r="B29" i="40"/>
  <c r="H28" i="40"/>
  <c r="B28" i="40"/>
  <c r="H27" i="40"/>
  <c r="B27" i="40"/>
  <c r="H26" i="40"/>
  <c r="B26" i="40"/>
  <c r="H25" i="40"/>
  <c r="B25" i="40"/>
  <c r="H24" i="40"/>
  <c r="B24" i="40"/>
  <c r="H23" i="40"/>
  <c r="B23" i="40"/>
  <c r="H22" i="40"/>
  <c r="B22" i="40"/>
  <c r="H21" i="40"/>
  <c r="B21" i="40"/>
  <c r="H20" i="40"/>
  <c r="B20" i="40"/>
  <c r="H19" i="40"/>
  <c r="B19" i="40"/>
  <c r="H18" i="40"/>
  <c r="B18" i="40"/>
  <c r="H17" i="40"/>
  <c r="B17" i="40"/>
  <c r="H16" i="40"/>
  <c r="B16" i="40"/>
  <c r="H15" i="40"/>
  <c r="B15" i="40"/>
  <c r="H14" i="40"/>
  <c r="B14" i="40"/>
  <c r="A107" i="38"/>
  <c r="A102" i="38"/>
  <c r="A97" i="38"/>
  <c r="S94" i="38"/>
  <c r="B111" i="38" s="1"/>
  <c r="R94" i="38"/>
  <c r="B110" i="38" s="1"/>
  <c r="Q94" i="38"/>
  <c r="B109" i="38" s="1"/>
  <c r="P94" i="38"/>
  <c r="B108" i="38" s="1"/>
  <c r="M94" i="38"/>
  <c r="B106" i="38" s="1"/>
  <c r="L94" i="38"/>
  <c r="B105" i="38" s="1"/>
  <c r="K94" i="38"/>
  <c r="B104" i="38" s="1"/>
  <c r="J94" i="38"/>
  <c r="B103" i="38" s="1"/>
  <c r="I94" i="38"/>
  <c r="G94" i="38"/>
  <c r="B101" i="38" s="1"/>
  <c r="F94" i="38"/>
  <c r="B100" i="38" s="1"/>
  <c r="E94" i="38"/>
  <c r="B99" i="38" s="1"/>
  <c r="D94" i="38"/>
  <c r="B98" i="38" s="1"/>
  <c r="C94" i="38"/>
  <c r="H93" i="38"/>
  <c r="B93" i="38"/>
  <c r="H92" i="38"/>
  <c r="B92" i="38"/>
  <c r="H91" i="38"/>
  <c r="B91" i="38"/>
  <c r="H90" i="38"/>
  <c r="B90" i="38"/>
  <c r="H89" i="38"/>
  <c r="B89" i="38"/>
  <c r="H88" i="38"/>
  <c r="B88" i="38"/>
  <c r="H87" i="38"/>
  <c r="B87" i="38"/>
  <c r="H86" i="38"/>
  <c r="B86" i="38"/>
  <c r="H85" i="38"/>
  <c r="B85" i="38"/>
  <c r="H84" i="38"/>
  <c r="B84" i="38"/>
  <c r="H83" i="38"/>
  <c r="B83" i="38"/>
  <c r="H82" i="38"/>
  <c r="B82" i="38"/>
  <c r="H81" i="38"/>
  <c r="B81" i="38"/>
  <c r="H80" i="38"/>
  <c r="B80" i="38"/>
  <c r="H79" i="38"/>
  <c r="B79" i="38"/>
  <c r="H78" i="38"/>
  <c r="B78" i="38"/>
  <c r="H77" i="38"/>
  <c r="B77" i="38"/>
  <c r="H76" i="38"/>
  <c r="B76" i="38"/>
  <c r="H75" i="38"/>
  <c r="B75" i="38"/>
  <c r="H74" i="38"/>
  <c r="B74" i="38"/>
  <c r="H73" i="38"/>
  <c r="B73" i="38"/>
  <c r="H72" i="38"/>
  <c r="B72" i="38"/>
  <c r="H71" i="38"/>
  <c r="B71" i="38"/>
  <c r="H70" i="38"/>
  <c r="B70" i="38"/>
  <c r="H69" i="38"/>
  <c r="B69" i="38"/>
  <c r="A69" i="38"/>
  <c r="H68" i="38"/>
  <c r="B68" i="38"/>
  <c r="H67" i="38"/>
  <c r="B67" i="38"/>
  <c r="H66" i="38"/>
  <c r="B66" i="38"/>
  <c r="H65" i="38"/>
  <c r="B65" i="38"/>
  <c r="H64" i="38"/>
  <c r="B64" i="38"/>
  <c r="H63" i="38"/>
  <c r="B63" i="38"/>
  <c r="H62" i="38"/>
  <c r="B62" i="38"/>
  <c r="H61" i="38"/>
  <c r="B61" i="38"/>
  <c r="H60" i="38"/>
  <c r="B60" i="38"/>
  <c r="H59" i="38"/>
  <c r="B59" i="38"/>
  <c r="H58" i="38"/>
  <c r="B58" i="38"/>
  <c r="H57" i="38"/>
  <c r="B57" i="38"/>
  <c r="H56" i="38"/>
  <c r="B56" i="38"/>
  <c r="H55" i="38"/>
  <c r="B55" i="38"/>
  <c r="H54" i="38"/>
  <c r="B54" i="38"/>
  <c r="H53" i="38"/>
  <c r="B53" i="38"/>
  <c r="H52" i="38"/>
  <c r="B52" i="38"/>
  <c r="H51" i="38"/>
  <c r="B51" i="38"/>
  <c r="H50" i="38"/>
  <c r="B50" i="38"/>
  <c r="H49" i="38"/>
  <c r="B49" i="38"/>
  <c r="H48" i="38"/>
  <c r="B48" i="38"/>
  <c r="H47" i="38"/>
  <c r="B47" i="38"/>
  <c r="H46" i="38"/>
  <c r="B46" i="38"/>
  <c r="H45" i="38"/>
  <c r="B45" i="38"/>
  <c r="H44" i="38"/>
  <c r="B44" i="38"/>
  <c r="H43" i="38"/>
  <c r="B43" i="38"/>
  <c r="H42" i="38"/>
  <c r="B42" i="38"/>
  <c r="H41" i="38"/>
  <c r="B41" i="38"/>
  <c r="H40" i="38"/>
  <c r="B40" i="38"/>
  <c r="H39" i="38"/>
  <c r="B39" i="38"/>
  <c r="H38" i="38"/>
  <c r="B38" i="38"/>
  <c r="H37" i="38"/>
  <c r="B37" i="38"/>
  <c r="H36" i="38"/>
  <c r="B36" i="38"/>
  <c r="H35" i="38"/>
  <c r="B35" i="38"/>
  <c r="H34" i="38"/>
  <c r="B34" i="38"/>
  <c r="H33" i="38"/>
  <c r="B33" i="38"/>
  <c r="H32" i="38"/>
  <c r="B32" i="38"/>
  <c r="H31" i="38"/>
  <c r="B31" i="38"/>
  <c r="H30" i="38"/>
  <c r="B30" i="38"/>
  <c r="H29" i="38"/>
  <c r="B29" i="38"/>
  <c r="H28" i="38"/>
  <c r="B28" i="38"/>
  <c r="H27" i="38"/>
  <c r="B27" i="38"/>
  <c r="H26" i="38"/>
  <c r="B26" i="38"/>
  <c r="H25" i="38"/>
  <c r="B25" i="38"/>
  <c r="H24" i="38"/>
  <c r="B24" i="38"/>
  <c r="H23" i="38"/>
  <c r="B23" i="38"/>
  <c r="H22" i="38"/>
  <c r="B22" i="38"/>
  <c r="H21" i="38"/>
  <c r="B21" i="38"/>
  <c r="H20" i="38"/>
  <c r="B20" i="38"/>
  <c r="H19" i="38"/>
  <c r="B19" i="38"/>
  <c r="H18" i="38"/>
  <c r="B18" i="38"/>
  <c r="H17" i="38"/>
  <c r="B17" i="38"/>
  <c r="H16" i="38"/>
  <c r="B16" i="38"/>
  <c r="H15" i="38"/>
  <c r="B15" i="38"/>
  <c r="H14" i="38"/>
  <c r="B14" i="38"/>
  <c r="M94" i="37"/>
  <c r="B106" i="37" s="1"/>
  <c r="L94" i="37"/>
  <c r="B105" i="37" s="1"/>
  <c r="K94" i="37"/>
  <c r="B104" i="37" s="1"/>
  <c r="A69" i="35"/>
  <c r="N93" i="35"/>
  <c r="N92" i="35"/>
  <c r="N91" i="35"/>
  <c r="N90" i="35"/>
  <c r="N89" i="35"/>
  <c r="N88" i="35"/>
  <c r="N87" i="35"/>
  <c r="N86" i="35"/>
  <c r="N85" i="35"/>
  <c r="N84" i="35"/>
  <c r="N83" i="35"/>
  <c r="N82" i="35"/>
  <c r="N81" i="35"/>
  <c r="N80" i="35"/>
  <c r="N79" i="35"/>
  <c r="N78" i="35"/>
  <c r="N77" i="35"/>
  <c r="N76" i="35"/>
  <c r="N75" i="35"/>
  <c r="N74" i="35"/>
  <c r="N73" i="35"/>
  <c r="N71" i="35"/>
  <c r="N70" i="35"/>
  <c r="N69" i="35"/>
  <c r="N68" i="35"/>
  <c r="N67" i="35"/>
  <c r="N66" i="35"/>
  <c r="N65" i="35"/>
  <c r="N64" i="35"/>
  <c r="N63" i="35"/>
  <c r="N62" i="35"/>
  <c r="N61" i="35"/>
  <c r="N60" i="35"/>
  <c r="N59" i="35"/>
  <c r="N58" i="35"/>
  <c r="N57" i="35"/>
  <c r="N56" i="35"/>
  <c r="N55" i="35"/>
  <c r="N54" i="35"/>
  <c r="N53" i="35"/>
  <c r="N52" i="35"/>
  <c r="N51" i="35"/>
  <c r="N50" i="35"/>
  <c r="N49" i="35"/>
  <c r="N48" i="35"/>
  <c r="N47" i="35"/>
  <c r="N46" i="35"/>
  <c r="N45" i="35"/>
  <c r="N44" i="35"/>
  <c r="N43" i="35"/>
  <c r="N42" i="35"/>
  <c r="N41" i="35"/>
  <c r="N40" i="35"/>
  <c r="N39" i="35"/>
  <c r="N38" i="35"/>
  <c r="N36" i="35"/>
  <c r="N35" i="35"/>
  <c r="N34" i="35"/>
  <c r="N33" i="35"/>
  <c r="N32" i="35"/>
  <c r="N31" i="35"/>
  <c r="N30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N15" i="35"/>
  <c r="N14" i="35"/>
  <c r="H93" i="35"/>
  <c r="H92" i="35"/>
  <c r="H91" i="35"/>
  <c r="H90" i="35"/>
  <c r="H89" i="35"/>
  <c r="H88" i="35"/>
  <c r="H87" i="35"/>
  <c r="H86" i="35"/>
  <c r="H85" i="35"/>
  <c r="H84" i="35"/>
  <c r="H83" i="35"/>
  <c r="H82" i="35"/>
  <c r="H81" i="35"/>
  <c r="H80" i="35"/>
  <c r="H79" i="35"/>
  <c r="H78" i="35"/>
  <c r="H77" i="35"/>
  <c r="H76" i="35"/>
  <c r="H75" i="35"/>
  <c r="H74" i="35"/>
  <c r="H73" i="35"/>
  <c r="H71" i="35"/>
  <c r="H70" i="35"/>
  <c r="H69" i="35"/>
  <c r="H68" i="35"/>
  <c r="H67" i="35"/>
  <c r="H66" i="35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14" i="35"/>
  <c r="A107" i="35"/>
  <c r="A102" i="35"/>
  <c r="A97" i="35"/>
  <c r="S94" i="35"/>
  <c r="B111" i="35" s="1"/>
  <c r="R94" i="35"/>
  <c r="B110" i="35" s="1"/>
  <c r="Q94" i="35"/>
  <c r="B109" i="35" s="1"/>
  <c r="P94" i="35"/>
  <c r="B108" i="35" s="1"/>
  <c r="O94" i="35"/>
  <c r="M94" i="35"/>
  <c r="B106" i="35" s="1"/>
  <c r="L94" i="35"/>
  <c r="B105" i="35" s="1"/>
  <c r="K94" i="35"/>
  <c r="B104" i="35" s="1"/>
  <c r="J94" i="35"/>
  <c r="B103" i="35" s="1"/>
  <c r="I94" i="35"/>
  <c r="G94" i="35"/>
  <c r="B101" i="35" s="1"/>
  <c r="F94" i="35"/>
  <c r="B100" i="35" s="1"/>
  <c r="E94" i="35"/>
  <c r="B99" i="35" s="1"/>
  <c r="D94" i="35"/>
  <c r="B98" i="35" s="1"/>
  <c r="C94" i="35"/>
  <c r="B114" i="37" l="1"/>
  <c r="B115" i="37"/>
  <c r="H96" i="37"/>
  <c r="H95" i="37"/>
  <c r="H94" i="37"/>
  <c r="B116" i="37"/>
  <c r="B113" i="37"/>
  <c r="H98" i="37"/>
  <c r="H94" i="38"/>
  <c r="B113" i="54"/>
  <c r="B115" i="54"/>
  <c r="B116" i="54"/>
  <c r="B114" i="54"/>
  <c r="B114" i="53"/>
  <c r="B113" i="53"/>
  <c r="B115" i="53"/>
  <c r="B116" i="53"/>
  <c r="B114" i="52"/>
  <c r="B113" i="52"/>
  <c r="B115" i="52"/>
  <c r="B116" i="52"/>
  <c r="B113" i="51"/>
  <c r="B114" i="51"/>
  <c r="B115" i="51"/>
  <c r="B116" i="51"/>
  <c r="B113" i="50"/>
  <c r="B115" i="50"/>
  <c r="B114" i="50"/>
  <c r="B116" i="50"/>
  <c r="B113" i="49"/>
  <c r="B94" i="49"/>
  <c r="B114" i="49"/>
  <c r="B115" i="49"/>
  <c r="B116" i="49"/>
  <c r="B116" i="48"/>
  <c r="B113" i="48"/>
  <c r="B114" i="48"/>
  <c r="B115" i="48"/>
  <c r="B113" i="46"/>
  <c r="B114" i="46"/>
  <c r="B115" i="46"/>
  <c r="B116" i="46"/>
  <c r="B115" i="45"/>
  <c r="B113" i="45"/>
  <c r="B114" i="45"/>
  <c r="B116" i="45"/>
  <c r="H94" i="44"/>
  <c r="B116" i="44"/>
  <c r="B113" i="44"/>
  <c r="B114" i="44"/>
  <c r="B115" i="44"/>
  <c r="H94" i="42"/>
  <c r="H94" i="40"/>
  <c r="B116" i="42"/>
  <c r="B94" i="42"/>
  <c r="B113" i="42"/>
  <c r="B115" i="42"/>
  <c r="B114" i="42"/>
  <c r="B94" i="40"/>
  <c r="B113" i="40"/>
  <c r="B114" i="40"/>
  <c r="B115" i="40"/>
  <c r="B116" i="40"/>
  <c r="H94" i="35"/>
  <c r="B113" i="38"/>
  <c r="N94" i="38"/>
  <c r="B94" i="38"/>
  <c r="B114" i="38"/>
  <c r="B115" i="38"/>
  <c r="B116" i="38"/>
  <c r="N94" i="35"/>
  <c r="B94" i="35"/>
  <c r="B113" i="35"/>
  <c r="B114" i="35"/>
  <c r="B116" i="35"/>
  <c r="B115" i="3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6426D7B7-1E7A-4C28-84F7-6E504BA25B74}" keepAlive="1" name="Abfrage - RecallResults (2)" description="Verbindung mit der Abfrage 'RecallResults (2)' in der Arbeitsmappe." type="5" refreshedVersion="6" background="1" saveData="1">
    <dbPr connection="Provider=Microsoft.Mashup.OleDb.1;Data Source=$Workbook$;Location=&quot;RecallResults (2)&quot;;Extended Properties=&quot;&quot;" command="SELECT * FROM [RecallResults (2)]"/>
  </connection>
  <connection id="3" xr16:uid="{25B4E16E-A609-45B2-9335-B47C73B712BB}" keepAlive="1" name="Abfrage - RecallResults (3)" description="Verbindung mit der Abfrage 'RecallResults (3)' in der Arbeitsmappe." type="5" refreshedVersion="6" background="1" saveData="1">
    <dbPr connection="Provider=Microsoft.Mashup.OleDb.1;Data Source=$Workbook$;Location=&quot;RecallResults (3)&quot;;Extended Properties=&quot;&quot;" command="SELECT * FROM [RecallResults (3)]"/>
  </connection>
  <connection id="4" xr16:uid="{EE5640CA-340B-41A9-B1C0-C5DF50BD0625}" keepAlive="1" name="Abfrage - RecallResults (4)" description="Verbindung mit der Abfrage 'RecallResults (4)' in der Arbeitsmappe." type="5" refreshedVersion="6" background="1" saveData="1">
    <dbPr connection="Provider=Microsoft.Mashup.OleDb.1;Data Source=$Workbook$;Location=&quot;RecallResults (4)&quot;;Extended Properties=&quot;&quot;" command="SELECT * FROM [RecallResults (4)]"/>
  </connection>
  <connection id="5" xr16:uid="{D0C3D824-2C56-41F0-A991-2EEFFDD62C5C}" keepAlive="1" name="Abfrage - RecallResults (5)" description="Verbindung mit der Abfrage 'RecallResults (5)' in der Arbeitsmappe." type="5" refreshedVersion="0" background="1" saveData="1">
    <dbPr connection="Provider=Microsoft.Mashup.OleDb.1;Data Source=$Workbook$;Location=&quot;RecallResults (5)&quot;;Extended Properties=&quot;&quot;" command="SELECT * FROM [RecallResults (5)]"/>
  </connection>
  <connection id="6" xr16:uid="{E67777FD-37BC-48B1-B634-AB5BE129C8F6}" keepAlive="1" name="Abfrage - RecallResults (6)" description="Verbindung mit der Abfrage 'RecallResults (6)' in der Arbeitsmappe." type="5" refreshedVersion="0" background="1" saveData="1">
    <dbPr connection="Provider=Microsoft.Mashup.OleDb.1;Data Source=$Workbook$;Location=&quot;RecallResults (6)&quot;;Extended Properties=&quot;&quot;" command="SELECT * FROM [RecallResults (6)]"/>
  </connection>
  <connection id="7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<sst xmlns="http://schemas.openxmlformats.org/spreadsheetml/2006/main" count="2317" uniqueCount="185">
  <si>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</si>
  <si>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</si>
  <si>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</si>
  <si>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</si>
  <si>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</si>
  <si>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</si>
  <si>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</si>
  <si>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</si>
  <si>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</si>
  <si>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</si>
  <si>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</si>
  <si>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</si>
  <si>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</si>
  <si>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</si>
  <si>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</si>
  <si>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</si>
  <si>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</si>
  <si>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</si>
  <si>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</si>
  <si>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</si>
  <si>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</si>
  <si>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</si>
  <si>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</si>
  <si>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</si>
  <si>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JAVA 832 000</t>
  </si>
  <si>
    <t>none</t>
  </si>
  <si>
    <t>Time</t>
  </si>
  <si>
    <t>Performance</t>
  </si>
  <si>
    <t>Best performance</t>
  </si>
  <si>
    <t>New corpus</t>
  </si>
  <si>
    <t>t = PrimitiveType.I32; --&gt; ty = PrimitiveType.I32;</t>
  </si>
  <si>
    <t>println(e) --&gt; e</t>
  </si>
  <si>
    <t>_ --&gt;import com.oracle.jvmci.asm.sparc.*;</t>
  </si>
  <si>
    <t>public void generate(NodeLIRBuilderTool gen, LIRGenerationResult res) { --&gt; public void generate(NodeLIRBuilderTool gen) {</t>
  </si>
  <si>
    <t>searchHit.getSource().clear(); searchHit.getSource().putAll(results); --&gt; searchHit.getSourceAsMap().clear(); searchHit.getSourceAsMap().putAll(results);</t>
  </si>
  <si>
    <t>return sub(left, toComparableValue.execute(right)); --&gt; return sub(left, toComparableValue.executeWithTarget(right));</t>
  </si>
  <si>
    <t>_ --&gt;import static org.graalvm.compiler.hotspot.HotSpotForeignCallLinkage.RegisterEffect.DESTROYS_REGISTERS;</t>
  </si>
  <si>
    <t>Arrays.sort(files); --&gt; Arrays.sort(files, naturalComparator);</t>
  </si>
  <si>
    <t>return isHostConfiguration() ? (label + " (host)") : label.toString(); --&gt; return label.toString();</t>
  </si>
  <si>
    <t>import android.support.design.widget.FloatingActionButton; --&gt;_</t>
  </si>
  <si>
    <t>return types; --&gt; return foundTypes;</t>
  </si>
  <si>
    <t>throw JVMCIError.shouldNotReachHere(); --&gt; throw GraalError.shouldNotReachHere();</t>
  </si>
  <si>
    <t>this.id = result.getRuntime().getBitcodeID(); --&gt;_</t>
  </si>
  <si>
    <t>try (ToLibGraalScope&lt;TruffleToLibGraal.Id&gt; s = new ToLibGraalScope&lt;&gt;(InitializeRuntime, env)) { --&gt; try (JNILibGraalScope&lt;TruffleToLibGraal.Id&gt; s = new JNILibGraalScope&lt;&gt;(InitializeRuntime, env)) {</t>
  </si>
  <si>
    <t>byte[] memo = hasChildren ? null : LEAF_MEMO; --&gt; byte[] memo = hasChildren ? null : NO_MEMO;</t>
  </si>
  <si>
    <t>@JsonProperty --&gt;_</t>
  </si>
  <si>
    <t>StructuredGraph graph = parseEager(method, AllowAssumptions.YES, options); --&gt; StructuredGraph graph = parseEager(method, AllowAssumptions.YES, goptions);</t>
  </si>
  <si>
    <t>public int read(char cbuf[], int off, int len) throws IOException { --&gt; public int read(char[] cbuf, int off, int len) throws IOException {</t>
  </si>
  <si>
    <t>import com.oracle.ID.ID.ID.*; --&gt;_</t>
  </si>
  <si>
    <t>ID&lt;0&gt;(ID&lt;1&gt;, args, context); --&gt; ID&lt;0&gt;(ID&lt;1&gt;, args, intrinsic);</t>
  </si>
  <si>
    <t>annotationWriter.write(appendable, context).append(LT); --&gt; annotationWriter.write(appendable, context).append(ID);</t>
  </si>
  <si>
    <t>int remainBytes = EXPR&lt;0&gt; = EXPR --&gt; int remainBytes = EXPR&lt;0&gt; = EXPR</t>
  </si>
  <si>
    <t>_ --&gt; return ID.getValue(&lt;...&gt;);</t>
  </si>
  <si>
    <t>codeCache.ID(method, compResult); --&gt; &lt;...&gt;</t>
  </si>
  <si>
    <t>if (ID&lt;0&gt; == null) return; --&gt; if (ID&lt;0&gt; == null) { return; }</t>
  </si>
  <si>
    <t>_ --&gt; if (EXPR binOP EXPR) { return; }</t>
  </si>
  <si>
    <t>log.debug(LT, ID); --&gt; LOG.debug(LT, ID);</t>
  </si>
  <si>
    <t>final Map&lt;String, String&gt; group = EXPR; --&gt; final Map&lt;String, String&gt; group = EXPR;</t>
  </si>
  <si>
    <t>ID slotSize = WordFactory.unsigned(EXPR); --&gt;_</t>
  </si>
  <si>
    <t>return EXPR; --&gt; return useLibraryConstant(EXPR);</t>
  </si>
  <si>
    <t>if (EXPR&lt;0&gt;) ID = QueryParamEntity.empty(); --&gt; if (EXPR&lt;0&gt;) { ID = QueryParamEntity.empty(); }</t>
  </si>
  <si>
    <t>_ --&gt; res = res binOP LT + (vararg ? LT : LT);</t>
  </si>
  <si>
    <t>_ --&gt;import io.ID.ID.ID.ID;</t>
  </si>
  <si>
    <t>package com.oracle.max.graal.ID.ID; --&gt;package com.oracle.graal.ID.ID;</t>
  </si>
  <si>
    <t>Assert.assertEquals(1, test(&lt;...&gt;)); --&gt; runTest("test", &lt;...&gt;);</t>
  </si>
  <si>
    <t>import org.ID.ID.ID.ID; --&gt;import org.ID.ID.ID.ID; &lt;...&gt;</t>
  </si>
  <si>
    <t>&lt;...&gt; --&gt; return Optional.of(EXPR);</t>
  </si>
  <si>
    <t>package &lt;...&gt;; --&gt;package ID.ID.ID.ID;</t>
  </si>
  <si>
    <t>ID = LT; --&gt; ID = LT; ID = LT;</t>
  </si>
  <si>
    <t>ID&lt;0&gt;(LT, ID); --&gt; ID&lt;0&gt;(false);</t>
  </si>
  <si>
    <t>GalleryComment comment = ID[EXPR]; --&gt; GalleryComment comment = ID.ID[EXPR];</t>
  </si>
  <si>
    <t>Collection&lt;ID&gt; ID(&lt;...&gt;) { --&gt; Collection&lt;ID&gt; generateSyntheticBean(&lt;...&gt;) {</t>
  </si>
  <si>
    <t>@Before public void ID() throws ID { --&gt; @BeforeClass public static void ID() throws ID {</t>
  </si>
  <si>
    <t>ID&lt;0&gt; = this; --&gt; ID&lt;0&gt; = this.ID();</t>
  </si>
  <si>
    <t>ID&lt;0&gt;.incrementHost(EXPR); --&gt; ID&lt;0&gt;.incrementSource(EXPR);</t>
  </si>
  <si>
    <t>_ --&gt;import com.oracle.ID.ID.ID.ID;</t>
  </si>
  <si>
    <t>return null; --&gt; throw EXPR;</t>
  </si>
  <si>
    <t>throw EXPR; --&gt; throw new GraalError(EXPR);</t>
  </si>
  <si>
    <t>@SuppressWarnings(&lt;...&gt;) --&gt;_</t>
  </si>
  <si>
    <t>&lt;...&gt; --&gt; merge.setNext(EXPR);</t>
  </si>
  <si>
    <t>final ID&lt;0&gt; ID&lt;1&gt; = EXPR --&gt; final ID&lt;0&gt; ID&lt;1&gt; = EXPR;</t>
  </si>
  <si>
    <t>ID ID = ID.ID(); --&gt;_</t>
  </si>
  <si>
    <t>return ID; --&gt; return EXPR;</t>
  </si>
  <si>
    <t>this.ID = EXPR; --&gt;_</t>
  </si>
  <si>
    <t>&lt;...&gt; --&gt; return ID.ID(EXPR, EXPR);</t>
  </si>
  <si>
    <t>ID ID = EXPR; --&gt; final ID ID = EXPR;</t>
  </si>
  <si>
    <t>ID ID = ID.ID(EXPR, EXPR); --&gt; ID ID = ID.ID(EXPR, EXPR);</t>
  </si>
  <si>
    <t>this.ID&lt;0&gt; = ID.ID(ID&lt;0&gt;); --&gt; this.ID&lt;0&gt; = ID&lt;0&gt;;</t>
  </si>
  <si>
    <t>ID(ID, ID); --&gt;_</t>
  </si>
  <si>
    <t>_ --&gt; for (ID ID&lt;0&gt; = EXPR; ID&lt;0&gt; binOP EXPR; ID&lt;0&gt; unOP) { &lt;...&gt;</t>
  </si>
  <si>
    <t>ID&lt;0&gt;(LT); --&gt; ID&lt;0&gt;(LT);</t>
  </si>
  <si>
    <t>_ --&gt; EXPR.ID(EXPR, LT);</t>
  </si>
  <si>
    <t>ID&lt;0&gt;.ID&lt;1&gt;(LT, ID) --&gt; ID&lt;0&gt;.ID&lt;1&gt;(LT, EXPR)</t>
  </si>
  <si>
    <t>&lt;...&gt; --&gt; new ID[]{}</t>
  </si>
  <si>
    <t>(ID binOP LT) binOP (ID binOP LT) --&gt; &lt;...&gt;</t>
  </si>
  <si>
    <t>ID unOP; --&gt; ID unOP;</t>
  </si>
  <si>
    <t>_ --&gt;import java.util.Optional; import java.util.Set; import java.util.concurrent.Executors;</t>
  </si>
  <si>
    <t>long lookupMethodInPool(long metaspaceConstantPool, int cpi, byte opcode, long[] unresolvedInfo); --&gt; long lookupKlassInPool(long metaspaceConstantPool, int cpi);</t>
  </si>
  <si>
    <t>public static double[][] ID(float[] ID&lt;0&gt;) { return EXPR; --&gt; static double[][] ID(float[] ID&lt;0&gt;) { return EXPR;</t>
  </si>
  <si>
    <t>import static ID.ID.ID.ID.ID; --&gt;_</t>
  </si>
  <si>
    <t>public void ID() { --&gt; public void profileInlinedCall() { &lt;...&gt;</t>
  </si>
  <si>
    <t>for (AudioTrack audioTrack : ID.ID) { &lt;...&gt; --&gt; &lt;...&gt;</t>
  </si>
  <si>
    <t>_ --&gt;import ID.ID.ID; import ID.ID.ID; import ID.ID.ID;</t>
  </si>
  <si>
    <t>_ --&gt;public boolean ID&lt;0&gt;() { return ID.ID&lt;0&gt;(); }</t>
  </si>
  <si>
    <t>ID(); ID(); --&gt; ID(); ID();</t>
  </si>
  <si>
    <t>_ --&gt;import static ID.ID.ID.ID;</t>
  </si>
  <si>
    <t>ID(EXPR); ID(EXPR); --&gt; ID(EXPR); ID(EXPR);</t>
  </si>
  <si>
    <t>ID OP ID; --&gt; ID OP EXPR;</t>
  </si>
  <si>
    <t>return ID; --&gt; return EXPR binOP EXPR;</t>
  </si>
  <si>
    <t>DiffSearch Variations for DFS Beta</t>
  </si>
  <si>
    <t>Beta 1</t>
  </si>
  <si>
    <t>PC, Node, RuleCount, Sibling</t>
  </si>
  <si>
    <t>Beta 2</t>
  </si>
  <si>
    <t>PC, Node, RuleCount:1024, Sibling</t>
  </si>
  <si>
    <t>PC, Node, Rulecount:1024, descend</t>
  </si>
  <si>
    <t>PC, Node, RuleCount:1024</t>
  </si>
  <si>
    <t>Beta 3</t>
  </si>
  <si>
    <t>Node, RuleCount:1024, Sibling</t>
  </si>
  <si>
    <t>Node, Rulecount:1024, descend</t>
  </si>
  <si>
    <t>Alpha</t>
  </si>
  <si>
    <t>PC, Triangle</t>
  </si>
  <si>
    <t>DiffSearch feature vector lengths</t>
  </si>
  <si>
    <t>MRP</t>
  </si>
  <si>
    <t>Best MRP</t>
  </si>
  <si>
    <t>Triangle Feature Extractor in comparison to the Sibling Feature Extractor</t>
  </si>
  <si>
    <t>Triangle Extractor</t>
  </si>
  <si>
    <t>Sibling</t>
  </si>
  <si>
    <t>Node, Triangle, RuleCount:1400</t>
  </si>
  <si>
    <t>Default</t>
  </si>
  <si>
    <t>Edit script features</t>
  </si>
  <si>
    <t>Comparison DFS Beta and Using Editscript Features and PC-Features</t>
  </si>
  <si>
    <t>Parent child features</t>
  </si>
  <si>
    <t>Node, Sibling, RC:1400;ES:1000</t>
  </si>
  <si>
    <t>Node, Sibling, RuleCount:1400;PC</t>
  </si>
  <si>
    <t>Count bits</t>
  </si>
  <si>
    <t>4 count bits</t>
  </si>
  <si>
    <t>TFIDF</t>
  </si>
  <si>
    <t>TF-IDF</t>
  </si>
  <si>
    <t>non Divided Feature Extraction</t>
  </si>
  <si>
    <t>Node, Triangle, RuleCount</t>
  </si>
  <si>
    <t>Alpha without Q-Placeholders</t>
  </si>
  <si>
    <t>Alpha - QP + QM</t>
  </si>
  <si>
    <t>Query multiplication</t>
  </si>
  <si>
    <t>no query placeholders</t>
  </si>
  <si>
    <t>PC + Triangle</t>
  </si>
  <si>
    <t>Alpha + Divided</t>
  </si>
  <si>
    <t>Node, Triangle</t>
  </si>
  <si>
    <t>DiffSearch Alpha vs Beta</t>
  </si>
  <si>
    <t>Using different k values</t>
  </si>
  <si>
    <t>Alpha k = 5000</t>
  </si>
  <si>
    <t>Beta, k = 1000</t>
  </si>
  <si>
    <t>Beta, k = 10 000</t>
  </si>
  <si>
    <t>Dont use node extractor</t>
  </si>
  <si>
    <t>Beta - No Node</t>
  </si>
  <si>
    <t>Triangle:600, RuleCount:1400</t>
  </si>
  <si>
    <t>Additional sibling extractor</t>
  </si>
  <si>
    <t>PC, Sibling, RuleCount:1400,</t>
  </si>
  <si>
    <t>Beta - QM + QK</t>
  </si>
  <si>
    <t>Beta  without Query Multiplication</t>
  </si>
  <si>
    <t>Beta with Query Keywords</t>
  </si>
  <si>
    <t>Query keywords</t>
  </si>
  <si>
    <t>Beta, no triangle extractor</t>
  </si>
  <si>
    <t>Node:600, RuleCount</t>
  </si>
  <si>
    <t>vl = 150</t>
  </si>
  <si>
    <t>Node, Trianle, RuleCount:700</t>
  </si>
  <si>
    <t>Node, Triangle, RuleCount:2800</t>
  </si>
  <si>
    <t>Beta, triangle instead of node</t>
  </si>
  <si>
    <t>PC, Triangle, RuleCount</t>
  </si>
  <si>
    <t>Node, Triangle: RuleCount</t>
  </si>
  <si>
    <t>DiffSerach in Parallel</t>
  </si>
  <si>
    <t>Beta, 1 matching thread</t>
  </si>
  <si>
    <t>ID</t>
  </si>
  <si>
    <t>EXPR</t>
  </si>
  <si>
    <t>LT</t>
  </si>
  <si>
    <t>&lt;…&gt;</t>
  </si>
  <si>
    <t>binOP</t>
  </si>
  <si>
    <t>OP</t>
  </si>
  <si>
    <t>unOP</t>
  </si>
  <si>
    <t>Beta, 22 matching threads</t>
  </si>
  <si>
    <t>Beta, 5 matching threads</t>
  </si>
  <si>
    <t xml:space="preserve">Beta </t>
  </si>
  <si>
    <t>ID.ID(EXPR, EXPR); --&gt; ID();</t>
  </si>
  <si>
    <t>vl = 600</t>
  </si>
  <si>
    <t>Node, Sibling</t>
  </si>
  <si>
    <t>Node, Sibling, RuleCount:1400;PC:1000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</si>
</sst>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67" formatCode="mm:ss.0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8"/>
      <color theme="1"/>
      <name val="Cascadia Mono ExtraLight"/>
      <family val="3"/>
    </font>
    <font>
      <b/>
      <i/>
      <sz val="8"/>
      <color theme="1"/>
      <name val="Cascadia Mono ExtraLight"/>
      <family val="3"/>
    </font>
    <font>
      <b/>
      <i/>
      <sz val="11"/>
      <color theme="1"/>
      <name val="Calibri"/>
      <family val="2"/>
      <scheme val="minor"/>
    </font>
    <font>
      <b/>
      <i/>
      <u/>
      <sz val="8"/>
      <color theme="1"/>
      <name val="Cascadia Mono ExtraLight"/>
      <family val="3"/>
    </font>
    <font>
      <b/>
      <i/>
      <u/>
      <sz val="11"/>
      <color theme="1"/>
      <name val="Calibri"/>
      <family val="2"/>
      <scheme val="minor"/>
    </font>
    <font>
      <b/>
      <sz val="8"/>
      <color theme="1"/>
      <name val="Cascadia Mono ExtraLight"/>
      <family val="3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17" applyNumberFormat="0" applyFill="0" applyAlignment="0" applyProtection="0"/>
  </cellStyleXfs>
  <cellXfs count="158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3" borderId="8" xfId="6" applyBorder="1"/>
    <xf numFmtId="0" fontId="1" fillId="3" borderId="1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0" fontId="1" fillId="3" borderId="2" xfId="6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2" xfId="5" applyBorder="1"/>
    <xf numFmtId="0" fontId="1" fillId="5" borderId="10" xfId="8" applyBorder="1"/>
    <xf numFmtId="0" fontId="1" fillId="4" borderId="0" xfId="7"/>
    <xf numFmtId="0" fontId="5" fillId="0" borderId="14" xfId="4" applyBorder="1"/>
    <xf numFmtId="0" fontId="5" fillId="5" borderId="15" xfId="8" applyFont="1" applyBorder="1"/>
    <xf numFmtId="0" fontId="3" fillId="3" borderId="1" xfId="2" applyFill="1"/>
    <xf numFmtId="0" fontId="0" fillId="0" borderId="0" xfId="0" applyAlignmen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0" fontId="1" fillId="6" borderId="0" xfId="7" applyFill="1" applyBorder="1"/>
    <xf numFmtId="0" fontId="3" fillId="6" borderId="1" xfId="2" applyFill="1"/>
    <xf numFmtId="0" fontId="1" fillId="6" borderId="0" xfId="6" applyFill="1"/>
    <xf numFmtId="164" fontId="1" fillId="4" borderId="15" xfId="9" applyNumberFormat="1" applyFill="1" applyBorder="1"/>
    <xf numFmtId="0" fontId="1" fillId="6" borderId="6" xfId="7" applyFill="1" applyBorder="1"/>
    <xf numFmtId="0" fontId="1" fillId="6" borderId="16" xfId="7" applyFill="1" applyBorder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1" fillId="4" borderId="0" xfId="7" applyNumberFormat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0" fontId="4" fillId="6" borderId="0" xfId="3" applyFill="1"/>
    <xf numFmtId="0" fontId="1" fillId="4" borderId="16" xfId="7" applyBorder="1"/>
    <xf numFmtId="165" fontId="1" fillId="4" borderId="2" xfId="7" applyNumberFormat="1" applyBorder="1"/>
    <xf numFmtId="164" fontId="1" fillId="3" borderId="0" xfId="6" applyNumberFormat="1" applyBorder="1"/>
    <xf numFmtId="47" fontId="1" fillId="3" borderId="0" xfId="6" applyNumberFormat="1" applyBorder="1"/>
    <xf numFmtId="164" fontId="1" fillId="3" borderId="2" xfId="6" applyNumberFormat="1" applyBorder="1"/>
    <xf numFmtId="47" fontId="1" fillId="3" borderId="18" xfId="6" applyNumberFormat="1" applyBorder="1"/>
    <xf numFmtId="47" fontId="1" fillId="4" borderId="15" xfId="9" applyNumberFormat="1" applyFill="1" applyBorder="1"/>
    <xf numFmtId="164" fontId="1" fillId="6" borderId="2" xfId="7" applyNumberFormat="1" applyFill="1" applyBorder="1"/>
    <xf numFmtId="47" fontId="1" fillId="6" borderId="20" xfId="7" applyNumberFormat="1" applyFill="1" applyBorder="1"/>
    <xf numFmtId="164" fontId="1" fillId="7" borderId="0" xfId="6" applyNumberFormat="1" applyFill="1" applyBorder="1"/>
    <xf numFmtId="0" fontId="1" fillId="6" borderId="21" xfId="7" applyFill="1" applyBorder="1"/>
    <xf numFmtId="0" fontId="1" fillId="6" borderId="22" xfId="7" applyFill="1" applyBorder="1"/>
    <xf numFmtId="0" fontId="1" fillId="6" borderId="19" xfId="7" applyFill="1" applyBorder="1"/>
    <xf numFmtId="167" fontId="1" fillId="3" borderId="0" xfId="6" applyNumberFormat="1"/>
    <xf numFmtId="47" fontId="1" fillId="4" borderId="0" xfId="7" applyNumberFormat="1"/>
    <xf numFmtId="47" fontId="1" fillId="6" borderId="0" xfId="6" applyNumberFormat="1" applyFill="1"/>
    <xf numFmtId="47" fontId="1" fillId="7" borderId="6" xfId="6" applyNumberFormat="1" applyFill="1" applyBorder="1"/>
    <xf numFmtId="0" fontId="9" fillId="2" borderId="0" xfId="5" applyFont="1"/>
    <xf numFmtId="0" fontId="9" fillId="2" borderId="24" xfId="5" applyFont="1" applyBorder="1" applyAlignment="1"/>
    <xf numFmtId="0" fontId="9" fillId="2" borderId="6" xfId="5" applyFont="1" applyBorder="1"/>
    <xf numFmtId="0" fontId="9" fillId="2" borderId="6" xfId="5" applyFont="1" applyBorder="1" applyAlignment="1">
      <alignment wrapText="1"/>
    </xf>
    <xf numFmtId="0" fontId="9" fillId="2" borderId="19" xfId="5" applyFont="1" applyBorder="1" applyAlignment="1">
      <alignment wrapText="1"/>
    </xf>
    <xf numFmtId="0" fontId="9" fillId="2" borderId="25" xfId="5" applyFont="1" applyBorder="1"/>
    <xf numFmtId="0" fontId="9" fillId="2" borderId="19" xfId="5" applyFont="1" applyBorder="1"/>
    <xf numFmtId="0" fontId="1" fillId="7" borderId="0" xfId="6" applyFill="1" applyBorder="1"/>
    <xf numFmtId="0" fontId="4" fillId="7" borderId="0" xfId="3" applyFill="1" applyBorder="1"/>
    <xf numFmtId="0" fontId="1" fillId="6" borderId="3" xfId="6" applyFill="1" applyBorder="1"/>
    <xf numFmtId="9" fontId="1" fillId="6" borderId="9" xfId="6" applyNumberFormat="1" applyFill="1" applyBorder="1"/>
    <xf numFmtId="9" fontId="1" fillId="6" borderId="0" xfId="6" applyNumberFormat="1" applyFill="1" applyBorder="1"/>
    <xf numFmtId="164" fontId="1" fillId="6" borderId="0" xfId="6" applyNumberFormat="1" applyFill="1" applyBorder="1"/>
    <xf numFmtId="47" fontId="1" fillId="6" borderId="6" xfId="6" applyNumberFormat="1" applyFill="1" applyBorder="1"/>
    <xf numFmtId="165" fontId="1" fillId="7" borderId="9" xfId="6" applyNumberFormat="1" applyFill="1" applyBorder="1"/>
    <xf numFmtId="165" fontId="1" fillId="7" borderId="0" xfId="6" applyNumberFormat="1" applyFill="1" applyBorder="1"/>
    <xf numFmtId="165" fontId="1" fillId="3" borderId="9" xfId="6" applyNumberFormat="1" applyBorder="1"/>
    <xf numFmtId="165" fontId="1" fillId="3" borderId="0" xfId="6" applyNumberFormat="1" applyBorder="1"/>
    <xf numFmtId="0" fontId="4" fillId="6" borderId="0" xfId="3" applyFill="1" applyBorder="1"/>
    <xf numFmtId="0" fontId="1" fillId="6" borderId="0" xfId="6" applyFill="1" applyBorder="1"/>
    <xf numFmtId="10" fontId="1" fillId="3" borderId="2" xfId="6" applyNumberFormat="1" applyBorder="1"/>
    <xf numFmtId="10" fontId="1" fillId="4" borderId="2" xfId="7" applyNumberFormat="1" applyBorder="1"/>
    <xf numFmtId="165" fontId="0" fillId="0" borderId="0" xfId="0" applyNumberFormat="1"/>
    <xf numFmtId="10" fontId="0" fillId="0" borderId="0" xfId="0" applyNumberFormat="1"/>
    <xf numFmtId="0" fontId="1" fillId="8" borderId="3" xfId="6" applyFill="1" applyBorder="1"/>
    <xf numFmtId="0" fontId="1" fillId="8" borderId="0" xfId="6" applyFill="1" applyBorder="1"/>
    <xf numFmtId="0" fontId="4" fillId="8" borderId="0" xfId="3" applyFill="1" applyBorder="1"/>
    <xf numFmtId="0" fontId="1" fillId="8" borderId="0" xfId="7" applyFill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165" fontId="1" fillId="8" borderId="9" xfId="6" applyNumberFormat="1" applyFill="1" applyBorder="1"/>
    <xf numFmtId="165" fontId="1" fillId="8" borderId="0" xfId="6" applyNumberFormat="1" applyFill="1" applyBorder="1"/>
    <xf numFmtId="164" fontId="1" fillId="8" borderId="0" xfId="6" applyNumberFormat="1" applyFill="1" applyBorder="1"/>
    <xf numFmtId="47" fontId="1" fillId="8" borderId="6" xfId="6" applyNumberFormat="1" applyFill="1" applyBorder="1"/>
    <xf numFmtId="0" fontId="1" fillId="8" borderId="16" xfId="7" applyFill="1" applyBorder="1"/>
    <xf numFmtId="165" fontId="1" fillId="8" borderId="2" xfId="7" applyNumberFormat="1" applyFill="1" applyBorder="1"/>
    <xf numFmtId="164" fontId="1" fillId="8" borderId="15" xfId="9" applyNumberFormat="1" applyFill="1" applyBorder="1"/>
    <xf numFmtId="47" fontId="1" fillId="8" borderId="15" xfId="9" applyNumberFormat="1" applyFill="1" applyBorder="1"/>
    <xf numFmtId="0" fontId="0" fillId="0" borderId="0" xfId="0" applyNumberFormat="1"/>
    <xf numFmtId="0" fontId="11" fillId="5" borderId="3" xfId="8" applyFont="1" applyBorder="1"/>
    <xf numFmtId="0" fontId="11" fillId="8" borderId="3" xfId="6" applyFont="1" applyFill="1" applyBorder="1"/>
    <xf numFmtId="165" fontId="11" fillId="8" borderId="0" xfId="6" applyNumberFormat="1" applyFont="1" applyFill="1" applyBorder="1"/>
    <xf numFmtId="0" fontId="12" fillId="2" borderId="0" xfId="5" applyFont="1"/>
    <xf numFmtId="0" fontId="13" fillId="5" borderId="3" xfId="8" applyFont="1" applyBorder="1"/>
    <xf numFmtId="0" fontId="13" fillId="8" borderId="3" xfId="6" applyFont="1" applyFill="1" applyBorder="1"/>
    <xf numFmtId="165" fontId="13" fillId="8" borderId="0" xfId="6" applyNumberFormat="1" applyFont="1" applyFill="1" applyBorder="1"/>
    <xf numFmtId="0" fontId="10" fillId="2" borderId="6" xfId="5" applyFont="1" applyBorder="1"/>
    <xf numFmtId="0" fontId="4" fillId="3" borderId="0" xfId="3" applyFill="1" applyBorder="1" applyAlignment="1">
      <alignment horizontal="center"/>
    </xf>
    <xf numFmtId="0" fontId="4" fillId="7" borderId="3" xfId="3" applyFill="1" applyBorder="1" applyAlignment="1">
      <alignment horizontal="center"/>
    </xf>
    <xf numFmtId="0" fontId="4" fillId="7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6" fillId="3" borderId="11" xfId="6" applyFont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1" fillId="4" borderId="11" xfId="7" applyBorder="1" applyAlignment="1">
      <alignment horizontal="center"/>
    </xf>
    <xf numFmtId="0" fontId="1" fillId="4" borderId="12" xfId="7" applyBorder="1" applyAlignment="1">
      <alignment horizontal="center"/>
    </xf>
    <xf numFmtId="0" fontId="1" fillId="4" borderId="13" xfId="7" applyBorder="1" applyAlignment="1">
      <alignment horizontal="center"/>
    </xf>
    <xf numFmtId="0" fontId="7" fillId="6" borderId="17" xfId="10" applyFill="1" applyBorder="1" applyAlignment="1">
      <alignment horizontal="center"/>
    </xf>
    <xf numFmtId="0" fontId="7" fillId="6" borderId="23" xfId="10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8" fillId="6" borderId="6" xfId="3" applyFont="1" applyFill="1" applyBorder="1" applyAlignment="1">
      <alignment horizontal="center"/>
    </xf>
    <xf numFmtId="0" fontId="4" fillId="3" borderId="6" xfId="3" applyFill="1" applyBorder="1" applyAlignment="1">
      <alignment horizontal="center"/>
    </xf>
    <xf numFmtId="0" fontId="4" fillId="7" borderId="6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7" borderId="6" xfId="1" applyFill="1" applyBorder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1" fillId="8" borderId="11" xfId="7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4" fillId="8" borderId="6" xfId="3" applyFill="1" applyBorder="1" applyAlignment="1">
      <alignment horizontal="center"/>
    </xf>
    <xf numFmtId="0" fontId="14" fillId="2" borderId="6" xfId="5" applyFont="1" applyBorder="1"/>
    <xf numFmtId="0" fontId="14" fillId="2" borderId="0" xfId="5" applyFont="1"/>
    <xf numFmtId="164" fontId="1" fillId="6" borderId="15" xfId="9" applyNumberFormat="1" applyFill="1" applyBorder="1"/>
    <xf numFmtId="47" fontId="1" fillId="6" borderId="15" xfId="9" applyNumberFormat="1" applyFill="1" applyBorder="1"/>
    <xf numFmtId="0" fontId="4" fillId="3" borderId="3" xfId="3" applyFill="1" applyBorder="1" applyAlignment="1">
      <alignment horizontal="center"/>
    </xf>
    <xf numFmtId="0" fontId="5" fillId="5" borderId="5" xfId="8" applyFont="1" applyBorder="1"/>
  </cellXfs>
  <cellStyles count="11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  <cellStyle name="Überschrift 2" xfId="10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20B1-3AFB-4DF4-9B36-9F8E4D872D68}">
  <sheetPr>
    <tabColor theme="9" tint="0.79998168889431442"/>
  </sheetPr>
  <dimension ref="A1:S116"/>
  <sheetViews>
    <sheetView topLeftCell="A88" zoomScale="115" zoomScaleNormal="115" workbookViewId="0">
      <selection activeCell="A76" sqref="A76:A77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147</v>
      </c>
      <c r="B1" s="20"/>
      <c r="C1" s="137" t="s">
        <v>119</v>
      </c>
      <c r="D1" s="138"/>
      <c r="E1" s="138"/>
      <c r="F1" s="138"/>
      <c r="G1" s="139"/>
      <c r="H1" s="20"/>
      <c r="I1" s="140" t="s">
        <v>180</v>
      </c>
      <c r="J1" s="141"/>
      <c r="K1" s="141"/>
      <c r="L1" s="141"/>
      <c r="M1" s="142"/>
      <c r="N1" s="20"/>
      <c r="O1" s="143"/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56" t="s">
        <v>0</v>
      </c>
      <c r="D3" s="119"/>
      <c r="E3" s="119" t="s">
        <v>120</v>
      </c>
      <c r="F3" s="119"/>
      <c r="G3" s="134"/>
      <c r="H3" s="21"/>
      <c r="I3" s="120" t="s">
        <v>0</v>
      </c>
      <c r="J3" s="121"/>
      <c r="K3" s="121" t="s">
        <v>127</v>
      </c>
      <c r="L3" s="121"/>
      <c r="M3" s="135"/>
      <c r="N3" s="21"/>
      <c r="O3" s="122"/>
      <c r="P3" s="123"/>
      <c r="Q3" s="123"/>
      <c r="R3" s="123"/>
      <c r="S3" s="136"/>
    </row>
    <row r="4" spans="1:19" x14ac:dyDescent="0.25">
      <c r="A4" s="3"/>
      <c r="B4" s="21"/>
      <c r="C4" s="156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5000</v>
      </c>
      <c r="L4" s="121"/>
      <c r="M4" s="135"/>
      <c r="N4" s="21"/>
      <c r="O4" s="122"/>
      <c r="P4" s="123"/>
      <c r="Q4" s="123"/>
      <c r="R4" s="123"/>
      <c r="S4" s="136"/>
    </row>
    <row r="5" spans="1:19" x14ac:dyDescent="0.25">
      <c r="A5" s="3"/>
      <c r="B5" s="21"/>
      <c r="C5" s="156" t="s">
        <v>2</v>
      </c>
      <c r="D5" s="119"/>
      <c r="E5" s="119">
        <v>2048</v>
      </c>
      <c r="F5" s="119"/>
      <c r="G5" s="134"/>
      <c r="H5" s="21"/>
      <c r="I5" s="120" t="s">
        <v>2</v>
      </c>
      <c r="J5" s="121"/>
      <c r="K5" s="121">
        <v>300</v>
      </c>
      <c r="L5" s="121"/>
      <c r="M5" s="135"/>
      <c r="N5" s="21"/>
      <c r="O5" s="122"/>
      <c r="P5" s="123"/>
      <c r="Q5" s="123"/>
      <c r="R5" s="123"/>
      <c r="S5" s="136"/>
    </row>
    <row r="6" spans="1:19" x14ac:dyDescent="0.25">
      <c r="A6" s="3"/>
      <c r="B6" s="21"/>
      <c r="C6" s="156" t="s">
        <v>3</v>
      </c>
      <c r="D6" s="119"/>
      <c r="E6" s="119">
        <v>4096</v>
      </c>
      <c r="F6" s="119"/>
      <c r="G6" s="134"/>
      <c r="H6" s="21"/>
      <c r="I6" s="120" t="s">
        <v>3</v>
      </c>
      <c r="J6" s="121"/>
      <c r="K6" s="121">
        <v>2000</v>
      </c>
      <c r="L6" s="121"/>
      <c r="M6" s="135"/>
      <c r="N6" s="21"/>
      <c r="O6" s="122"/>
      <c r="P6" s="123"/>
      <c r="Q6" s="123"/>
      <c r="R6" s="123"/>
      <c r="S6" s="136"/>
    </row>
    <row r="7" spans="1:19" x14ac:dyDescent="0.25">
      <c r="A7" s="3"/>
      <c r="B7" s="21"/>
      <c r="C7" s="156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/>
      <c r="P7" s="123"/>
      <c r="Q7" s="123"/>
      <c r="R7" s="123"/>
      <c r="S7" s="136"/>
    </row>
    <row r="8" spans="1:19" x14ac:dyDescent="0.25">
      <c r="A8" s="3"/>
      <c r="B8" s="21"/>
      <c r="C8" s="156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/>
      <c r="P8" s="123"/>
      <c r="Q8" s="123"/>
      <c r="R8" s="123"/>
      <c r="S8" s="136"/>
    </row>
    <row r="9" spans="1:19" x14ac:dyDescent="0.25">
      <c r="A9" s="3"/>
      <c r="B9" s="21"/>
      <c r="C9" s="156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/>
      <c r="P9" s="123"/>
      <c r="Q9" s="132"/>
      <c r="R9" s="132"/>
      <c r="S9" s="133"/>
    </row>
    <row r="10" spans="1:19" x14ac:dyDescent="0.25">
      <c r="A10" s="3"/>
      <c r="B10" s="21"/>
      <c r="C10" s="156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/>
      <c r="M10" s="78"/>
      <c r="N10" s="21"/>
      <c r="O10" s="122"/>
      <c r="P10" s="123"/>
      <c r="Q10" s="31"/>
      <c r="R10" s="53"/>
      <c r="S10" s="31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/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/>
      <c r="P13" s="33"/>
      <c r="Q13" s="33"/>
      <c r="R13" s="33"/>
      <c r="S13" s="34"/>
    </row>
    <row r="14" spans="1:19" ht="15.75" thickTop="1" x14ac:dyDescent="0.25">
      <c r="A14" s="72" t="s">
        <v>96</v>
      </c>
      <c r="B14" s="5">
        <v>405</v>
      </c>
      <c r="C14" s="13">
        <v>405</v>
      </c>
      <c r="D14" s="87">
        <v>1</v>
      </c>
      <c r="E14" s="88">
        <v>1</v>
      </c>
      <c r="F14" s="56">
        <v>1</v>
      </c>
      <c r="G14" s="57">
        <v>5.7893518518518517E-5</v>
      </c>
      <c r="H14" s="5">
        <f>I14 / J14</f>
        <v>405</v>
      </c>
      <c r="I14" s="50">
        <v>405</v>
      </c>
      <c r="J14" s="85">
        <v>1</v>
      </c>
      <c r="K14" s="86">
        <v>1</v>
      </c>
      <c r="L14" s="63">
        <v>1</v>
      </c>
      <c r="M14" s="70">
        <v>3.1701388888888892E-5</v>
      </c>
      <c r="N14" s="5"/>
      <c r="O14" s="80"/>
      <c r="P14" s="81"/>
      <c r="Q14" s="82"/>
      <c r="R14" s="83"/>
      <c r="S14" s="84"/>
    </row>
    <row r="15" spans="1:19" x14ac:dyDescent="0.25">
      <c r="A15" s="73" t="s">
        <v>30</v>
      </c>
      <c r="B15" s="5">
        <v>2</v>
      </c>
      <c r="C15" s="13">
        <v>1</v>
      </c>
      <c r="D15" s="88">
        <v>0.5</v>
      </c>
      <c r="E15" s="88">
        <v>0.5</v>
      </c>
      <c r="F15" s="56">
        <v>1</v>
      </c>
      <c r="G15" s="57">
        <v>7.1087962962962969E-5</v>
      </c>
      <c r="H15" s="5">
        <f t="shared" ref="H15:H78" si="0">I15 / J15</f>
        <v>2</v>
      </c>
      <c r="I15" s="50">
        <v>2</v>
      </c>
      <c r="J15" s="86">
        <v>1</v>
      </c>
      <c r="K15" s="86">
        <v>1</v>
      </c>
      <c r="L15" s="63">
        <v>1</v>
      </c>
      <c r="M15" s="70">
        <v>8.1041666666666667E-5</v>
      </c>
      <c r="N15" s="5"/>
      <c r="O15" s="80"/>
      <c r="P15" s="82"/>
      <c r="Q15" s="82"/>
      <c r="R15" s="83"/>
      <c r="S15" s="84"/>
    </row>
    <row r="16" spans="1:19" x14ac:dyDescent="0.25">
      <c r="A16" s="73" t="s">
        <v>31</v>
      </c>
      <c r="B16" s="5">
        <v>143</v>
      </c>
      <c r="C16" s="13">
        <v>143</v>
      </c>
      <c r="D16" s="88">
        <v>1</v>
      </c>
      <c r="E16" s="88">
        <v>1</v>
      </c>
      <c r="F16" s="56">
        <v>1</v>
      </c>
      <c r="G16" s="57">
        <v>6.3368055555555552E-5</v>
      </c>
      <c r="H16" s="5">
        <f t="shared" si="0"/>
        <v>143</v>
      </c>
      <c r="I16" s="50">
        <v>143</v>
      </c>
      <c r="J16" s="86">
        <v>1</v>
      </c>
      <c r="K16" s="86">
        <v>1</v>
      </c>
      <c r="L16" s="63">
        <v>1</v>
      </c>
      <c r="M16" s="70">
        <v>5.7245370370370371E-5</v>
      </c>
      <c r="N16" s="5"/>
      <c r="O16" s="80"/>
      <c r="P16" s="82"/>
      <c r="Q16" s="82"/>
      <c r="R16" s="83"/>
      <c r="S16" s="84"/>
    </row>
    <row r="17" spans="1:19" ht="25.5" x14ac:dyDescent="0.25">
      <c r="A17" s="74" t="s">
        <v>97</v>
      </c>
      <c r="B17" s="5">
        <v>1</v>
      </c>
      <c r="C17" s="13">
        <v>1</v>
      </c>
      <c r="D17" s="88">
        <v>1</v>
      </c>
      <c r="E17" s="88">
        <v>1</v>
      </c>
      <c r="F17" s="56">
        <v>1</v>
      </c>
      <c r="G17" s="57">
        <v>8.258101851851852E-5</v>
      </c>
      <c r="H17" s="5">
        <f t="shared" si="0"/>
        <v>1</v>
      </c>
      <c r="I17" s="50">
        <v>1</v>
      </c>
      <c r="J17" s="86">
        <v>1</v>
      </c>
      <c r="K17" s="86">
        <v>1</v>
      </c>
      <c r="L17" s="63">
        <v>1</v>
      </c>
      <c r="M17" s="70">
        <v>8.5995370370370365E-5</v>
      </c>
      <c r="N17" s="5"/>
      <c r="O17" s="80"/>
      <c r="P17" s="82"/>
      <c r="Q17" s="82"/>
      <c r="R17" s="83"/>
      <c r="S17" s="84"/>
    </row>
    <row r="18" spans="1:19" x14ac:dyDescent="0.25">
      <c r="A18" s="73" t="s">
        <v>32</v>
      </c>
      <c r="B18" s="5">
        <v>34</v>
      </c>
      <c r="C18" s="13">
        <v>34</v>
      </c>
      <c r="D18" s="88">
        <v>1</v>
      </c>
      <c r="E18" s="88">
        <v>1</v>
      </c>
      <c r="F18" s="56">
        <v>1</v>
      </c>
      <c r="G18" s="57">
        <v>5.6273148148148149E-5</v>
      </c>
      <c r="H18" s="5">
        <f t="shared" si="0"/>
        <v>34</v>
      </c>
      <c r="I18" s="50">
        <v>34</v>
      </c>
      <c r="J18" s="86">
        <v>1</v>
      </c>
      <c r="K18" s="86">
        <v>1</v>
      </c>
      <c r="L18" s="63">
        <v>1</v>
      </c>
      <c r="M18" s="70">
        <v>2.6307870370370371E-5</v>
      </c>
      <c r="N18" s="5"/>
      <c r="O18" s="80"/>
      <c r="P18" s="82"/>
      <c r="Q18" s="82"/>
      <c r="R18" s="83"/>
      <c r="S18" s="84"/>
    </row>
    <row r="19" spans="1:19" x14ac:dyDescent="0.25">
      <c r="A19" s="73" t="s">
        <v>33</v>
      </c>
      <c r="B19" s="5">
        <v>3</v>
      </c>
      <c r="C19" s="13">
        <v>2</v>
      </c>
      <c r="D19" s="88">
        <v>0.66666666666666663</v>
      </c>
      <c r="E19" s="88">
        <v>0.66666666666666663</v>
      </c>
      <c r="F19" s="56">
        <v>1</v>
      </c>
      <c r="G19" s="57">
        <v>7.8668981481481483E-5</v>
      </c>
      <c r="H19" s="5">
        <f t="shared" si="0"/>
        <v>3</v>
      </c>
      <c r="I19" s="50">
        <v>3</v>
      </c>
      <c r="J19" s="86">
        <v>1</v>
      </c>
      <c r="K19" s="86">
        <v>1</v>
      </c>
      <c r="L19" s="63">
        <v>1</v>
      </c>
      <c r="M19" s="70">
        <v>6.1238425925925929E-5</v>
      </c>
      <c r="N19" s="5"/>
      <c r="O19" s="80"/>
      <c r="P19" s="82"/>
      <c r="Q19" s="82"/>
      <c r="R19" s="83"/>
      <c r="S19" s="84"/>
    </row>
    <row r="20" spans="1:19" ht="25.5" x14ac:dyDescent="0.25">
      <c r="A20" s="74" t="s">
        <v>34</v>
      </c>
      <c r="B20" s="5">
        <v>1</v>
      </c>
      <c r="C20" s="13">
        <v>1</v>
      </c>
      <c r="D20" s="88">
        <v>1</v>
      </c>
      <c r="E20" s="88">
        <v>1</v>
      </c>
      <c r="F20" s="56">
        <v>1</v>
      </c>
      <c r="G20" s="57">
        <v>8.304398148148148E-5</v>
      </c>
      <c r="H20" s="5">
        <f t="shared" si="0"/>
        <v>1</v>
      </c>
      <c r="I20" s="50">
        <v>1</v>
      </c>
      <c r="J20" s="86">
        <v>1</v>
      </c>
      <c r="K20" s="86">
        <v>1</v>
      </c>
      <c r="L20" s="63">
        <v>1</v>
      </c>
      <c r="M20" s="70">
        <v>1.4898148148148149E-4</v>
      </c>
      <c r="N20" s="5"/>
      <c r="O20" s="80"/>
      <c r="P20" s="82"/>
      <c r="Q20" s="82"/>
      <c r="R20" s="83"/>
      <c r="S20" s="84"/>
    </row>
    <row r="21" spans="1:19" ht="25.5" x14ac:dyDescent="0.25">
      <c r="A21" s="74" t="s">
        <v>35</v>
      </c>
      <c r="B21" s="5">
        <v>1</v>
      </c>
      <c r="C21" s="13">
        <v>1</v>
      </c>
      <c r="D21" s="88">
        <v>1</v>
      </c>
      <c r="E21" s="88">
        <v>1</v>
      </c>
      <c r="F21" s="56">
        <v>1</v>
      </c>
      <c r="G21" s="57">
        <v>8.8969907407407414E-5</v>
      </c>
      <c r="H21" s="5">
        <f t="shared" si="0"/>
        <v>1</v>
      </c>
      <c r="I21" s="50">
        <v>1</v>
      </c>
      <c r="J21" s="86">
        <v>1</v>
      </c>
      <c r="K21" s="86">
        <v>1</v>
      </c>
      <c r="L21" s="63">
        <v>1</v>
      </c>
      <c r="M21" s="70">
        <v>1.1378472222222222E-4</v>
      </c>
      <c r="N21" s="5"/>
      <c r="O21" s="80"/>
      <c r="P21" s="82"/>
      <c r="Q21" s="82"/>
      <c r="R21" s="83"/>
      <c r="S21" s="84"/>
    </row>
    <row r="22" spans="1:19" x14ac:dyDescent="0.25">
      <c r="A22" s="73" t="s">
        <v>36</v>
      </c>
      <c r="B22" s="5">
        <v>2</v>
      </c>
      <c r="C22" s="13">
        <v>2</v>
      </c>
      <c r="D22" s="88">
        <v>1</v>
      </c>
      <c r="E22" s="88">
        <v>1</v>
      </c>
      <c r="F22" s="56">
        <v>0.5</v>
      </c>
      <c r="G22" s="57">
        <v>5.4560185185185186E-5</v>
      </c>
      <c r="H22" s="5">
        <f t="shared" si="0"/>
        <v>2</v>
      </c>
      <c r="I22" s="50">
        <v>2</v>
      </c>
      <c r="J22" s="86">
        <v>1</v>
      </c>
      <c r="K22" s="86">
        <v>1</v>
      </c>
      <c r="L22" s="63">
        <v>1</v>
      </c>
      <c r="M22" s="70">
        <v>2.7627314814814816E-5</v>
      </c>
      <c r="N22" s="5"/>
      <c r="O22" s="80"/>
      <c r="P22" s="82"/>
      <c r="Q22" s="82"/>
      <c r="R22" s="83"/>
      <c r="S22" s="84"/>
    </row>
    <row r="23" spans="1:19" x14ac:dyDescent="0.25">
      <c r="A23" s="73" t="s">
        <v>37</v>
      </c>
      <c r="B23" s="5">
        <v>1</v>
      </c>
      <c r="C23" s="13">
        <v>1</v>
      </c>
      <c r="D23" s="88">
        <v>1</v>
      </c>
      <c r="E23" s="88">
        <v>1</v>
      </c>
      <c r="F23" s="56">
        <v>1</v>
      </c>
      <c r="G23" s="57">
        <v>7.3703703703703702E-5</v>
      </c>
      <c r="H23" s="5">
        <f t="shared" si="0"/>
        <v>1</v>
      </c>
      <c r="I23" s="50">
        <v>1</v>
      </c>
      <c r="J23" s="86">
        <v>1</v>
      </c>
      <c r="K23" s="86">
        <v>1</v>
      </c>
      <c r="L23" s="63">
        <v>1</v>
      </c>
      <c r="M23" s="70">
        <v>7.238425925925926E-5</v>
      </c>
      <c r="N23" s="5"/>
      <c r="O23" s="80"/>
      <c r="P23" s="82"/>
      <c r="Q23" s="82"/>
      <c r="R23" s="83"/>
      <c r="S23" s="84"/>
    </row>
    <row r="24" spans="1:19" x14ac:dyDescent="0.25">
      <c r="A24" s="73" t="s">
        <v>38</v>
      </c>
      <c r="B24" s="5">
        <v>1</v>
      </c>
      <c r="C24" s="13">
        <v>1</v>
      </c>
      <c r="D24" s="88">
        <v>1</v>
      </c>
      <c r="E24" s="88">
        <v>1</v>
      </c>
      <c r="F24" s="56">
        <v>1</v>
      </c>
      <c r="G24" s="57">
        <v>8.3750000000000003E-5</v>
      </c>
      <c r="H24" s="5">
        <f t="shared" si="0"/>
        <v>1</v>
      </c>
      <c r="I24" s="50">
        <v>1</v>
      </c>
      <c r="J24" s="86">
        <v>1</v>
      </c>
      <c r="K24" s="86">
        <v>1</v>
      </c>
      <c r="L24" s="63">
        <v>1</v>
      </c>
      <c r="M24" s="70">
        <v>1.2390046296296297E-4</v>
      </c>
      <c r="N24" s="5"/>
      <c r="O24" s="80"/>
      <c r="P24" s="82"/>
      <c r="Q24" s="82"/>
      <c r="R24" s="83"/>
      <c r="S24" s="84"/>
    </row>
    <row r="25" spans="1:19" x14ac:dyDescent="0.25">
      <c r="A25" s="73" t="s">
        <v>39</v>
      </c>
      <c r="B25" s="5">
        <v>3</v>
      </c>
      <c r="C25" s="13">
        <v>3</v>
      </c>
      <c r="D25" s="88">
        <v>1</v>
      </c>
      <c r="E25" s="88">
        <v>1</v>
      </c>
      <c r="F25" s="56">
        <v>0.5</v>
      </c>
      <c r="G25" s="57">
        <v>5.2835648148148147E-5</v>
      </c>
      <c r="H25" s="5">
        <f t="shared" si="0"/>
        <v>3</v>
      </c>
      <c r="I25" s="50">
        <v>3</v>
      </c>
      <c r="J25" s="86">
        <v>1</v>
      </c>
      <c r="K25" s="86">
        <v>1</v>
      </c>
      <c r="L25" s="63">
        <v>1</v>
      </c>
      <c r="M25" s="70">
        <v>2.8969907407407409E-5</v>
      </c>
      <c r="N25" s="5"/>
      <c r="O25" s="80"/>
      <c r="P25" s="82"/>
      <c r="Q25" s="82"/>
      <c r="R25" s="83"/>
      <c r="S25" s="84"/>
    </row>
    <row r="26" spans="1:19" x14ac:dyDescent="0.25">
      <c r="A26" s="73" t="s">
        <v>40</v>
      </c>
      <c r="B26" s="5">
        <v>4</v>
      </c>
      <c r="C26" s="13">
        <v>4</v>
      </c>
      <c r="D26" s="88">
        <v>1</v>
      </c>
      <c r="E26" s="88">
        <v>1</v>
      </c>
      <c r="F26" s="56">
        <v>1</v>
      </c>
      <c r="G26" s="57">
        <v>5.9050925925925924E-5</v>
      </c>
      <c r="H26" s="5">
        <f t="shared" si="0"/>
        <v>4</v>
      </c>
      <c r="I26" s="50">
        <v>4</v>
      </c>
      <c r="J26" s="86">
        <v>1</v>
      </c>
      <c r="K26" s="86">
        <v>1</v>
      </c>
      <c r="L26" s="63">
        <v>1</v>
      </c>
      <c r="M26" s="70">
        <v>6.4097222222222225E-5</v>
      </c>
      <c r="N26" s="5"/>
      <c r="O26" s="80"/>
      <c r="P26" s="82"/>
      <c r="Q26" s="82"/>
      <c r="R26" s="83"/>
      <c r="S26" s="84"/>
    </row>
    <row r="27" spans="1:19" x14ac:dyDescent="0.25">
      <c r="A27" s="73" t="s">
        <v>41</v>
      </c>
      <c r="B27" s="5">
        <v>179</v>
      </c>
      <c r="C27" s="13">
        <v>179</v>
      </c>
      <c r="D27" s="88">
        <v>1</v>
      </c>
      <c r="E27" s="88">
        <v>1</v>
      </c>
      <c r="F27" s="56">
        <v>1</v>
      </c>
      <c r="G27" s="57">
        <v>7.2800925925925933E-5</v>
      </c>
      <c r="H27" s="5">
        <f t="shared" si="0"/>
        <v>179</v>
      </c>
      <c r="I27" s="50">
        <v>179</v>
      </c>
      <c r="J27" s="86">
        <v>1</v>
      </c>
      <c r="K27" s="86">
        <v>1</v>
      </c>
      <c r="L27" s="63">
        <v>1</v>
      </c>
      <c r="M27" s="70">
        <v>6.0925925925925929E-5</v>
      </c>
      <c r="N27" s="5"/>
      <c r="O27" s="80"/>
      <c r="P27" s="82"/>
      <c r="Q27" s="82"/>
      <c r="R27" s="83"/>
      <c r="S27" s="84"/>
    </row>
    <row r="28" spans="1:19" x14ac:dyDescent="0.25">
      <c r="A28" s="73" t="s">
        <v>42</v>
      </c>
      <c r="B28" s="5">
        <v>2</v>
      </c>
      <c r="C28" s="13">
        <v>2</v>
      </c>
      <c r="D28" s="88">
        <v>1</v>
      </c>
      <c r="E28" s="88">
        <v>1</v>
      </c>
      <c r="F28" s="56">
        <v>1</v>
      </c>
      <c r="G28" s="57">
        <v>7.1331018518518518E-5</v>
      </c>
      <c r="H28" s="5">
        <f t="shared" si="0"/>
        <v>2</v>
      </c>
      <c r="I28" s="50">
        <v>2</v>
      </c>
      <c r="J28" s="86">
        <v>1</v>
      </c>
      <c r="K28" s="86">
        <v>1</v>
      </c>
      <c r="L28" s="63">
        <v>1</v>
      </c>
      <c r="M28" s="70">
        <v>7.8217592592592591E-5</v>
      </c>
      <c r="N28" s="5"/>
      <c r="O28" s="80"/>
      <c r="P28" s="82"/>
      <c r="Q28" s="82"/>
      <c r="R28" s="83"/>
      <c r="S28" s="84"/>
    </row>
    <row r="29" spans="1:19" ht="25.5" x14ac:dyDescent="0.25">
      <c r="A29" s="74" t="s">
        <v>43</v>
      </c>
      <c r="B29" s="5">
        <v>1</v>
      </c>
      <c r="C29" s="13">
        <v>1</v>
      </c>
      <c r="D29" s="88">
        <v>1</v>
      </c>
      <c r="E29" s="88">
        <v>1</v>
      </c>
      <c r="F29" s="56">
        <v>1</v>
      </c>
      <c r="G29" s="57">
        <v>1.5256944444444443E-4</v>
      </c>
      <c r="H29" s="5">
        <f t="shared" si="0"/>
        <v>1</v>
      </c>
      <c r="I29" s="50">
        <v>1</v>
      </c>
      <c r="J29" s="86">
        <v>1</v>
      </c>
      <c r="K29" s="86">
        <v>1</v>
      </c>
      <c r="L29" s="63">
        <v>1</v>
      </c>
      <c r="M29" s="70">
        <v>1.5092592592592593E-4</v>
      </c>
      <c r="N29" s="5"/>
      <c r="O29" s="80"/>
      <c r="P29" s="82"/>
      <c r="Q29" s="82"/>
      <c r="R29" s="83"/>
      <c r="S29" s="84"/>
    </row>
    <row r="30" spans="1:19" x14ac:dyDescent="0.25">
      <c r="A30" s="73" t="s">
        <v>44</v>
      </c>
      <c r="B30" s="5">
        <v>2</v>
      </c>
      <c r="C30" s="13">
        <v>2</v>
      </c>
      <c r="D30" s="88">
        <v>1</v>
      </c>
      <c r="E30" s="88">
        <v>1</v>
      </c>
      <c r="F30" s="56">
        <v>0.5</v>
      </c>
      <c r="G30" s="57">
        <v>6.4409722222222226E-5</v>
      </c>
      <c r="H30" s="5">
        <f t="shared" si="0"/>
        <v>2</v>
      </c>
      <c r="I30" s="50">
        <v>2</v>
      </c>
      <c r="J30" s="86">
        <v>1</v>
      </c>
      <c r="K30" s="86">
        <v>1</v>
      </c>
      <c r="L30" s="63">
        <v>1</v>
      </c>
      <c r="M30" s="70">
        <v>6.6921296296296301E-5</v>
      </c>
      <c r="N30" s="5"/>
      <c r="O30" s="80"/>
      <c r="P30" s="82"/>
      <c r="Q30" s="82"/>
      <c r="R30" s="83"/>
      <c r="S30" s="84"/>
    </row>
    <row r="31" spans="1:19" x14ac:dyDescent="0.25">
      <c r="A31" s="73" t="s">
        <v>45</v>
      </c>
      <c r="B31" s="5">
        <v>110</v>
      </c>
      <c r="C31" s="13">
        <v>107</v>
      </c>
      <c r="D31" s="88">
        <v>0.97272727272727277</v>
      </c>
      <c r="E31" s="88">
        <v>0.97272727272727277</v>
      </c>
      <c r="F31" s="56">
        <v>1</v>
      </c>
      <c r="G31" s="57">
        <v>5.417824074074074E-5</v>
      </c>
      <c r="H31" s="5">
        <f t="shared" si="0"/>
        <v>110</v>
      </c>
      <c r="I31" s="50">
        <v>109</v>
      </c>
      <c r="J31" s="86">
        <v>0.99090909090909096</v>
      </c>
      <c r="K31" s="86">
        <v>0.99090909090909096</v>
      </c>
      <c r="L31" s="63">
        <v>1</v>
      </c>
      <c r="M31" s="70">
        <v>2.7835648148148149E-5</v>
      </c>
      <c r="N31" s="5"/>
      <c r="O31" s="80"/>
      <c r="P31" s="82"/>
      <c r="Q31" s="82"/>
      <c r="R31" s="83"/>
      <c r="S31" s="84"/>
    </row>
    <row r="32" spans="1:19" ht="25.5" x14ac:dyDescent="0.25">
      <c r="A32" s="74" t="s">
        <v>46</v>
      </c>
      <c r="B32" s="5">
        <v>1</v>
      </c>
      <c r="C32" s="13">
        <v>1</v>
      </c>
      <c r="D32" s="88">
        <v>1</v>
      </c>
      <c r="E32" s="88">
        <v>1</v>
      </c>
      <c r="F32" s="56">
        <v>1</v>
      </c>
      <c r="G32" s="57">
        <v>9.5960648148148145E-5</v>
      </c>
      <c r="H32" s="5">
        <f t="shared" si="0"/>
        <v>1</v>
      </c>
      <c r="I32" s="50">
        <v>1</v>
      </c>
      <c r="J32" s="86">
        <v>1</v>
      </c>
      <c r="K32" s="86">
        <v>1</v>
      </c>
      <c r="L32" s="63">
        <v>1</v>
      </c>
      <c r="M32" s="70">
        <v>6.9548611111111116E-5</v>
      </c>
      <c r="N32" s="5"/>
      <c r="O32" s="80"/>
      <c r="P32" s="82"/>
      <c r="Q32" s="82"/>
      <c r="R32" s="83"/>
      <c r="S32" s="84"/>
    </row>
    <row r="33" spans="1:19" ht="25.5" x14ac:dyDescent="0.25">
      <c r="A33" s="75" t="s">
        <v>47</v>
      </c>
      <c r="B33" s="5">
        <v>1</v>
      </c>
      <c r="C33" s="13">
        <v>1</v>
      </c>
      <c r="D33" s="88">
        <v>1</v>
      </c>
      <c r="E33" s="88">
        <v>1</v>
      </c>
      <c r="F33" s="56">
        <v>1</v>
      </c>
      <c r="G33" s="57">
        <v>8.3622685185185181E-5</v>
      </c>
      <c r="H33" s="5">
        <f t="shared" si="0"/>
        <v>1</v>
      </c>
      <c r="I33" s="50">
        <v>1</v>
      </c>
      <c r="J33" s="86">
        <v>1</v>
      </c>
      <c r="K33" s="86">
        <v>1</v>
      </c>
      <c r="L33" s="63">
        <v>1</v>
      </c>
      <c r="M33" s="70">
        <v>8.8206018518518521E-5</v>
      </c>
      <c r="N33" s="5"/>
      <c r="O33" s="80"/>
      <c r="P33" s="82"/>
      <c r="Q33" s="82"/>
      <c r="R33" s="83"/>
      <c r="S33" s="84"/>
    </row>
    <row r="34" spans="1:19" x14ac:dyDescent="0.25">
      <c r="A34" s="76" t="s">
        <v>48</v>
      </c>
      <c r="B34" s="5">
        <v>2916</v>
      </c>
      <c r="C34" s="13">
        <v>145</v>
      </c>
      <c r="D34" s="88">
        <v>4.972565157750343E-2</v>
      </c>
      <c r="E34" s="88">
        <v>0.14499999999999999</v>
      </c>
      <c r="F34" s="56">
        <v>0.16666666666666666</v>
      </c>
      <c r="G34" s="57">
        <v>5.6967592592592589E-5</v>
      </c>
      <c r="H34" s="5">
        <f t="shared" si="0"/>
        <v>2916</v>
      </c>
      <c r="I34" s="50">
        <v>2916</v>
      </c>
      <c r="J34" s="86">
        <v>1</v>
      </c>
      <c r="K34" s="86">
        <v>1</v>
      </c>
      <c r="L34" s="63">
        <v>1</v>
      </c>
      <c r="M34" s="70">
        <v>2.9525462962962962E-5</v>
      </c>
      <c r="N34" s="5"/>
      <c r="O34" s="80"/>
      <c r="P34" s="82"/>
      <c r="Q34" s="82"/>
      <c r="R34" s="83"/>
      <c r="S34" s="84"/>
    </row>
    <row r="35" spans="1:19" x14ac:dyDescent="0.25">
      <c r="A35" s="73" t="s">
        <v>49</v>
      </c>
      <c r="B35" s="5">
        <v>1</v>
      </c>
      <c r="C35" s="13">
        <v>1</v>
      </c>
      <c r="D35" s="88">
        <v>1</v>
      </c>
      <c r="E35" s="88">
        <v>1</v>
      </c>
      <c r="F35" s="56">
        <v>1</v>
      </c>
      <c r="G35" s="57">
        <v>7.0092592592592597E-5</v>
      </c>
      <c r="H35" s="5">
        <f t="shared" si="0"/>
        <v>1</v>
      </c>
      <c r="I35" s="50">
        <v>1</v>
      </c>
      <c r="J35" s="86">
        <v>1</v>
      </c>
      <c r="K35" s="86">
        <v>1</v>
      </c>
      <c r="L35" s="63">
        <v>1</v>
      </c>
      <c r="M35" s="70">
        <v>7.4895833333333336E-5</v>
      </c>
      <c r="N35" s="5"/>
      <c r="O35" s="80"/>
      <c r="P35" s="82"/>
      <c r="Q35" s="82"/>
      <c r="R35" s="83"/>
      <c r="S35" s="84"/>
    </row>
    <row r="36" spans="1:19" x14ac:dyDescent="0.25">
      <c r="A36" s="73" t="s">
        <v>50</v>
      </c>
      <c r="B36" s="5">
        <v>1</v>
      </c>
      <c r="C36" s="13">
        <v>1</v>
      </c>
      <c r="D36" s="88">
        <v>1</v>
      </c>
      <c r="E36" s="88">
        <v>1</v>
      </c>
      <c r="F36" s="56">
        <v>1</v>
      </c>
      <c r="G36" s="57">
        <v>8.1851851851851847E-5</v>
      </c>
      <c r="H36" s="5">
        <f t="shared" si="0"/>
        <v>1</v>
      </c>
      <c r="I36" s="50">
        <v>1</v>
      </c>
      <c r="J36" s="86">
        <v>1</v>
      </c>
      <c r="K36" s="86">
        <v>1</v>
      </c>
      <c r="L36" s="63">
        <v>1</v>
      </c>
      <c r="M36" s="70">
        <v>1.1498842592592592E-4</v>
      </c>
      <c r="N36" s="5"/>
      <c r="O36" s="80"/>
      <c r="P36" s="82"/>
      <c r="Q36" s="82"/>
      <c r="R36" s="83"/>
      <c r="S36" s="84"/>
    </row>
    <row r="37" spans="1:19" x14ac:dyDescent="0.25">
      <c r="A37" s="73" t="s">
        <v>51</v>
      </c>
      <c r="B37" s="5">
        <v>13609</v>
      </c>
      <c r="C37" s="13">
        <v>0</v>
      </c>
      <c r="D37" s="88">
        <v>0</v>
      </c>
      <c r="E37" s="88">
        <v>0</v>
      </c>
      <c r="F37" s="56">
        <v>0</v>
      </c>
      <c r="G37" s="57">
        <v>5.7060185185185186E-5</v>
      </c>
      <c r="H37" s="5">
        <f t="shared" si="0"/>
        <v>13609</v>
      </c>
      <c r="I37" s="50">
        <v>2816</v>
      </c>
      <c r="J37" s="86">
        <v>0.20692188992578442</v>
      </c>
      <c r="K37" s="86">
        <v>0.56320000000000003</v>
      </c>
      <c r="L37" s="63">
        <v>1</v>
      </c>
      <c r="M37" s="70">
        <v>4.3564814814814814E-5</v>
      </c>
      <c r="N37" s="5"/>
      <c r="O37" s="80"/>
      <c r="P37" s="82"/>
      <c r="Q37" s="82"/>
      <c r="R37" s="83"/>
      <c r="S37" s="84"/>
    </row>
    <row r="38" spans="1:19" x14ac:dyDescent="0.25">
      <c r="A38" s="73" t="s">
        <v>52</v>
      </c>
      <c r="B38" s="5">
        <v>12</v>
      </c>
      <c r="C38" s="13">
        <v>2</v>
      </c>
      <c r="D38" s="88">
        <v>0.16666666666666666</v>
      </c>
      <c r="E38" s="88">
        <v>0.16666666666666666</v>
      </c>
      <c r="F38" s="56">
        <v>1</v>
      </c>
      <c r="G38" s="57">
        <v>6.8530092592592593E-5</v>
      </c>
      <c r="H38" s="5">
        <f t="shared" si="0"/>
        <v>12</v>
      </c>
      <c r="I38" s="50">
        <v>5</v>
      </c>
      <c r="J38" s="86">
        <v>0.41666666666666669</v>
      </c>
      <c r="K38" s="86">
        <v>0.41666666666666669</v>
      </c>
      <c r="L38" s="63">
        <v>1</v>
      </c>
      <c r="M38" s="70">
        <v>8.2048611111111108E-5</v>
      </c>
      <c r="N38" s="5"/>
      <c r="O38" s="80"/>
      <c r="P38" s="82"/>
      <c r="Q38" s="82"/>
      <c r="R38" s="83"/>
      <c r="S38" s="84"/>
    </row>
    <row r="39" spans="1:19" x14ac:dyDescent="0.25">
      <c r="A39" s="73" t="s">
        <v>53</v>
      </c>
      <c r="B39" s="5">
        <v>2</v>
      </c>
      <c r="C39" s="13">
        <v>1</v>
      </c>
      <c r="D39" s="88">
        <v>0.5</v>
      </c>
      <c r="E39" s="88">
        <v>0.5</v>
      </c>
      <c r="F39" s="56">
        <v>1</v>
      </c>
      <c r="G39" s="57">
        <v>7.5717592592592598E-5</v>
      </c>
      <c r="H39" s="5">
        <f t="shared" si="0"/>
        <v>2</v>
      </c>
      <c r="I39" s="50">
        <v>2</v>
      </c>
      <c r="J39" s="86">
        <v>1</v>
      </c>
      <c r="K39" s="86">
        <v>1</v>
      </c>
      <c r="L39" s="63">
        <v>1</v>
      </c>
      <c r="M39" s="70">
        <v>7.3032407407407413E-5</v>
      </c>
      <c r="N39" s="5"/>
      <c r="O39" s="80"/>
      <c r="P39" s="82"/>
      <c r="Q39" s="82"/>
      <c r="R39" s="83"/>
      <c r="S39" s="84"/>
    </row>
    <row r="40" spans="1:19" x14ac:dyDescent="0.25">
      <c r="A40" s="73" t="s">
        <v>54</v>
      </c>
      <c r="B40" s="5">
        <v>5</v>
      </c>
      <c r="C40" s="13">
        <v>5</v>
      </c>
      <c r="D40" s="88">
        <v>1</v>
      </c>
      <c r="E40" s="88">
        <v>1</v>
      </c>
      <c r="F40" s="56">
        <v>1</v>
      </c>
      <c r="G40" s="57">
        <v>9.2638888888888889E-5</v>
      </c>
      <c r="H40" s="5">
        <f t="shared" si="0"/>
        <v>5</v>
      </c>
      <c r="I40" s="50">
        <v>5</v>
      </c>
      <c r="J40" s="86">
        <v>1</v>
      </c>
      <c r="K40" s="86">
        <v>1</v>
      </c>
      <c r="L40" s="63">
        <v>0.25</v>
      </c>
      <c r="M40" s="70">
        <v>1.187037037037037E-4</v>
      </c>
      <c r="N40" s="5"/>
      <c r="O40" s="80"/>
      <c r="P40" s="82"/>
      <c r="Q40" s="82"/>
      <c r="R40" s="83"/>
      <c r="S40" s="84"/>
    </row>
    <row r="41" spans="1:19" x14ac:dyDescent="0.25">
      <c r="A41" s="73" t="s">
        <v>55</v>
      </c>
      <c r="B41" s="5">
        <v>62</v>
      </c>
      <c r="C41" s="13">
        <v>57</v>
      </c>
      <c r="D41" s="88">
        <v>0.91935483870967738</v>
      </c>
      <c r="E41" s="88">
        <v>0.91935483870967738</v>
      </c>
      <c r="F41" s="56">
        <v>7.6923076923076927E-2</v>
      </c>
      <c r="G41" s="57">
        <v>9.5856481481481487E-5</v>
      </c>
      <c r="H41" s="5">
        <f t="shared" si="0"/>
        <v>62</v>
      </c>
      <c r="I41" s="50">
        <v>60</v>
      </c>
      <c r="J41" s="86">
        <v>0.967741935483871</v>
      </c>
      <c r="K41" s="86">
        <v>0.967741935483871</v>
      </c>
      <c r="L41" s="63">
        <v>1</v>
      </c>
      <c r="M41" s="70">
        <v>9.6782407407407407E-5</v>
      </c>
      <c r="N41" s="5"/>
      <c r="O41" s="80"/>
      <c r="P41" s="82"/>
      <c r="Q41" s="82"/>
      <c r="R41" s="83"/>
      <c r="S41" s="84"/>
    </row>
    <row r="42" spans="1:19" x14ac:dyDescent="0.25">
      <c r="A42" s="73" t="s">
        <v>56</v>
      </c>
      <c r="B42" s="5">
        <v>19</v>
      </c>
      <c r="C42" s="13">
        <v>19</v>
      </c>
      <c r="D42" s="88">
        <v>1</v>
      </c>
      <c r="E42" s="88">
        <v>1</v>
      </c>
      <c r="F42" s="56">
        <v>1</v>
      </c>
      <c r="G42" s="57">
        <v>8.9548611111111114E-5</v>
      </c>
      <c r="H42" s="5">
        <f t="shared" si="0"/>
        <v>19</v>
      </c>
      <c r="I42" s="50">
        <v>19</v>
      </c>
      <c r="J42" s="86">
        <v>1</v>
      </c>
      <c r="K42" s="86">
        <v>1</v>
      </c>
      <c r="L42" s="63">
        <v>1</v>
      </c>
      <c r="M42" s="70">
        <v>7.8472222222222222E-5</v>
      </c>
      <c r="N42" s="5"/>
      <c r="O42" s="80"/>
      <c r="P42" s="82"/>
      <c r="Q42" s="82"/>
      <c r="R42" s="83"/>
      <c r="S42" s="84"/>
    </row>
    <row r="43" spans="1:19" x14ac:dyDescent="0.25">
      <c r="A43" s="73" t="s">
        <v>57</v>
      </c>
      <c r="B43" s="5">
        <v>1</v>
      </c>
      <c r="C43" s="13">
        <v>1</v>
      </c>
      <c r="D43" s="88">
        <v>1</v>
      </c>
      <c r="E43" s="88">
        <v>1</v>
      </c>
      <c r="F43" s="56">
        <v>8.3333333333333329E-2</v>
      </c>
      <c r="G43" s="57">
        <v>1.0653935185185186E-4</v>
      </c>
      <c r="H43" s="5">
        <f t="shared" si="0"/>
        <v>1</v>
      </c>
      <c r="I43" s="50">
        <v>1</v>
      </c>
      <c r="J43" s="86">
        <v>1</v>
      </c>
      <c r="K43" s="86">
        <v>1</v>
      </c>
      <c r="L43" s="63">
        <v>1</v>
      </c>
      <c r="M43" s="70">
        <v>1.5085648148148147E-4</v>
      </c>
      <c r="N43" s="5"/>
      <c r="O43" s="80"/>
      <c r="P43" s="82"/>
      <c r="Q43" s="82"/>
      <c r="R43" s="83"/>
      <c r="S43" s="84"/>
    </row>
    <row r="44" spans="1:19" x14ac:dyDescent="0.25">
      <c r="A44" s="73" t="s">
        <v>58</v>
      </c>
      <c r="B44" s="5">
        <v>1</v>
      </c>
      <c r="C44" s="13">
        <v>1</v>
      </c>
      <c r="D44" s="88">
        <v>1</v>
      </c>
      <c r="E44" s="88">
        <v>1</v>
      </c>
      <c r="F44" s="56">
        <v>1</v>
      </c>
      <c r="G44" s="57">
        <v>6.7453703703703699E-5</v>
      </c>
      <c r="H44" s="5">
        <f t="shared" si="0"/>
        <v>1</v>
      </c>
      <c r="I44" s="50">
        <v>1</v>
      </c>
      <c r="J44" s="86">
        <v>1</v>
      </c>
      <c r="K44" s="86">
        <v>1</v>
      </c>
      <c r="L44" s="63">
        <v>1</v>
      </c>
      <c r="M44" s="70">
        <v>4.8634259259259259E-5</v>
      </c>
      <c r="N44" s="5"/>
      <c r="O44" s="80"/>
      <c r="P44" s="82"/>
      <c r="Q44" s="82"/>
      <c r="R44" s="83"/>
      <c r="S44" s="84"/>
    </row>
    <row r="45" spans="1:19" x14ac:dyDescent="0.25">
      <c r="A45" s="73" t="s">
        <v>98</v>
      </c>
      <c r="B45" s="5">
        <v>1</v>
      </c>
      <c r="C45" s="13">
        <v>1</v>
      </c>
      <c r="D45" s="88">
        <v>1</v>
      </c>
      <c r="E45" s="88">
        <v>1</v>
      </c>
      <c r="F45" s="56">
        <v>6.8493150684931503E-3</v>
      </c>
      <c r="G45" s="57">
        <v>8.296296296296296E-5</v>
      </c>
      <c r="H45" s="5">
        <f t="shared" si="0"/>
        <v>1</v>
      </c>
      <c r="I45" s="50">
        <v>1</v>
      </c>
      <c r="J45" s="86">
        <v>1</v>
      </c>
      <c r="K45" s="86">
        <v>1</v>
      </c>
      <c r="L45" s="63">
        <v>1</v>
      </c>
      <c r="M45" s="70">
        <v>8.6516203703703709E-5</v>
      </c>
      <c r="N45" s="5"/>
      <c r="O45" s="80"/>
      <c r="P45" s="82"/>
      <c r="Q45" s="82"/>
      <c r="R45" s="83"/>
      <c r="S45" s="84"/>
    </row>
    <row r="46" spans="1:19" x14ac:dyDescent="0.25">
      <c r="A46" s="73" t="s">
        <v>59</v>
      </c>
      <c r="B46" s="5">
        <v>1</v>
      </c>
      <c r="C46" s="13">
        <v>0</v>
      </c>
      <c r="D46" s="88">
        <v>0</v>
      </c>
      <c r="E46" s="88">
        <v>0</v>
      </c>
      <c r="F46" s="56">
        <v>0</v>
      </c>
      <c r="G46" s="57">
        <v>6.2951388888888893E-5</v>
      </c>
      <c r="H46" s="5">
        <f t="shared" si="0"/>
        <v>1</v>
      </c>
      <c r="I46" s="50">
        <v>1</v>
      </c>
      <c r="J46" s="86">
        <v>1</v>
      </c>
      <c r="K46" s="86">
        <v>1</v>
      </c>
      <c r="L46" s="63">
        <v>0.5</v>
      </c>
      <c r="M46" s="70">
        <v>4.5740740740740738E-5</v>
      </c>
      <c r="N46" s="5"/>
      <c r="O46" s="80"/>
      <c r="P46" s="82"/>
      <c r="Q46" s="82"/>
      <c r="R46" s="83"/>
      <c r="S46" s="84"/>
    </row>
    <row r="47" spans="1:19" x14ac:dyDescent="0.25">
      <c r="A47" s="73" t="s">
        <v>99</v>
      </c>
      <c r="B47" s="5">
        <v>106</v>
      </c>
      <c r="C47" s="13">
        <v>0</v>
      </c>
      <c r="D47" s="88">
        <v>0</v>
      </c>
      <c r="E47" s="88">
        <v>0</v>
      </c>
      <c r="F47" s="56">
        <v>0</v>
      </c>
      <c r="G47" s="57">
        <v>5.3981481481481479E-5</v>
      </c>
      <c r="H47" s="5">
        <f t="shared" si="0"/>
        <v>106</v>
      </c>
      <c r="I47" s="50">
        <v>106</v>
      </c>
      <c r="J47" s="86">
        <v>1</v>
      </c>
      <c r="K47" s="86">
        <v>1</v>
      </c>
      <c r="L47" s="63">
        <v>1</v>
      </c>
      <c r="M47" s="70">
        <v>3.5659722222222225E-5</v>
      </c>
      <c r="N47" s="5"/>
      <c r="O47" s="80"/>
      <c r="P47" s="82"/>
      <c r="Q47" s="82"/>
      <c r="R47" s="83"/>
      <c r="S47" s="84"/>
    </row>
    <row r="48" spans="1:19" x14ac:dyDescent="0.25">
      <c r="A48" s="73" t="s">
        <v>60</v>
      </c>
      <c r="B48" s="5">
        <v>2</v>
      </c>
      <c r="C48" s="13">
        <v>2</v>
      </c>
      <c r="D48" s="88">
        <v>1</v>
      </c>
      <c r="E48" s="88">
        <v>1</v>
      </c>
      <c r="F48" s="56">
        <v>1</v>
      </c>
      <c r="G48" s="57">
        <v>9.4363425925925921E-5</v>
      </c>
      <c r="H48" s="5">
        <f t="shared" si="0"/>
        <v>2</v>
      </c>
      <c r="I48" s="50">
        <v>2</v>
      </c>
      <c r="J48" s="86">
        <v>1</v>
      </c>
      <c r="K48" s="86">
        <v>1</v>
      </c>
      <c r="L48" s="63">
        <v>1</v>
      </c>
      <c r="M48" s="70">
        <v>1.4969907407407407E-4</v>
      </c>
      <c r="N48" s="5"/>
      <c r="O48" s="80"/>
      <c r="P48" s="82"/>
      <c r="Q48" s="82"/>
      <c r="R48" s="83"/>
      <c r="S48" s="84"/>
    </row>
    <row r="49" spans="1:19" x14ac:dyDescent="0.25">
      <c r="A49" s="74" t="s">
        <v>100</v>
      </c>
      <c r="B49" s="5">
        <v>1</v>
      </c>
      <c r="C49" s="13">
        <v>0</v>
      </c>
      <c r="D49" s="88">
        <v>0</v>
      </c>
      <c r="E49" s="88">
        <v>0</v>
      </c>
      <c r="F49" s="56">
        <v>0</v>
      </c>
      <c r="G49" s="57">
        <v>6.164351851851852E-5</v>
      </c>
      <c r="H49" s="5">
        <f t="shared" si="0"/>
        <v>1</v>
      </c>
      <c r="I49" s="50">
        <v>1</v>
      </c>
      <c r="J49" s="86">
        <v>1</v>
      </c>
      <c r="K49" s="86">
        <v>1</v>
      </c>
      <c r="L49" s="63">
        <v>1</v>
      </c>
      <c r="M49" s="70">
        <v>4.0335648148148148E-5</v>
      </c>
      <c r="N49" s="5"/>
      <c r="O49" s="80"/>
      <c r="P49" s="82"/>
      <c r="Q49" s="82"/>
      <c r="R49" s="83"/>
      <c r="S49" s="84"/>
    </row>
    <row r="50" spans="1:19" x14ac:dyDescent="0.25">
      <c r="A50" s="73" t="s">
        <v>61</v>
      </c>
      <c r="B50" s="5">
        <v>1</v>
      </c>
      <c r="C50" s="13">
        <v>1</v>
      </c>
      <c r="D50" s="88">
        <v>1</v>
      </c>
      <c r="E50" s="88">
        <v>1</v>
      </c>
      <c r="F50" s="56">
        <v>1</v>
      </c>
      <c r="G50" s="57">
        <v>6.4837962962962966E-5</v>
      </c>
      <c r="H50" s="5">
        <f t="shared" si="0"/>
        <v>1</v>
      </c>
      <c r="I50" s="50">
        <v>1</v>
      </c>
      <c r="J50" s="86">
        <v>1</v>
      </c>
      <c r="K50" s="86">
        <v>1</v>
      </c>
      <c r="L50" s="63">
        <v>1</v>
      </c>
      <c r="M50" s="70">
        <v>1.0377314814814815E-4</v>
      </c>
      <c r="N50" s="5"/>
      <c r="O50" s="80"/>
      <c r="P50" s="82"/>
      <c r="Q50" s="82"/>
      <c r="R50" s="83"/>
      <c r="S50" s="84"/>
    </row>
    <row r="51" spans="1:19" x14ac:dyDescent="0.25">
      <c r="A51" s="73" t="s">
        <v>62</v>
      </c>
      <c r="B51" s="5">
        <v>1759</v>
      </c>
      <c r="C51" s="13">
        <v>0</v>
      </c>
      <c r="D51" s="88">
        <v>0</v>
      </c>
      <c r="E51" s="88">
        <v>0</v>
      </c>
      <c r="F51" s="56">
        <v>0</v>
      </c>
      <c r="G51" s="57">
        <v>5.5474537037037037E-5</v>
      </c>
      <c r="H51" s="5">
        <f t="shared" si="0"/>
        <v>1759</v>
      </c>
      <c r="I51" s="50">
        <v>1759</v>
      </c>
      <c r="J51" s="86">
        <v>1</v>
      </c>
      <c r="K51" s="86">
        <v>1</v>
      </c>
      <c r="L51" s="63">
        <v>0.5</v>
      </c>
      <c r="M51" s="70">
        <v>2.8506944444444445E-5</v>
      </c>
      <c r="N51" s="5"/>
      <c r="O51" s="80"/>
      <c r="P51" s="82"/>
      <c r="Q51" s="82"/>
      <c r="R51" s="83"/>
      <c r="S51" s="84"/>
    </row>
    <row r="52" spans="1:19" x14ac:dyDescent="0.25">
      <c r="A52" s="73" t="s">
        <v>63</v>
      </c>
      <c r="B52" s="5">
        <v>934</v>
      </c>
      <c r="C52" s="13">
        <v>910</v>
      </c>
      <c r="D52" s="88">
        <v>0.97430406852248397</v>
      </c>
      <c r="E52" s="88">
        <v>0.97430406852248397</v>
      </c>
      <c r="F52" s="56">
        <v>1</v>
      </c>
      <c r="G52" s="57">
        <v>7.4930555555555555E-5</v>
      </c>
      <c r="H52" s="5">
        <f t="shared" si="0"/>
        <v>934</v>
      </c>
      <c r="I52" s="50">
        <v>934</v>
      </c>
      <c r="J52" s="86">
        <v>1</v>
      </c>
      <c r="K52" s="86">
        <v>1</v>
      </c>
      <c r="L52" s="63">
        <v>1</v>
      </c>
      <c r="M52" s="70">
        <v>2.9965277777777778E-5</v>
      </c>
      <c r="N52" s="5"/>
      <c r="O52" s="80"/>
      <c r="P52" s="82"/>
      <c r="Q52" s="82"/>
      <c r="R52" s="83"/>
      <c r="S52" s="84"/>
    </row>
    <row r="53" spans="1:19" x14ac:dyDescent="0.25">
      <c r="A53" s="77" t="s">
        <v>64</v>
      </c>
      <c r="B53" s="5">
        <v>88</v>
      </c>
      <c r="C53" s="13">
        <v>84</v>
      </c>
      <c r="D53" s="88">
        <v>0.95454545454545459</v>
      </c>
      <c r="E53" s="88">
        <v>0.95454545454545459</v>
      </c>
      <c r="F53" s="56">
        <v>0.33333333333333331</v>
      </c>
      <c r="G53" s="57">
        <v>9.1909722222222216E-5</v>
      </c>
      <c r="H53" s="5">
        <f t="shared" si="0"/>
        <v>88</v>
      </c>
      <c r="I53" s="50">
        <v>88</v>
      </c>
      <c r="J53" s="86">
        <v>1</v>
      </c>
      <c r="K53" s="86">
        <v>1</v>
      </c>
      <c r="L53" s="63">
        <v>1</v>
      </c>
      <c r="M53" s="70">
        <v>6.5208333333333337E-5</v>
      </c>
      <c r="N53" s="5"/>
      <c r="O53" s="80"/>
      <c r="P53" s="82"/>
      <c r="Q53" s="82"/>
      <c r="R53" s="83"/>
      <c r="S53" s="84"/>
    </row>
    <row r="54" spans="1:19" x14ac:dyDescent="0.25">
      <c r="A54" s="76" t="s">
        <v>65</v>
      </c>
      <c r="B54" s="5">
        <v>676</v>
      </c>
      <c r="C54" s="13">
        <v>0</v>
      </c>
      <c r="D54" s="88">
        <v>0</v>
      </c>
      <c r="E54" s="88">
        <v>0</v>
      </c>
      <c r="F54" s="56">
        <v>0</v>
      </c>
      <c r="G54" s="57">
        <v>5.7025462962962966E-5</v>
      </c>
      <c r="H54" s="5">
        <f t="shared" si="0"/>
        <v>676</v>
      </c>
      <c r="I54" s="50">
        <v>676</v>
      </c>
      <c r="J54" s="86">
        <v>1</v>
      </c>
      <c r="K54" s="86">
        <v>1</v>
      </c>
      <c r="L54" s="63">
        <v>1</v>
      </c>
      <c r="M54" s="70">
        <v>3.2611111111111111E-4</v>
      </c>
      <c r="N54" s="5"/>
      <c r="O54" s="80"/>
      <c r="P54" s="82"/>
      <c r="Q54" s="82"/>
      <c r="R54" s="83"/>
      <c r="S54" s="84"/>
    </row>
    <row r="55" spans="1:19" x14ac:dyDescent="0.25">
      <c r="A55" s="73" t="s">
        <v>66</v>
      </c>
      <c r="B55" s="5">
        <v>67</v>
      </c>
      <c r="C55" s="13">
        <v>29</v>
      </c>
      <c r="D55" s="88">
        <v>0.43283582089552236</v>
      </c>
      <c r="E55" s="88">
        <v>0.43283582089552236</v>
      </c>
      <c r="F55" s="56">
        <v>1</v>
      </c>
      <c r="G55" s="57">
        <v>6.8032407407407413E-5</v>
      </c>
      <c r="H55" s="5">
        <f t="shared" si="0"/>
        <v>67</v>
      </c>
      <c r="I55" s="50">
        <v>67</v>
      </c>
      <c r="J55" s="86">
        <v>1</v>
      </c>
      <c r="K55" s="86">
        <v>1</v>
      </c>
      <c r="L55" s="63">
        <v>1</v>
      </c>
      <c r="M55" s="70">
        <v>6.3680555555555552E-5</v>
      </c>
      <c r="N55" s="5"/>
      <c r="O55" s="80"/>
      <c r="P55" s="82"/>
      <c r="Q55" s="82"/>
      <c r="R55" s="83"/>
      <c r="S55" s="84"/>
    </row>
    <row r="56" spans="1:19" x14ac:dyDescent="0.25">
      <c r="A56" s="73" t="s">
        <v>67</v>
      </c>
      <c r="B56" s="5">
        <v>3393</v>
      </c>
      <c r="C56" s="13">
        <v>84</v>
      </c>
      <c r="D56" s="88">
        <v>2.475685234305924E-2</v>
      </c>
      <c r="E56" s="88">
        <v>8.4000000000000005E-2</v>
      </c>
      <c r="F56" s="56">
        <v>1.9230769230769232E-2</v>
      </c>
      <c r="G56" s="57">
        <v>6.2824074074074071E-5</v>
      </c>
      <c r="H56" s="5">
        <f t="shared" si="0"/>
        <v>3393</v>
      </c>
      <c r="I56" s="50">
        <v>3393</v>
      </c>
      <c r="J56" s="86">
        <v>1</v>
      </c>
      <c r="K56" s="86">
        <v>1</v>
      </c>
      <c r="L56" s="63">
        <v>1</v>
      </c>
      <c r="M56" s="70">
        <v>3.1215277777777775E-5</v>
      </c>
      <c r="N56" s="5"/>
      <c r="O56" s="80"/>
      <c r="P56" s="82"/>
      <c r="Q56" s="82"/>
      <c r="R56" s="83"/>
      <c r="S56" s="84"/>
    </row>
    <row r="57" spans="1:19" x14ac:dyDescent="0.25">
      <c r="A57" s="73" t="s">
        <v>68</v>
      </c>
      <c r="B57" s="5">
        <v>14</v>
      </c>
      <c r="C57" s="13">
        <v>0</v>
      </c>
      <c r="D57" s="88">
        <v>0</v>
      </c>
      <c r="E57" s="88">
        <v>0</v>
      </c>
      <c r="F57" s="56">
        <v>0</v>
      </c>
      <c r="G57" s="57">
        <v>6.4351851851851856E-5</v>
      </c>
      <c r="H57" s="5">
        <f t="shared" si="0"/>
        <v>14</v>
      </c>
      <c r="I57" s="50">
        <v>14</v>
      </c>
      <c r="J57" s="86">
        <v>1</v>
      </c>
      <c r="K57" s="86">
        <v>1</v>
      </c>
      <c r="L57" s="63">
        <v>1</v>
      </c>
      <c r="M57" s="70">
        <v>9.2175925925925929E-5</v>
      </c>
      <c r="N57" s="5"/>
      <c r="O57" s="80"/>
      <c r="P57" s="82"/>
      <c r="Q57" s="82"/>
      <c r="R57" s="83"/>
      <c r="S57" s="84"/>
    </row>
    <row r="58" spans="1:19" x14ac:dyDescent="0.25">
      <c r="A58" s="73" t="s">
        <v>69</v>
      </c>
      <c r="B58" s="5">
        <v>2</v>
      </c>
      <c r="C58" s="13">
        <v>2</v>
      </c>
      <c r="D58" s="88">
        <v>1</v>
      </c>
      <c r="E58" s="88">
        <v>1</v>
      </c>
      <c r="F58" s="56">
        <v>9.0909090909090912E-2</v>
      </c>
      <c r="G58" s="57">
        <v>7.3009259259259262E-5</v>
      </c>
      <c r="H58" s="5">
        <f t="shared" si="0"/>
        <v>2</v>
      </c>
      <c r="I58" s="50">
        <v>2</v>
      </c>
      <c r="J58" s="86">
        <v>1</v>
      </c>
      <c r="K58" s="86">
        <v>1</v>
      </c>
      <c r="L58" s="63">
        <v>0.5</v>
      </c>
      <c r="M58" s="70">
        <v>5.8738425925925923E-5</v>
      </c>
      <c r="N58" s="5"/>
      <c r="O58" s="80"/>
      <c r="P58" s="82"/>
      <c r="Q58" s="82"/>
      <c r="R58" s="83"/>
      <c r="S58" s="84"/>
    </row>
    <row r="59" spans="1:19" x14ac:dyDescent="0.25">
      <c r="A59" s="73" t="s">
        <v>101</v>
      </c>
      <c r="B59" s="5">
        <v>1</v>
      </c>
      <c r="C59" s="13">
        <v>0</v>
      </c>
      <c r="D59" s="88">
        <v>0</v>
      </c>
      <c r="E59" s="88">
        <v>0</v>
      </c>
      <c r="F59" s="56">
        <v>0</v>
      </c>
      <c r="G59" s="57">
        <v>1.0606481481481482E-4</v>
      </c>
      <c r="H59" s="5">
        <f t="shared" si="0"/>
        <v>1</v>
      </c>
      <c r="I59" s="50">
        <v>1</v>
      </c>
      <c r="J59" s="86">
        <v>1</v>
      </c>
      <c r="K59" s="86">
        <v>1</v>
      </c>
      <c r="L59" s="63">
        <v>1</v>
      </c>
      <c r="M59" s="70">
        <v>1.1865740740740741E-4</v>
      </c>
      <c r="N59" s="5"/>
      <c r="O59" s="80"/>
      <c r="P59" s="82"/>
      <c r="Q59" s="82"/>
      <c r="R59" s="83"/>
      <c r="S59" s="84"/>
    </row>
    <row r="60" spans="1:19" x14ac:dyDescent="0.25">
      <c r="A60" s="73" t="s">
        <v>70</v>
      </c>
      <c r="B60" s="5">
        <v>1</v>
      </c>
      <c r="C60" s="13">
        <v>1</v>
      </c>
      <c r="D60" s="88">
        <v>1</v>
      </c>
      <c r="E60" s="88">
        <v>1</v>
      </c>
      <c r="F60" s="56">
        <v>1</v>
      </c>
      <c r="G60" s="57">
        <v>7.0983796296296298E-5</v>
      </c>
      <c r="H60" s="5">
        <f t="shared" si="0"/>
        <v>1</v>
      </c>
      <c r="I60" s="50">
        <v>1</v>
      </c>
      <c r="J60" s="86">
        <v>1</v>
      </c>
      <c r="K60" s="86">
        <v>1</v>
      </c>
      <c r="L60" s="63">
        <v>1</v>
      </c>
      <c r="M60" s="70">
        <v>5.3483796296296299E-5</v>
      </c>
      <c r="N60" s="5"/>
      <c r="O60" s="80"/>
      <c r="P60" s="82"/>
      <c r="Q60" s="82"/>
      <c r="R60" s="83"/>
      <c r="S60" s="84"/>
    </row>
    <row r="61" spans="1:19" x14ac:dyDescent="0.25">
      <c r="A61" s="73" t="s">
        <v>102</v>
      </c>
      <c r="B61" s="5">
        <v>15904.000000000002</v>
      </c>
      <c r="C61" s="13">
        <v>760</v>
      </c>
      <c r="D61" s="88">
        <v>4.778672032193159E-2</v>
      </c>
      <c r="E61" s="88">
        <v>0.76</v>
      </c>
      <c r="F61" s="56">
        <v>1</v>
      </c>
      <c r="G61" s="57">
        <v>5.652777777777778E-5</v>
      </c>
      <c r="H61" s="5">
        <f t="shared" si="0"/>
        <v>15904.000000000002</v>
      </c>
      <c r="I61" s="50">
        <v>5000</v>
      </c>
      <c r="J61" s="86">
        <v>0.31438631790744465</v>
      </c>
      <c r="K61" s="86">
        <v>1</v>
      </c>
      <c r="L61" s="63">
        <v>1</v>
      </c>
      <c r="M61" s="70">
        <v>2.7465277777777778E-5</v>
      </c>
      <c r="N61" s="5"/>
      <c r="O61" s="80"/>
      <c r="P61" s="82"/>
      <c r="Q61" s="82"/>
      <c r="R61" s="83"/>
      <c r="S61" s="84"/>
    </row>
    <row r="62" spans="1:19" x14ac:dyDescent="0.25">
      <c r="A62" s="73" t="s">
        <v>71</v>
      </c>
      <c r="B62" s="5">
        <v>2</v>
      </c>
      <c r="C62" s="13">
        <v>0</v>
      </c>
      <c r="D62" s="88">
        <v>0</v>
      </c>
      <c r="E62" s="88">
        <v>0</v>
      </c>
      <c r="F62" s="56">
        <v>0</v>
      </c>
      <c r="G62" s="57">
        <v>7.1527777777777779E-5</v>
      </c>
      <c r="H62" s="5">
        <f t="shared" si="0"/>
        <v>2</v>
      </c>
      <c r="I62" s="50">
        <v>2</v>
      </c>
      <c r="J62" s="86">
        <v>1</v>
      </c>
      <c r="K62" s="86">
        <v>1</v>
      </c>
      <c r="L62" s="63">
        <v>1</v>
      </c>
      <c r="M62" s="70">
        <v>6.1979166666666671E-5</v>
      </c>
      <c r="N62" s="5"/>
      <c r="O62" s="80"/>
      <c r="P62" s="82"/>
      <c r="Q62" s="82"/>
      <c r="R62" s="83"/>
      <c r="S62" s="84"/>
    </row>
    <row r="63" spans="1:19" x14ac:dyDescent="0.25">
      <c r="A63" s="73" t="s">
        <v>72</v>
      </c>
      <c r="B63" s="5">
        <v>5</v>
      </c>
      <c r="C63" s="13">
        <v>5</v>
      </c>
      <c r="D63" s="88">
        <v>1</v>
      </c>
      <c r="E63" s="88">
        <v>1</v>
      </c>
      <c r="F63" s="56">
        <v>1</v>
      </c>
      <c r="G63" s="57">
        <v>6.4618055555555555E-5</v>
      </c>
      <c r="H63" s="5">
        <f t="shared" si="0"/>
        <v>5</v>
      </c>
      <c r="I63" s="50">
        <v>5</v>
      </c>
      <c r="J63" s="86">
        <v>1</v>
      </c>
      <c r="K63" s="86">
        <v>1</v>
      </c>
      <c r="L63" s="63">
        <v>1</v>
      </c>
      <c r="M63" s="70">
        <v>5.0173611111111112E-5</v>
      </c>
      <c r="N63" s="5"/>
      <c r="O63" s="80"/>
      <c r="P63" s="82"/>
      <c r="Q63" s="82"/>
      <c r="R63" s="83"/>
      <c r="S63" s="84"/>
    </row>
    <row r="64" spans="1:19" x14ac:dyDescent="0.25">
      <c r="A64" s="73" t="s">
        <v>73</v>
      </c>
      <c r="B64" s="5">
        <v>7</v>
      </c>
      <c r="C64" s="13">
        <v>7</v>
      </c>
      <c r="D64" s="88">
        <v>1</v>
      </c>
      <c r="E64" s="88">
        <v>1</v>
      </c>
      <c r="F64" s="56">
        <v>1</v>
      </c>
      <c r="G64" s="57">
        <v>7.0949074074074078E-5</v>
      </c>
      <c r="H64" s="5">
        <f t="shared" si="0"/>
        <v>7</v>
      </c>
      <c r="I64" s="50">
        <v>7</v>
      </c>
      <c r="J64" s="86">
        <v>1</v>
      </c>
      <c r="K64" s="86">
        <v>1</v>
      </c>
      <c r="L64" s="63">
        <v>9.0909090909090912E-2</v>
      </c>
      <c r="M64" s="70">
        <v>6.7106481481481479E-5</v>
      </c>
      <c r="N64" s="5"/>
      <c r="O64" s="80"/>
      <c r="P64" s="82"/>
      <c r="Q64" s="82"/>
      <c r="R64" s="83"/>
      <c r="S64" s="84"/>
    </row>
    <row r="65" spans="1:19" x14ac:dyDescent="0.25">
      <c r="A65" s="73" t="s">
        <v>74</v>
      </c>
      <c r="B65" s="5">
        <v>5</v>
      </c>
      <c r="C65" s="13">
        <v>5</v>
      </c>
      <c r="D65" s="88">
        <v>1</v>
      </c>
      <c r="E65" s="88">
        <v>1</v>
      </c>
      <c r="F65" s="56">
        <v>1</v>
      </c>
      <c r="G65" s="57">
        <v>6.2847222222222221E-5</v>
      </c>
      <c r="H65" s="5">
        <f t="shared" si="0"/>
        <v>5</v>
      </c>
      <c r="I65" s="50">
        <v>5</v>
      </c>
      <c r="J65" s="86">
        <v>1</v>
      </c>
      <c r="K65" s="86">
        <v>1</v>
      </c>
      <c r="L65" s="63">
        <v>1</v>
      </c>
      <c r="M65" s="70">
        <v>5.9629629629629631E-5</v>
      </c>
      <c r="N65" s="5"/>
      <c r="O65" s="80"/>
      <c r="P65" s="82"/>
      <c r="Q65" s="82"/>
      <c r="R65" s="83"/>
      <c r="S65" s="84"/>
    </row>
    <row r="66" spans="1:19" x14ac:dyDescent="0.25">
      <c r="A66" s="73" t="s">
        <v>108</v>
      </c>
      <c r="B66" s="5">
        <v>38</v>
      </c>
      <c r="C66" s="13">
        <v>2</v>
      </c>
      <c r="D66" s="88">
        <v>5.2631578947368418E-2</v>
      </c>
      <c r="E66" s="88">
        <v>5.2631578947368418E-2</v>
      </c>
      <c r="F66" s="56">
        <v>2.9498525073746312E-3</v>
      </c>
      <c r="G66" s="57">
        <v>6.0428240740740742E-5</v>
      </c>
      <c r="H66" s="5">
        <f t="shared" si="0"/>
        <v>38</v>
      </c>
      <c r="I66" s="50">
        <v>26</v>
      </c>
      <c r="J66" s="86">
        <v>0.68421052631578949</v>
      </c>
      <c r="K66" s="86">
        <v>0.68421052631578949</v>
      </c>
      <c r="L66" s="63">
        <v>0.25</v>
      </c>
      <c r="M66" s="70">
        <v>5.2129629629629631E-5</v>
      </c>
      <c r="N66" s="5"/>
      <c r="O66" s="80"/>
      <c r="P66" s="82"/>
      <c r="Q66" s="82"/>
      <c r="R66" s="83"/>
      <c r="S66" s="84"/>
    </row>
    <row r="67" spans="1:19" x14ac:dyDescent="0.25">
      <c r="A67" s="73" t="s">
        <v>75</v>
      </c>
      <c r="B67" s="5">
        <v>7718</v>
      </c>
      <c r="C67" s="13">
        <v>569</v>
      </c>
      <c r="D67" s="88">
        <v>7.372376263280643E-2</v>
      </c>
      <c r="E67" s="88">
        <v>0.56899999999999995</v>
      </c>
      <c r="F67" s="56">
        <v>1</v>
      </c>
      <c r="G67" s="57">
        <v>6.0983796296296299E-5</v>
      </c>
      <c r="H67" s="5">
        <f t="shared" si="0"/>
        <v>7717.9999999999991</v>
      </c>
      <c r="I67" s="50">
        <v>5000</v>
      </c>
      <c r="J67" s="86">
        <v>0.64783622700181398</v>
      </c>
      <c r="K67" s="86">
        <v>1</v>
      </c>
      <c r="L67" s="63">
        <v>1</v>
      </c>
      <c r="M67" s="70">
        <v>3.076388888888889E-5</v>
      </c>
      <c r="N67" s="5"/>
      <c r="O67" s="80"/>
      <c r="P67" s="82"/>
      <c r="Q67" s="82"/>
      <c r="R67" s="83"/>
      <c r="S67" s="84"/>
    </row>
    <row r="68" spans="1:19" x14ac:dyDescent="0.25">
      <c r="A68" s="73" t="s">
        <v>103</v>
      </c>
      <c r="B68" s="5">
        <v>14</v>
      </c>
      <c r="C68" s="13">
        <v>14</v>
      </c>
      <c r="D68" s="88">
        <v>1</v>
      </c>
      <c r="E68" s="88">
        <v>1</v>
      </c>
      <c r="F68" s="56">
        <v>0.5</v>
      </c>
      <c r="G68" s="57">
        <v>5.8958333333333334E-5</v>
      </c>
      <c r="H68" s="5">
        <f t="shared" si="0"/>
        <v>14</v>
      </c>
      <c r="I68" s="50">
        <v>14</v>
      </c>
      <c r="J68" s="86">
        <v>1</v>
      </c>
      <c r="K68" s="86">
        <v>1</v>
      </c>
      <c r="L68" s="63">
        <v>1</v>
      </c>
      <c r="M68" s="70">
        <v>5.0740740740740744E-5</v>
      </c>
      <c r="N68" s="5"/>
      <c r="O68" s="80"/>
      <c r="P68" s="82"/>
      <c r="Q68" s="82"/>
      <c r="R68" s="83"/>
      <c r="S68" s="84"/>
    </row>
    <row r="69" spans="1:19" x14ac:dyDescent="0.25">
      <c r="A69" s="73" t="s">
        <v>181</v>
      </c>
      <c r="B69" s="5">
        <v>24</v>
      </c>
      <c r="C69" s="13">
        <v>0</v>
      </c>
      <c r="D69" s="88">
        <v>0</v>
      </c>
      <c r="E69" s="88">
        <v>0</v>
      </c>
      <c r="F69" s="56">
        <v>0</v>
      </c>
      <c r="G69" s="57">
        <v>6.730324074074074E-5</v>
      </c>
      <c r="H69" s="5">
        <f t="shared" si="0"/>
        <v>24</v>
      </c>
      <c r="I69" s="50">
        <v>20</v>
      </c>
      <c r="J69" s="86">
        <v>0.83333333333333337</v>
      </c>
      <c r="K69" s="86">
        <v>0.83333333333333337</v>
      </c>
      <c r="L69" s="63">
        <v>1</v>
      </c>
      <c r="M69" s="70">
        <v>5.3888888888888889E-5</v>
      </c>
      <c r="N69" s="5"/>
      <c r="O69" s="80"/>
      <c r="P69" s="82"/>
      <c r="Q69" s="82"/>
      <c r="R69" s="83"/>
      <c r="S69" s="84"/>
    </row>
    <row r="70" spans="1:19" x14ac:dyDescent="0.25">
      <c r="A70" s="73" t="s">
        <v>76</v>
      </c>
      <c r="B70" s="5">
        <v>6</v>
      </c>
      <c r="C70" s="13">
        <v>1</v>
      </c>
      <c r="D70" s="88">
        <v>0.16666666666666666</v>
      </c>
      <c r="E70" s="88">
        <v>0.16666666666666666</v>
      </c>
      <c r="F70" s="56">
        <v>1.3175230566534915E-3</v>
      </c>
      <c r="G70" s="57">
        <v>5.9537037037037035E-5</v>
      </c>
      <c r="H70" s="5">
        <f t="shared" si="0"/>
        <v>6</v>
      </c>
      <c r="I70" s="50">
        <v>6</v>
      </c>
      <c r="J70" s="86">
        <v>1</v>
      </c>
      <c r="K70" s="86">
        <v>1</v>
      </c>
      <c r="L70" s="63">
        <v>1</v>
      </c>
      <c r="M70" s="70">
        <v>4.5763888888888888E-5</v>
      </c>
      <c r="N70" s="5"/>
      <c r="O70" s="80"/>
      <c r="P70" s="82"/>
      <c r="Q70" s="82"/>
      <c r="R70" s="83"/>
      <c r="S70" s="84"/>
    </row>
    <row r="71" spans="1:19" x14ac:dyDescent="0.25">
      <c r="A71" s="73" t="s">
        <v>77</v>
      </c>
      <c r="B71" s="5">
        <v>1</v>
      </c>
      <c r="C71" s="13">
        <v>0</v>
      </c>
      <c r="D71" s="88">
        <v>0</v>
      </c>
      <c r="E71" s="88">
        <v>0</v>
      </c>
      <c r="F71" s="56">
        <v>0</v>
      </c>
      <c r="G71" s="57">
        <v>7.0324074074074077E-5</v>
      </c>
      <c r="H71" s="5">
        <f t="shared" si="0"/>
        <v>1</v>
      </c>
      <c r="I71" s="50">
        <v>1</v>
      </c>
      <c r="J71" s="86">
        <v>1</v>
      </c>
      <c r="K71" s="86">
        <v>1</v>
      </c>
      <c r="L71" s="63">
        <v>1</v>
      </c>
      <c r="M71" s="70">
        <v>5.0370370370370373E-5</v>
      </c>
      <c r="N71" s="5"/>
      <c r="O71" s="80"/>
      <c r="P71" s="82"/>
      <c r="Q71" s="82"/>
      <c r="R71" s="83"/>
      <c r="S71" s="84"/>
    </row>
    <row r="72" spans="1:19" x14ac:dyDescent="0.25">
      <c r="A72" s="73" t="s">
        <v>78</v>
      </c>
      <c r="B72" s="5">
        <v>6289</v>
      </c>
      <c r="C72" s="13">
        <v>0</v>
      </c>
      <c r="D72" s="88">
        <v>0</v>
      </c>
      <c r="E72" s="88">
        <v>0</v>
      </c>
      <c r="F72" s="56">
        <v>0</v>
      </c>
      <c r="G72" s="57">
        <v>5.4224537037037034E-5</v>
      </c>
      <c r="H72" s="5">
        <f t="shared" si="0"/>
        <v>6289</v>
      </c>
      <c r="I72" s="50">
        <v>2564</v>
      </c>
      <c r="J72" s="86">
        <v>0.40769597710287803</v>
      </c>
      <c r="K72" s="86">
        <v>0.51280000000000003</v>
      </c>
      <c r="L72" s="63">
        <v>1</v>
      </c>
      <c r="M72" s="70">
        <v>3.7766203703703703E-5</v>
      </c>
      <c r="N72" s="5"/>
      <c r="O72" s="80"/>
      <c r="P72" s="82"/>
      <c r="Q72" s="82"/>
      <c r="R72" s="83"/>
      <c r="S72" s="84"/>
    </row>
    <row r="73" spans="1:19" x14ac:dyDescent="0.25">
      <c r="A73" s="77" t="s">
        <v>79</v>
      </c>
      <c r="B73" s="5">
        <v>3</v>
      </c>
      <c r="C73" s="13">
        <v>0</v>
      </c>
      <c r="D73" s="88">
        <v>0</v>
      </c>
      <c r="E73" s="88">
        <v>0</v>
      </c>
      <c r="F73" s="56">
        <v>0</v>
      </c>
      <c r="G73" s="57">
        <v>6.3263888888888894E-5</v>
      </c>
      <c r="H73" s="5">
        <f t="shared" si="0"/>
        <v>3</v>
      </c>
      <c r="I73" s="50">
        <v>3</v>
      </c>
      <c r="J73" s="86">
        <v>1</v>
      </c>
      <c r="K73" s="86">
        <v>1</v>
      </c>
      <c r="L73" s="63">
        <v>0.33333333333333331</v>
      </c>
      <c r="M73" s="70">
        <v>4.8379629629629628E-5</v>
      </c>
      <c r="N73" s="5"/>
      <c r="O73" s="80"/>
      <c r="P73" s="82"/>
      <c r="Q73" s="82"/>
      <c r="R73" s="83"/>
      <c r="S73" s="84"/>
    </row>
    <row r="74" spans="1:19" x14ac:dyDescent="0.25">
      <c r="A74" s="71" t="s">
        <v>104</v>
      </c>
      <c r="B74" s="5">
        <v>9</v>
      </c>
      <c r="C74" s="13">
        <v>2</v>
      </c>
      <c r="D74" s="88">
        <v>0.22222222222222221</v>
      </c>
      <c r="E74" s="88">
        <v>0.22222222222222221</v>
      </c>
      <c r="F74" s="56">
        <v>1</v>
      </c>
      <c r="G74" s="57">
        <v>6.0451388888888886E-5</v>
      </c>
      <c r="H74" s="5">
        <f t="shared" si="0"/>
        <v>9</v>
      </c>
      <c r="I74" s="50">
        <v>9</v>
      </c>
      <c r="J74" s="86">
        <v>1</v>
      </c>
      <c r="K74" s="86">
        <v>1</v>
      </c>
      <c r="L74" s="63">
        <v>1</v>
      </c>
      <c r="M74" s="70">
        <v>7.3912037037037032E-5</v>
      </c>
      <c r="N74" s="5"/>
      <c r="O74" s="80"/>
      <c r="P74" s="82"/>
      <c r="Q74" s="82"/>
      <c r="R74" s="83"/>
      <c r="S74" s="84"/>
    </row>
    <row r="75" spans="1:19" x14ac:dyDescent="0.25">
      <c r="A75" s="71" t="s">
        <v>80</v>
      </c>
      <c r="B75" s="5">
        <v>302</v>
      </c>
      <c r="C75" s="13">
        <v>47</v>
      </c>
      <c r="D75" s="88">
        <v>0.15562913907284767</v>
      </c>
      <c r="E75" s="88">
        <v>0.15562913907284767</v>
      </c>
      <c r="F75" s="56">
        <v>0.1111111111111111</v>
      </c>
      <c r="G75" s="57">
        <v>6.7511574074074069E-5</v>
      </c>
      <c r="H75" s="5">
        <f t="shared" si="0"/>
        <v>302</v>
      </c>
      <c r="I75" s="50">
        <v>294</v>
      </c>
      <c r="J75" s="86">
        <v>0.97350993377483441</v>
      </c>
      <c r="K75" s="86">
        <v>0.97350993377483441</v>
      </c>
      <c r="L75" s="63">
        <v>0.5</v>
      </c>
      <c r="M75" s="70">
        <v>5.2858796296296298E-5</v>
      </c>
      <c r="N75" s="5"/>
      <c r="O75" s="80"/>
      <c r="P75" s="82"/>
      <c r="Q75" s="82"/>
      <c r="R75" s="83"/>
      <c r="S75" s="84"/>
    </row>
    <row r="76" spans="1:19" x14ac:dyDescent="0.25">
      <c r="A76" s="71" t="s">
        <v>105</v>
      </c>
      <c r="B76" s="5">
        <v>968</v>
      </c>
      <c r="C76" s="13">
        <v>795</v>
      </c>
      <c r="D76" s="88">
        <v>0.82128099173553715</v>
      </c>
      <c r="E76" s="88">
        <v>0.82128099173553715</v>
      </c>
      <c r="F76" s="56">
        <v>1</v>
      </c>
      <c r="G76" s="57">
        <v>5.7291666666666666E-5</v>
      </c>
      <c r="H76" s="157">
        <f t="shared" si="0"/>
        <v>968</v>
      </c>
      <c r="I76" s="50">
        <v>968</v>
      </c>
      <c r="J76" s="86">
        <v>1</v>
      </c>
      <c r="K76" s="86">
        <v>1</v>
      </c>
      <c r="L76" s="63">
        <v>1</v>
      </c>
      <c r="M76" s="70">
        <v>3.7627314814814812E-5</v>
      </c>
      <c r="N76" s="5"/>
      <c r="O76" s="80"/>
      <c r="P76" s="82"/>
      <c r="Q76" s="82"/>
      <c r="R76" s="83"/>
      <c r="S76" s="84"/>
    </row>
    <row r="77" spans="1:19" x14ac:dyDescent="0.25">
      <c r="A77" s="71" t="s">
        <v>81</v>
      </c>
      <c r="B77" s="5">
        <v>368</v>
      </c>
      <c r="C77" s="13">
        <v>344</v>
      </c>
      <c r="D77" s="88">
        <v>0.93478260869565222</v>
      </c>
      <c r="E77" s="88">
        <v>0.93478260869565222</v>
      </c>
      <c r="F77" s="56">
        <v>0.33333333333333331</v>
      </c>
      <c r="G77" s="57">
        <v>6.7118055555555561E-5</v>
      </c>
      <c r="H77" s="157">
        <f t="shared" si="0"/>
        <v>368</v>
      </c>
      <c r="I77" s="50">
        <v>364</v>
      </c>
      <c r="J77" s="86">
        <v>0.98913043478260865</v>
      </c>
      <c r="K77" s="86">
        <v>0.98913043478260865</v>
      </c>
      <c r="L77" s="63">
        <v>1</v>
      </c>
      <c r="M77" s="70">
        <v>4.2361111111111112E-5</v>
      </c>
      <c r="N77" s="5"/>
      <c r="O77" s="80"/>
      <c r="P77" s="82"/>
      <c r="Q77" s="82"/>
      <c r="R77" s="83"/>
      <c r="S77" s="84"/>
    </row>
    <row r="78" spans="1:19" x14ac:dyDescent="0.25">
      <c r="A78" s="71" t="s">
        <v>82</v>
      </c>
      <c r="B78" s="5">
        <v>1842</v>
      </c>
      <c r="C78" s="13">
        <v>42</v>
      </c>
      <c r="D78" s="88">
        <v>2.2801302931596091E-2</v>
      </c>
      <c r="E78" s="88">
        <v>4.2000000000000003E-2</v>
      </c>
      <c r="F78" s="56">
        <v>0.33333333333333331</v>
      </c>
      <c r="G78" s="57">
        <v>5.9594907407407405E-5</v>
      </c>
      <c r="H78" s="5">
        <f t="shared" si="0"/>
        <v>1842</v>
      </c>
      <c r="I78" s="50">
        <v>943</v>
      </c>
      <c r="J78" s="86">
        <v>0.51194353963083605</v>
      </c>
      <c r="K78" s="86">
        <v>0.51194353963083605</v>
      </c>
      <c r="L78" s="63">
        <v>1</v>
      </c>
      <c r="M78" s="70">
        <v>3.6863425925925926E-5</v>
      </c>
      <c r="N78" s="5"/>
      <c r="O78" s="80"/>
      <c r="P78" s="82"/>
      <c r="Q78" s="82"/>
      <c r="R78" s="83"/>
      <c r="S78" s="84"/>
    </row>
    <row r="79" spans="1:19" x14ac:dyDescent="0.25">
      <c r="A79" s="71" t="s">
        <v>83</v>
      </c>
      <c r="B79" s="5">
        <v>1419</v>
      </c>
      <c r="C79" s="13">
        <v>270</v>
      </c>
      <c r="D79" s="88">
        <v>0.19027484143763213</v>
      </c>
      <c r="E79" s="88">
        <v>0.27</v>
      </c>
      <c r="F79" s="56">
        <v>0.33333333333333331</v>
      </c>
      <c r="G79" s="57">
        <v>6.2557870370370371E-5</v>
      </c>
      <c r="H79" s="5">
        <f t="shared" ref="H79:H93" si="1">I79 / J79</f>
        <v>1419</v>
      </c>
      <c r="I79" s="50">
        <v>1359</v>
      </c>
      <c r="J79" s="86">
        <v>0.95771670190274838</v>
      </c>
      <c r="K79" s="86">
        <v>0.95771670190274838</v>
      </c>
      <c r="L79" s="63">
        <v>1</v>
      </c>
      <c r="M79" s="70">
        <v>4.0555555555555553E-5</v>
      </c>
      <c r="N79" s="5"/>
      <c r="O79" s="80"/>
      <c r="P79" s="82"/>
      <c r="Q79" s="82"/>
      <c r="R79" s="83"/>
      <c r="S79" s="84"/>
    </row>
    <row r="80" spans="1:19" x14ac:dyDescent="0.25">
      <c r="A80" s="71" t="s">
        <v>106</v>
      </c>
      <c r="B80" s="5">
        <v>184</v>
      </c>
      <c r="C80" s="13">
        <v>0</v>
      </c>
      <c r="D80" s="88">
        <v>0</v>
      </c>
      <c r="E80" s="88">
        <v>0</v>
      </c>
      <c r="F80" s="56">
        <v>0</v>
      </c>
      <c r="G80" s="57">
        <v>6.291666666666666E-5</v>
      </c>
      <c r="H80" s="5">
        <f t="shared" si="1"/>
        <v>184</v>
      </c>
      <c r="I80" s="50">
        <v>184</v>
      </c>
      <c r="J80" s="86">
        <v>1</v>
      </c>
      <c r="K80" s="86">
        <v>1</v>
      </c>
      <c r="L80" s="63">
        <v>1</v>
      </c>
      <c r="M80" s="70">
        <v>1.2136574074074075E-4</v>
      </c>
      <c r="N80" s="5"/>
      <c r="O80" s="80"/>
      <c r="P80" s="82"/>
      <c r="Q80" s="82"/>
      <c r="R80" s="83"/>
      <c r="S80" s="84"/>
    </row>
    <row r="81" spans="1:19" x14ac:dyDescent="0.25">
      <c r="A81" s="71" t="s">
        <v>84</v>
      </c>
      <c r="B81" s="5">
        <v>3147</v>
      </c>
      <c r="C81" s="13">
        <v>9</v>
      </c>
      <c r="D81" s="88">
        <v>2.859866539561487E-3</v>
      </c>
      <c r="E81" s="88">
        <v>8.9999999999999993E-3</v>
      </c>
      <c r="F81" s="56">
        <v>3.968253968253968E-3</v>
      </c>
      <c r="G81" s="57">
        <v>6.822916666666666E-5</v>
      </c>
      <c r="H81" s="5">
        <f t="shared" si="1"/>
        <v>3147</v>
      </c>
      <c r="I81" s="50">
        <v>1834</v>
      </c>
      <c r="J81" s="86">
        <v>0.58277724817286303</v>
      </c>
      <c r="K81" s="86">
        <v>0.58277724817286303</v>
      </c>
      <c r="L81" s="63">
        <v>0.2</v>
      </c>
      <c r="M81" s="70">
        <v>4.1898148148148145E-5</v>
      </c>
      <c r="N81" s="5"/>
      <c r="O81" s="80"/>
      <c r="P81" s="82"/>
      <c r="Q81" s="82"/>
      <c r="R81" s="83"/>
      <c r="S81" s="84"/>
    </row>
    <row r="82" spans="1:19" x14ac:dyDescent="0.25">
      <c r="A82" s="71" t="s">
        <v>85</v>
      </c>
      <c r="B82" s="5">
        <v>30</v>
      </c>
      <c r="C82" s="13">
        <v>13</v>
      </c>
      <c r="D82" s="88">
        <v>0.43333333333333335</v>
      </c>
      <c r="E82" s="88">
        <v>0.43333333333333335</v>
      </c>
      <c r="F82" s="56">
        <v>1</v>
      </c>
      <c r="G82" s="57">
        <v>7.0011574074074076E-5</v>
      </c>
      <c r="H82" s="5">
        <f t="shared" si="1"/>
        <v>30</v>
      </c>
      <c r="I82" s="50">
        <v>30</v>
      </c>
      <c r="J82" s="86">
        <v>1</v>
      </c>
      <c r="K82" s="86">
        <v>1</v>
      </c>
      <c r="L82" s="63">
        <v>1</v>
      </c>
      <c r="M82" s="70">
        <v>5.5046296296296297E-5</v>
      </c>
      <c r="N82" s="5"/>
      <c r="O82" s="80"/>
      <c r="P82" s="82"/>
      <c r="Q82" s="82"/>
      <c r="R82" s="83"/>
      <c r="S82" s="84"/>
    </row>
    <row r="83" spans="1:19" x14ac:dyDescent="0.25">
      <c r="A83" s="71" t="s">
        <v>86</v>
      </c>
      <c r="B83" s="5">
        <v>1186</v>
      </c>
      <c r="C83" s="13">
        <v>12</v>
      </c>
      <c r="D83" s="88">
        <v>1.0118043844856661E-2</v>
      </c>
      <c r="E83" s="88">
        <v>1.2E-2</v>
      </c>
      <c r="F83" s="56">
        <v>6.6666666666666666E-2</v>
      </c>
      <c r="G83" s="57">
        <v>7.4108796296296292E-5</v>
      </c>
      <c r="H83" s="5">
        <f t="shared" si="1"/>
        <v>1186</v>
      </c>
      <c r="I83" s="50">
        <v>983</v>
      </c>
      <c r="J83" s="86">
        <v>0.82883642495784149</v>
      </c>
      <c r="K83" s="86">
        <v>0.82883642495784149</v>
      </c>
      <c r="L83" s="63">
        <v>0.5</v>
      </c>
      <c r="M83" s="70">
        <v>1.7901620370370369E-4</v>
      </c>
      <c r="N83" s="5"/>
      <c r="O83" s="80"/>
      <c r="P83" s="82"/>
      <c r="Q83" s="82"/>
      <c r="R83" s="83"/>
      <c r="S83" s="84"/>
    </row>
    <row r="84" spans="1:19" x14ac:dyDescent="0.25">
      <c r="A84" s="71" t="s">
        <v>87</v>
      </c>
      <c r="B84" s="5">
        <v>22</v>
      </c>
      <c r="C84" s="13">
        <v>19</v>
      </c>
      <c r="D84" s="88">
        <v>0.86363636363636365</v>
      </c>
      <c r="E84" s="88">
        <v>0.86363636363636365</v>
      </c>
      <c r="F84" s="56">
        <v>9.0909090909090912E-2</v>
      </c>
      <c r="G84" s="57">
        <v>8.3240740740740741E-5</v>
      </c>
      <c r="H84" s="5">
        <f t="shared" si="1"/>
        <v>22</v>
      </c>
      <c r="I84" s="50">
        <v>22</v>
      </c>
      <c r="J84" s="86">
        <v>1</v>
      </c>
      <c r="K84" s="86">
        <v>1</v>
      </c>
      <c r="L84" s="63">
        <v>1</v>
      </c>
      <c r="M84" s="70">
        <v>7.1076388888888887E-5</v>
      </c>
      <c r="N84" s="5"/>
      <c r="O84" s="80"/>
      <c r="P84" s="82"/>
      <c r="Q84" s="82"/>
      <c r="R84" s="83"/>
      <c r="S84" s="84"/>
    </row>
    <row r="85" spans="1:19" x14ac:dyDescent="0.25">
      <c r="A85" s="71" t="s">
        <v>88</v>
      </c>
      <c r="B85" s="5">
        <v>146</v>
      </c>
      <c r="C85" s="13">
        <v>111</v>
      </c>
      <c r="D85" s="88">
        <v>0.76027397260273977</v>
      </c>
      <c r="E85" s="88">
        <v>0.76027397260273977</v>
      </c>
      <c r="F85" s="56">
        <v>0.16666666666666666</v>
      </c>
      <c r="G85" s="57">
        <v>6.6516203703703697E-5</v>
      </c>
      <c r="H85" s="5">
        <f t="shared" si="1"/>
        <v>146</v>
      </c>
      <c r="I85" s="50">
        <v>125</v>
      </c>
      <c r="J85" s="86">
        <v>0.85616438356164382</v>
      </c>
      <c r="K85" s="86">
        <v>0.85616438356164382</v>
      </c>
      <c r="L85" s="63">
        <v>1</v>
      </c>
      <c r="M85" s="70">
        <v>5.4444444444444446E-5</v>
      </c>
      <c r="N85" s="5"/>
      <c r="O85" s="80"/>
      <c r="P85" s="82"/>
      <c r="Q85" s="82"/>
      <c r="R85" s="83"/>
      <c r="S85" s="84"/>
    </row>
    <row r="86" spans="1:19" x14ac:dyDescent="0.25">
      <c r="A86" s="71" t="s">
        <v>89</v>
      </c>
      <c r="B86" s="5">
        <v>2</v>
      </c>
      <c r="C86" s="13">
        <v>1</v>
      </c>
      <c r="D86" s="88">
        <v>0.5</v>
      </c>
      <c r="E86" s="88">
        <v>0.5</v>
      </c>
      <c r="F86" s="56">
        <v>1.2919896640826874E-3</v>
      </c>
      <c r="G86" s="57">
        <v>1.289699074074074E-4</v>
      </c>
      <c r="H86" s="5">
        <f t="shared" si="1"/>
        <v>2</v>
      </c>
      <c r="I86" s="50">
        <v>2</v>
      </c>
      <c r="J86" s="86">
        <v>1</v>
      </c>
      <c r="K86" s="86">
        <v>1</v>
      </c>
      <c r="L86" s="63">
        <v>5.7803468208092483E-3</v>
      </c>
      <c r="M86" s="70">
        <v>1.3628472222222221E-4</v>
      </c>
      <c r="N86" s="5"/>
      <c r="O86" s="80"/>
      <c r="P86" s="82"/>
      <c r="Q86" s="82"/>
      <c r="R86" s="83"/>
      <c r="S86" s="84"/>
    </row>
    <row r="87" spans="1:19" x14ac:dyDescent="0.25">
      <c r="A87" s="71" t="s">
        <v>90</v>
      </c>
      <c r="B87" s="5">
        <v>903</v>
      </c>
      <c r="C87" s="13">
        <v>544</v>
      </c>
      <c r="D87" s="88">
        <v>0.60243632336655595</v>
      </c>
      <c r="E87" s="88">
        <v>0.60243632336655595</v>
      </c>
      <c r="F87" s="56">
        <v>1</v>
      </c>
      <c r="G87" s="57">
        <v>7.802083333333333E-5</v>
      </c>
      <c r="H87" s="5">
        <f t="shared" si="1"/>
        <v>903</v>
      </c>
      <c r="I87" s="50">
        <v>900</v>
      </c>
      <c r="J87" s="86">
        <v>0.99667774086378735</v>
      </c>
      <c r="K87" s="86">
        <v>0.99667774086378735</v>
      </c>
      <c r="L87" s="63">
        <v>0.2</v>
      </c>
      <c r="M87" s="70">
        <v>5.3298611111111114E-5</v>
      </c>
      <c r="N87" s="5"/>
      <c r="O87" s="80"/>
      <c r="P87" s="82"/>
      <c r="Q87" s="82"/>
      <c r="R87" s="83"/>
      <c r="S87" s="84"/>
    </row>
    <row r="88" spans="1:19" x14ac:dyDescent="0.25">
      <c r="A88" s="71" t="s">
        <v>91</v>
      </c>
      <c r="B88" s="5">
        <v>419</v>
      </c>
      <c r="C88" s="13">
        <v>314</v>
      </c>
      <c r="D88" s="88">
        <v>0.74940334128878283</v>
      </c>
      <c r="E88" s="88">
        <v>0.74940334128878283</v>
      </c>
      <c r="F88" s="56">
        <v>1</v>
      </c>
      <c r="G88" s="57">
        <v>6.9687500000000007E-5</v>
      </c>
      <c r="H88" s="5">
        <f t="shared" si="1"/>
        <v>419</v>
      </c>
      <c r="I88" s="50">
        <v>383</v>
      </c>
      <c r="J88" s="86">
        <v>0.91408114558472553</v>
      </c>
      <c r="K88" s="86">
        <v>0.91408114558472553</v>
      </c>
      <c r="L88" s="63">
        <v>1</v>
      </c>
      <c r="M88" s="70">
        <v>6.1030092592592593E-5</v>
      </c>
      <c r="N88" s="5"/>
      <c r="O88" s="80"/>
      <c r="P88" s="82"/>
      <c r="Q88" s="82"/>
      <c r="R88" s="83"/>
      <c r="S88" s="84"/>
    </row>
    <row r="89" spans="1:19" x14ac:dyDescent="0.25">
      <c r="A89" s="71" t="s">
        <v>92</v>
      </c>
      <c r="B89" s="5">
        <v>970.99999999999989</v>
      </c>
      <c r="C89" s="13">
        <v>3</v>
      </c>
      <c r="D89" s="88">
        <v>3.089598352214212E-3</v>
      </c>
      <c r="E89" s="88">
        <v>3.089598352214212E-3</v>
      </c>
      <c r="F89" s="56">
        <v>1.0869565217391304E-2</v>
      </c>
      <c r="G89" s="57">
        <v>7.5081018518518514E-5</v>
      </c>
      <c r="H89" s="5">
        <f t="shared" si="1"/>
        <v>970.99999999999989</v>
      </c>
      <c r="I89" s="50">
        <v>421</v>
      </c>
      <c r="J89" s="86">
        <v>0.43357363542739447</v>
      </c>
      <c r="K89" s="86">
        <v>0.43357363542739447</v>
      </c>
      <c r="L89" s="63">
        <v>0.1111111111111111</v>
      </c>
      <c r="M89" s="70">
        <v>5.5613425925925928E-5</v>
      </c>
      <c r="N89" s="5"/>
      <c r="O89" s="80"/>
      <c r="P89" s="82"/>
      <c r="Q89" s="82"/>
      <c r="R89" s="83"/>
      <c r="S89" s="84"/>
    </row>
    <row r="90" spans="1:19" x14ac:dyDescent="0.25">
      <c r="A90" s="71" t="s">
        <v>93</v>
      </c>
      <c r="B90" s="5">
        <v>42</v>
      </c>
      <c r="C90" s="13">
        <v>0</v>
      </c>
      <c r="D90" s="88">
        <v>0</v>
      </c>
      <c r="E90" s="88">
        <v>0</v>
      </c>
      <c r="F90" s="56">
        <v>0</v>
      </c>
      <c r="G90" s="57">
        <v>5.6319444444444444E-5</v>
      </c>
      <c r="H90" s="5">
        <f t="shared" si="1"/>
        <v>42</v>
      </c>
      <c r="I90" s="50">
        <v>42</v>
      </c>
      <c r="J90" s="86">
        <v>1</v>
      </c>
      <c r="K90" s="86">
        <v>1</v>
      </c>
      <c r="L90" s="63">
        <v>0.5</v>
      </c>
      <c r="M90" s="70">
        <v>7.221064814814815E-5</v>
      </c>
      <c r="N90" s="5"/>
      <c r="O90" s="80"/>
      <c r="P90" s="82"/>
      <c r="Q90" s="82"/>
      <c r="R90" s="83"/>
      <c r="S90" s="84"/>
    </row>
    <row r="91" spans="1:19" x14ac:dyDescent="0.25">
      <c r="A91" s="71" t="s">
        <v>94</v>
      </c>
      <c r="B91" s="5">
        <v>14</v>
      </c>
      <c r="C91" s="13">
        <v>0</v>
      </c>
      <c r="D91" s="88">
        <v>0</v>
      </c>
      <c r="E91" s="88">
        <v>0</v>
      </c>
      <c r="F91" s="56">
        <v>0</v>
      </c>
      <c r="G91" s="57">
        <v>5.6666666666666664E-5</v>
      </c>
      <c r="H91" s="5">
        <f t="shared" si="1"/>
        <v>14</v>
      </c>
      <c r="I91" s="50">
        <v>13</v>
      </c>
      <c r="J91" s="86">
        <v>0.9285714285714286</v>
      </c>
      <c r="K91" s="86">
        <v>0.9285714285714286</v>
      </c>
      <c r="L91" s="63">
        <v>1.3513513513513514E-2</v>
      </c>
      <c r="M91" s="70">
        <v>9.7060185185185189E-5</v>
      </c>
      <c r="N91" s="5"/>
      <c r="O91" s="80"/>
      <c r="P91" s="82"/>
      <c r="Q91" s="82"/>
      <c r="R91" s="83"/>
      <c r="S91" s="84"/>
    </row>
    <row r="92" spans="1:19" x14ac:dyDescent="0.25">
      <c r="A92" s="71" t="s">
        <v>95</v>
      </c>
      <c r="B92" s="5">
        <v>55</v>
      </c>
      <c r="C92" s="13">
        <v>41</v>
      </c>
      <c r="D92" s="88">
        <v>0.74545454545454548</v>
      </c>
      <c r="E92" s="88">
        <v>0.74545454545454548</v>
      </c>
      <c r="F92" s="56">
        <v>1</v>
      </c>
      <c r="G92" s="57">
        <v>6.2905092592592591E-5</v>
      </c>
      <c r="H92" s="5">
        <f t="shared" si="1"/>
        <v>55</v>
      </c>
      <c r="I92" s="50">
        <v>55</v>
      </c>
      <c r="J92" s="86">
        <v>1</v>
      </c>
      <c r="K92" s="86">
        <v>1</v>
      </c>
      <c r="L92" s="63">
        <v>1</v>
      </c>
      <c r="M92" s="70">
        <v>8.3055555555555549E-5</v>
      </c>
      <c r="N92" s="5"/>
      <c r="O92" s="80"/>
      <c r="P92" s="82"/>
      <c r="Q92" s="82"/>
      <c r="R92" s="83"/>
      <c r="S92" s="84"/>
    </row>
    <row r="93" spans="1:19" x14ac:dyDescent="0.25">
      <c r="A93" s="71" t="s">
        <v>107</v>
      </c>
      <c r="B93" s="5">
        <v>319</v>
      </c>
      <c r="C93" s="13">
        <v>68</v>
      </c>
      <c r="D93" s="88">
        <v>0.21316614420062696</v>
      </c>
      <c r="E93" s="88">
        <v>0.21316614420062696</v>
      </c>
      <c r="F93" s="56">
        <v>1</v>
      </c>
      <c r="G93" s="57">
        <v>6.7893518518518522E-5</v>
      </c>
      <c r="H93" s="5">
        <f t="shared" si="1"/>
        <v>319</v>
      </c>
      <c r="I93" s="50">
        <v>252</v>
      </c>
      <c r="J93" s="86">
        <v>0.78996865203761757</v>
      </c>
      <c r="K93" s="86">
        <v>0.78996865203761757</v>
      </c>
      <c r="L93" s="63">
        <v>1</v>
      </c>
      <c r="M93" s="70">
        <v>4.0613425925925923E-5</v>
      </c>
      <c r="N93" s="5"/>
      <c r="O93" s="80"/>
      <c r="P93" s="82"/>
      <c r="Q93" s="82"/>
      <c r="R93" s="83"/>
      <c r="S93" s="84"/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6237</v>
      </c>
      <c r="D94" s="42">
        <f>AVERAGE(D14:D93)</f>
        <v>0.57166443324922667</v>
      </c>
      <c r="E94" s="42">
        <f>AVERAGE(E14:E93)</f>
        <v>0.59002634522886499</v>
      </c>
      <c r="F94" s="58">
        <f>AVERAGE(F14:F93)</f>
        <v>0.56541245381540084</v>
      </c>
      <c r="G94" s="59">
        <f>AVERAGE(G14:G93)</f>
        <v>7.1560619212962968E-5</v>
      </c>
      <c r="H94" s="27">
        <f>SUM(H14:H93)</f>
        <v>66937</v>
      </c>
      <c r="I94" s="54">
        <f>SUM(I14:I93)</f>
        <v>35606</v>
      </c>
      <c r="J94" s="55">
        <f>AVERAGE(J14:J93)</f>
        <v>0.9279081654239375</v>
      </c>
      <c r="K94" s="55">
        <f>AVERAGE(K14:K93)</f>
        <v>0.94664766027471359</v>
      </c>
      <c r="L94" s="39">
        <f>AVERAGE(L14:L93)</f>
        <v>0.86818309244609837</v>
      </c>
      <c r="M94" s="60">
        <f>AVERAGE(M14:M93)</f>
        <v>7.1864728009259296E-5</v>
      </c>
      <c r="N94" s="27"/>
      <c r="O94" s="41"/>
      <c r="P94" s="43"/>
      <c r="Q94" s="43"/>
      <c r="R94" s="154"/>
      <c r="S94" s="155"/>
    </row>
    <row r="95" spans="1:19" ht="15.75" thickTop="1" x14ac:dyDescent="0.25">
      <c r="D95" s="93">
        <f>AVERAGE(D14:D33)</f>
        <v>0.95696969696969703</v>
      </c>
      <c r="H95" s="110">
        <f>AVERAGE(H14:H33)</f>
        <v>44.85</v>
      </c>
      <c r="J95" s="94">
        <f>AVERAGE(J14:J33)</f>
        <v>0.99954545454545463</v>
      </c>
    </row>
    <row r="96" spans="1:19" ht="23.25" x14ac:dyDescent="0.35">
      <c r="A96" s="1" t="s">
        <v>17</v>
      </c>
      <c r="C96" s="29"/>
      <c r="D96" s="93">
        <f>AVERAGE(D34:D53)</f>
        <v>0.62822983400108934</v>
      </c>
      <c r="H96" s="110">
        <f>AVERAGE(H34:H53)</f>
        <v>976.1</v>
      </c>
      <c r="J96" s="93">
        <f>AVERAGE(J34:J53)</f>
        <v>0.92956652460381617</v>
      </c>
    </row>
    <row r="97" spans="1:10" ht="20.25" thickBot="1" x14ac:dyDescent="0.35">
      <c r="A97" s="28" t="str">
        <f>C1</f>
        <v>Alpha</v>
      </c>
      <c r="B97" s="28"/>
      <c r="C97" s="29"/>
      <c r="D97" s="93">
        <f>AVERAGE(D54:D73)</f>
        <v>0.33992007009036773</v>
      </c>
      <c r="H97" s="110">
        <f>AVERAGE(H54:H73)</f>
        <v>1708.5</v>
      </c>
      <c r="J97" s="93">
        <f>AVERAGE(J54:J73)</f>
        <v>0.89437311908306305</v>
      </c>
    </row>
    <row r="98" spans="1:10" ht="15.75" thickTop="1" x14ac:dyDescent="0.25">
      <c r="A98" s="18" t="s">
        <v>12</v>
      </c>
      <c r="B98" s="44">
        <f>D94</f>
        <v>0.57166443324922667</v>
      </c>
      <c r="C98" s="29"/>
      <c r="D98" s="93">
        <f>AVERAGE(D74:D93)</f>
        <v>0.36153813193575335</v>
      </c>
      <c r="H98" s="110">
        <f>AVERAGE(H74:H93)</f>
        <v>617.4</v>
      </c>
      <c r="J98" s="93">
        <f>AVERAGE(J74:J93)</f>
        <v>0.88814756346341661</v>
      </c>
    </row>
    <row r="99" spans="1:10" x14ac:dyDescent="0.25">
      <c r="A99" s="18" t="s">
        <v>18</v>
      </c>
      <c r="B99" s="44">
        <f>E94</f>
        <v>0.59002634522886499</v>
      </c>
    </row>
    <row r="100" spans="1:10" x14ac:dyDescent="0.25">
      <c r="A100" s="18" t="s">
        <v>19</v>
      </c>
      <c r="B100" s="47">
        <f>F94</f>
        <v>0.56541245381540084</v>
      </c>
    </row>
    <row r="101" spans="1:10" x14ac:dyDescent="0.25">
      <c r="A101" s="18" t="s">
        <v>27</v>
      </c>
      <c r="B101" s="67">
        <f>G94</f>
        <v>7.1560619212962968E-5</v>
      </c>
    </row>
    <row r="102" spans="1:10" ht="20.25" thickBot="1" x14ac:dyDescent="0.35">
      <c r="A102" s="30" t="str">
        <f>I1</f>
        <v xml:space="preserve">Beta </v>
      </c>
      <c r="B102" s="30"/>
    </row>
    <row r="103" spans="1:10" ht="15.75" thickTop="1" x14ac:dyDescent="0.25">
      <c r="A103" s="25" t="s">
        <v>12</v>
      </c>
      <c r="B103" s="45">
        <f>J94</f>
        <v>0.9279081654239375</v>
      </c>
    </row>
    <row r="104" spans="1:10" x14ac:dyDescent="0.25">
      <c r="A104" s="25" t="s">
        <v>18</v>
      </c>
      <c r="B104" s="45">
        <f>K94</f>
        <v>0.94664766027471359</v>
      </c>
    </row>
    <row r="105" spans="1:10" x14ac:dyDescent="0.25">
      <c r="A105" s="25" t="s">
        <v>19</v>
      </c>
      <c r="B105" s="48">
        <f>L94</f>
        <v>0.86818309244609837</v>
      </c>
    </row>
    <row r="106" spans="1:10" x14ac:dyDescent="0.25">
      <c r="A106" s="25" t="s">
        <v>27</v>
      </c>
      <c r="B106" s="68">
        <f>M94</f>
        <v>7.1864728009259296E-5</v>
      </c>
    </row>
    <row r="107" spans="1:10" ht="20.25" thickBot="1" x14ac:dyDescent="0.35">
      <c r="A107" s="37">
        <f>O1</f>
        <v>0</v>
      </c>
      <c r="B107" s="37"/>
    </row>
    <row r="108" spans="1:10" ht="15.75" thickTop="1" x14ac:dyDescent="0.25">
      <c r="A108" s="38" t="s">
        <v>12</v>
      </c>
      <c r="B108" s="46">
        <f>P94</f>
        <v>0</v>
      </c>
    </row>
    <row r="109" spans="1:10" x14ac:dyDescent="0.25">
      <c r="A109" s="38" t="s">
        <v>18</v>
      </c>
      <c r="B109" s="46">
        <f>Q94</f>
        <v>0</v>
      </c>
    </row>
    <row r="110" spans="1:10" x14ac:dyDescent="0.25">
      <c r="A110" s="38" t="s">
        <v>19</v>
      </c>
      <c r="B110" s="49">
        <f>R94</f>
        <v>0</v>
      </c>
    </row>
    <row r="111" spans="1:10" x14ac:dyDescent="0.25">
      <c r="A111" s="38" t="s">
        <v>27</v>
      </c>
      <c r="B111" s="69">
        <f>S94</f>
        <v>0</v>
      </c>
    </row>
    <row r="112" spans="1:10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 xml:space="preserve">Beta </v>
      </c>
    </row>
    <row r="114" spans="1:2" x14ac:dyDescent="0.25">
      <c r="A114" t="s">
        <v>22</v>
      </c>
      <c r="B114" t="str">
        <f>IF(AND(B99 &gt; B104,B99 &gt; B109), A97, IF(B104 &gt; B109, A102, A107))</f>
        <v xml:space="preserve">Beta </v>
      </c>
    </row>
    <row r="115" spans="1:2" x14ac:dyDescent="0.25">
      <c r="A115" t="s">
        <v>23</v>
      </c>
      <c r="B115" t="str">
        <f>IF(AND(B100 &gt; B105,B100 &gt; B110), $A$97, IF(B105 &gt; B110, $A$102, $A$107))</f>
        <v xml:space="preserve">Beta </v>
      </c>
    </row>
    <row r="116" spans="1:2" x14ac:dyDescent="0.25">
      <c r="A116" t="s">
        <v>28</v>
      </c>
      <c r="B116">
        <f>IF(AND(B101 &lt; B106,B101 &lt; B111), $A$97, IF(B106 &lt; B111, $A$102, $A$107))</f>
        <v>0</v>
      </c>
    </row>
  </sheetData>
  <mergeCells count="51">
    <mergeCell ref="C4:D4"/>
    <mergeCell ref="C9:D9"/>
    <mergeCell ref="C8:D8"/>
    <mergeCell ref="C7:D7"/>
    <mergeCell ref="C6:D6"/>
    <mergeCell ref="C5:D5"/>
    <mergeCell ref="I4:J4"/>
    <mergeCell ref="E9:G9"/>
    <mergeCell ref="E8:G8"/>
    <mergeCell ref="E7:G7"/>
    <mergeCell ref="E6:G6"/>
    <mergeCell ref="E5:G5"/>
    <mergeCell ref="E4:G4"/>
    <mergeCell ref="I9:J9"/>
    <mergeCell ref="I8:J8"/>
    <mergeCell ref="I7:J7"/>
    <mergeCell ref="I6:J6"/>
    <mergeCell ref="I5:J5"/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K4:M4"/>
    <mergeCell ref="O4:P4"/>
    <mergeCell ref="Q4:S4"/>
    <mergeCell ref="K5:M5"/>
    <mergeCell ref="O5:P5"/>
    <mergeCell ref="Q7:S7"/>
    <mergeCell ref="K6:M6"/>
    <mergeCell ref="O6:P6"/>
    <mergeCell ref="Q6:S6"/>
    <mergeCell ref="K7:M7"/>
    <mergeCell ref="O7:P7"/>
    <mergeCell ref="Q9:S9"/>
    <mergeCell ref="K8:M8"/>
    <mergeCell ref="O8:P8"/>
    <mergeCell ref="Q8:S8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{435E570F-EA49-4E3C-BA2D-8784AA3DCB73}</x14:id>
        </ext>
      </extLst>
    </cfRule>
  </conditionalFormatting>
  <conditionalFormatting sqref="D83:G8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{E227FC6F-BCA2-4AF6-96A8-4FBB341315D7}</x14:id>
        </ext>
      </extLst>
    </cfRule>
  </conditionalFormatting>
  <conditionalFormatting sqref="J83:M8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{E3EE824F-7EFC-4094-9F60-F001C3709BCE}</x14:id>
        </ext>
      </extLst>
    </cfRule>
  </conditionalFormatting>
  <conditionalFormatting sqref="F8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{4C9EB919-28E2-4753-A45C-E4D4D8781E3C}</x14:id>
        </ext>
      </extLst>
    </cfRule>
  </conditionalFormatting>
  <conditionalFormatting sqref="E8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{8A65A429-B79B-4AB0-A35E-E4C83B792548}</x14:id>
        </ext>
      </extLst>
    </cfRule>
  </conditionalFormatting>
  <conditionalFormatting sqref="P83:S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{DB248489-3847-4430-BD06-546A7E0517F4}</x14:id>
        </ext>
      </extLst>
    </cfRule>
  </conditionalFormatting>
  <conditionalFormatting sqref="D14:G82 D84:G93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{2876C25E-F681-42C8-B882-25B2ECB1895E}</x14:id>
        </ext>
      </extLst>
    </cfRule>
  </conditionalFormatting>
  <conditionalFormatting sqref="J14:M82 J84:M9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{D4C0E56F-27CD-48B4-B57A-AED9F3A3ECA5}</x14:id>
        </ext>
      </extLst>
    </cfRule>
  </conditionalFormatting>
  <conditionalFormatting sqref="D93:F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{AF275C91-FAF8-4678-9C3F-A15347229BDB}</x14:id>
        </ext>
      </extLst>
    </cfRule>
  </conditionalFormatting>
  <conditionalFormatting sqref="D86:D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{50D2E20E-3515-4AF4-9135-B23F4057CD81}</x14:id>
        </ext>
      </extLst>
    </cfRule>
  </conditionalFormatting>
  <conditionalFormatting sqref="E88:E9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{B737C02F-E2CC-4864-A7EA-44A81F06E40B}</x14:id>
        </ext>
      </extLst>
    </cfRule>
  </conditionalFormatting>
  <conditionalFormatting sqref="F62:F82 F84:F9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{DF7768A7-4BBE-4F3F-BF3E-3F192BB965BE}</x14:id>
        </ext>
      </extLst>
    </cfRule>
  </conditionalFormatting>
  <conditionalFormatting sqref="E64:E82 E84:E9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{38BB4338-CF3C-4D75-81D6-0AEE73A6E801}</x14:id>
        </ext>
      </extLst>
    </cfRule>
  </conditionalFormatting>
  <conditionalFormatting sqref="P14:S82 P84:S9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{7134D5EF-93CC-4D90-B50B-889906346C3D}</x14:id>
        </ext>
      </extLst>
    </cfRule>
  </conditionalFormatting>
  <conditionalFormatting sqref="P14:P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{EF3A51CE-6167-4DD1-9C7E-6F86C0A179E5}</x14:id>
        </ext>
      </extLst>
    </cfRule>
  </conditionalFormatting>
  <conditionalFormatting sqref="Q14:Q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{5E4F05A5-87B6-4539-ACEE-BCFD070DD3C5}</x14:id>
        </ext>
      </extLst>
    </cfRule>
  </conditionalFormatting>
  <conditionalFormatting sqref="R14:R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{B0DD2DA7-2ADF-4C80-8803-F2584E138E7C}</x14:id>
        </ext>
      </extLst>
    </cfRule>
  </conditionalFormatting>
  <conditionalFormatting sqref="D92:D9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{5F65C97C-0436-4677-A186-E27533BB8FD8}</x14:id>
        </ext>
      </extLst>
    </cfRule>
  </conditionalFormatting>
  <conditionalFormatting sqref="D63:D9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{9828860A-A4FA-4657-8153-57252FEBAB3A}</x14:id>
        </ext>
      </extLst>
    </cfRule>
  </conditionalFormatting>
  <conditionalFormatting sqref="E68:E9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{3806940D-4AC0-4174-BC67-AC4776320E5F}</x14:id>
        </ext>
      </extLst>
    </cfRule>
  </conditionalFormatting>
  <conditionalFormatting sqref="P92:P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{63D82D87-DF45-46A4-BDF4-7E4AD0CDAD97}</x14:id>
        </ext>
      </extLst>
    </cfRule>
  </conditionalFormatting>
  <conditionalFormatting sqref="Q90:Q9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{EDB47F34-C623-4E85-B1FE-05C529DC02C8}</x14:id>
        </ext>
      </extLst>
    </cfRule>
  </conditionalFormatting>
  <conditionalFormatting sqref="P94:S9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{0F42FEB1-7852-4540-AB65-C267509CF409}</x14:id>
        </ext>
      </extLst>
    </cfRule>
  </conditionalFormatting>
  <conditionalFormatting sqref="P94:R9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{A9B7D86B-CBA4-4E7E-B20F-3B0742021964}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5E570F-EA49-4E3C-BA2D-8784AA3DC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E227FC6F-BCA2-4AF6-96A8-4FBB34131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E3EE824F-7EFC-4094-9F60-F001C3709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4C9EB919-28E2-4753-A45C-E4D4D8781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8A65A429-B79B-4AB0-A35E-E4C83B792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DB248489-3847-4430-BD06-546A7E051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2876C25E-F681-42C8-B882-25B2ECB18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D4C0E56F-27CD-48B4-B57A-AED9F3A3EC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AF275C91-FAF8-4678-9C3F-A15347229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50D2E20E-3515-4AF4-9135-B23F4057C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B737C02F-E2CC-4864-A7EA-44A81F06E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DF7768A7-4BBE-4F3F-BF3E-3F192BB96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38BB4338-CF3C-4D75-81D6-0AEE73A6E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7134D5EF-93CC-4D90-B50B-889906346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EF3A51CE-6167-4DD1-9C7E-6F86C0A17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5E4F05A5-87B6-4539-ACEE-BCFD070DD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B0DD2DA7-2ADF-4C80-8803-F2584E13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5F65C97C-0436-4677-A186-E27533BB8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D92:D94</xm:sqref>
        </x14:conditionalFormatting>
        <x14:conditionalFormatting xmlns:xm="http://schemas.microsoft.com/office/excel/2006/main">
          <x14:cfRule type="dataBar" id="{9828860A-A4FA-4657-8153-57252FEBA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D63:D94</xm:sqref>
        </x14:conditionalFormatting>
        <x14:conditionalFormatting xmlns:xm="http://schemas.microsoft.com/office/excel/2006/main">
          <x14:cfRule type="dataBar" id="{3806940D-4AC0-4174-BC67-AC4776320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E68:E94</xm:sqref>
        </x14:conditionalFormatting>
        <x14:conditionalFormatting xmlns:xm="http://schemas.microsoft.com/office/excel/2006/main">
          <x14:cfRule type="dataBar" id="{63D82D87-DF45-46A4-BDF4-7E4AD0CDA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EDB47F34-C623-4E85-B1FE-05C529DC0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Q90:Q93</xm:sqref>
        </x14:conditionalFormatting>
        <x14:conditionalFormatting xmlns:xm="http://schemas.microsoft.com/office/excel/2006/main">
          <x14:cfRule type="dataBar" id="{0F42FEB1-7852-4540-AB65-C267509CF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A9B7D86B-CBA4-4E7E-B20F-3B0742021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P94:R94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E1F4-E36D-4B9D-A106-F4F5DB1324A5}">
  <sheetPr>
    <tabColor theme="9" tint="0.79998168889431442"/>
  </sheetPr>
  <dimension ref="A1:S116"/>
  <sheetViews>
    <sheetView topLeftCell="B71" zoomScale="115" zoomScaleNormal="115" workbookViewId="0">
      <selection activeCell="C14" sqref="C14:G93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148</v>
      </c>
      <c r="B1" s="20"/>
      <c r="C1" s="137" t="s">
        <v>149</v>
      </c>
      <c r="D1" s="138"/>
      <c r="E1" s="138"/>
      <c r="F1" s="138"/>
      <c r="G1" s="139"/>
      <c r="H1" s="20"/>
      <c r="I1" s="140" t="s">
        <v>150</v>
      </c>
      <c r="J1" s="141"/>
      <c r="K1" s="141"/>
      <c r="L1" s="141"/>
      <c r="M1" s="142"/>
      <c r="N1" s="20"/>
      <c r="O1" s="143" t="s">
        <v>151</v>
      </c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144</v>
      </c>
      <c r="F3" s="119"/>
      <c r="G3" s="134"/>
      <c r="H3" s="21"/>
      <c r="I3" s="120" t="s">
        <v>0</v>
      </c>
      <c r="J3" s="121"/>
      <c r="K3" s="121" t="s">
        <v>139</v>
      </c>
      <c r="L3" s="121"/>
      <c r="M3" s="135"/>
      <c r="N3" s="21"/>
      <c r="O3" s="122" t="s">
        <v>0</v>
      </c>
      <c r="P3" s="123"/>
      <c r="Q3" s="123" t="s">
        <v>139</v>
      </c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1000</v>
      </c>
      <c r="L4" s="121"/>
      <c r="M4" s="135"/>
      <c r="N4" s="21"/>
      <c r="O4" s="122" t="s">
        <v>1</v>
      </c>
      <c r="P4" s="123"/>
      <c r="Q4" s="123">
        <v>1000</v>
      </c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2048</v>
      </c>
      <c r="F5" s="119"/>
      <c r="G5" s="134"/>
      <c r="H5" s="21"/>
      <c r="I5" s="120" t="s">
        <v>2</v>
      </c>
      <c r="J5" s="121"/>
      <c r="K5" s="121">
        <v>300</v>
      </c>
      <c r="L5" s="121"/>
      <c r="M5" s="135"/>
      <c r="N5" s="21"/>
      <c r="O5" s="122" t="s">
        <v>2</v>
      </c>
      <c r="P5" s="123"/>
      <c r="Q5" s="123">
        <v>300</v>
      </c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4096</v>
      </c>
      <c r="F6" s="119"/>
      <c r="G6" s="134"/>
      <c r="H6" s="21"/>
      <c r="I6" s="120" t="s">
        <v>3</v>
      </c>
      <c r="J6" s="121"/>
      <c r="K6" s="121">
        <v>2000</v>
      </c>
      <c r="L6" s="121"/>
      <c r="M6" s="135"/>
      <c r="N6" s="21"/>
      <c r="O6" s="122" t="s">
        <v>3</v>
      </c>
      <c r="P6" s="123"/>
      <c r="Q6" s="123">
        <v>2000</v>
      </c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 t="s">
        <v>4</v>
      </c>
      <c r="P7" s="123"/>
      <c r="Q7" s="123" t="s">
        <v>29</v>
      </c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 t="s">
        <v>5</v>
      </c>
      <c r="P8" s="123"/>
      <c r="Q8" s="123" t="s">
        <v>25</v>
      </c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 t="s">
        <v>6</v>
      </c>
      <c r="P9" s="123"/>
      <c r="Q9" s="123">
        <v>1</v>
      </c>
      <c r="R9" s="123"/>
      <c r="S9" s="136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/>
      <c r="M10" s="78"/>
      <c r="N10" s="21"/>
      <c r="O10" s="122" t="s">
        <v>7</v>
      </c>
      <c r="P10" s="123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13">
        <v>405</v>
      </c>
      <c r="D14" s="87">
        <v>1</v>
      </c>
      <c r="E14" s="88">
        <v>1</v>
      </c>
      <c r="F14" s="56">
        <v>1</v>
      </c>
      <c r="G14" s="57">
        <v>6.280092592592592E-5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3.0046296296296295E-5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4.4317129629629631E-5</v>
      </c>
    </row>
    <row r="15" spans="1:19" x14ac:dyDescent="0.25">
      <c r="A15" s="73" t="s">
        <v>30</v>
      </c>
      <c r="B15" s="5">
        <v>2</v>
      </c>
      <c r="C15" s="13">
        <v>1</v>
      </c>
      <c r="D15" s="88">
        <v>0.5</v>
      </c>
      <c r="E15" s="88">
        <v>0.5</v>
      </c>
      <c r="F15" s="56">
        <v>1</v>
      </c>
      <c r="G15" s="57">
        <v>1.2342592592592592E-4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6.3263888888888894E-5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1.5339120370370371E-4</v>
      </c>
    </row>
    <row r="16" spans="1:19" x14ac:dyDescent="0.25">
      <c r="A16" s="73" t="s">
        <v>31</v>
      </c>
      <c r="B16" s="5">
        <v>143</v>
      </c>
      <c r="C16" s="13">
        <v>143</v>
      </c>
      <c r="D16" s="88">
        <v>1</v>
      </c>
      <c r="E16" s="88">
        <v>1</v>
      </c>
      <c r="F16" s="56">
        <v>1</v>
      </c>
      <c r="G16" s="57">
        <v>7.0023148148148145E-5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3.4039351851851851E-5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8.8611111111111112E-5</v>
      </c>
    </row>
    <row r="17" spans="1:19" ht="25.5" x14ac:dyDescent="0.25">
      <c r="A17" s="74" t="s">
        <v>97</v>
      </c>
      <c r="B17" s="5">
        <v>1</v>
      </c>
      <c r="C17" s="13">
        <v>1</v>
      </c>
      <c r="D17" s="88">
        <v>1</v>
      </c>
      <c r="E17" s="88">
        <v>1</v>
      </c>
      <c r="F17" s="56">
        <v>1</v>
      </c>
      <c r="G17" s="57">
        <v>1.9686342592592593E-4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4.2962962962962963E-5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1.3708333333333332E-4</v>
      </c>
    </row>
    <row r="18" spans="1:19" x14ac:dyDescent="0.25">
      <c r="A18" s="73" t="s">
        <v>32</v>
      </c>
      <c r="B18" s="5">
        <v>34</v>
      </c>
      <c r="C18" s="13">
        <v>34</v>
      </c>
      <c r="D18" s="88">
        <v>1</v>
      </c>
      <c r="E18" s="88">
        <v>1</v>
      </c>
      <c r="F18" s="56">
        <v>0.5</v>
      </c>
      <c r="G18" s="57">
        <v>5.8935185185185184E-5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2.7256944444444446E-5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2.8564814814814815E-5</v>
      </c>
    </row>
    <row r="19" spans="1:19" x14ac:dyDescent="0.25">
      <c r="A19" s="73" t="s">
        <v>33</v>
      </c>
      <c r="B19" s="5">
        <v>3</v>
      </c>
      <c r="C19" s="13">
        <v>2</v>
      </c>
      <c r="D19" s="88">
        <v>0.66666666666666663</v>
      </c>
      <c r="E19" s="88">
        <v>0.66666666666666663</v>
      </c>
      <c r="F19" s="56">
        <v>1</v>
      </c>
      <c r="G19" s="57">
        <v>1.9111111111111111E-4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4.1319444444444445E-5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9.5983796296296296E-5</v>
      </c>
    </row>
    <row r="20" spans="1:19" ht="25.5" x14ac:dyDescent="0.25">
      <c r="A20" s="74" t="s">
        <v>34</v>
      </c>
      <c r="B20" s="5">
        <v>1</v>
      </c>
      <c r="C20" s="13">
        <v>1</v>
      </c>
      <c r="D20" s="88">
        <v>1</v>
      </c>
      <c r="E20" s="88">
        <v>1</v>
      </c>
      <c r="F20" s="56">
        <v>1</v>
      </c>
      <c r="G20" s="57">
        <v>1.526388888888889E-4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5.5983796296296299E-5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2.9098379629629629E-4</v>
      </c>
    </row>
    <row r="21" spans="1:19" ht="25.5" x14ac:dyDescent="0.25">
      <c r="A21" s="74" t="s">
        <v>35</v>
      </c>
      <c r="B21" s="5">
        <v>1</v>
      </c>
      <c r="C21" s="13">
        <v>1</v>
      </c>
      <c r="D21" s="88">
        <v>1</v>
      </c>
      <c r="E21" s="88">
        <v>1</v>
      </c>
      <c r="F21" s="56">
        <v>1</v>
      </c>
      <c r="G21" s="57">
        <v>1.9577546296296297E-4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4.9074074074074075E-5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1.8236111111111111E-4</v>
      </c>
    </row>
    <row r="22" spans="1:19" x14ac:dyDescent="0.25">
      <c r="A22" s="73" t="s">
        <v>36</v>
      </c>
      <c r="B22" s="5">
        <v>2</v>
      </c>
      <c r="C22" s="13">
        <v>2</v>
      </c>
      <c r="D22" s="88">
        <v>1</v>
      </c>
      <c r="E22" s="88">
        <v>1</v>
      </c>
      <c r="F22" s="56">
        <v>1</v>
      </c>
      <c r="G22" s="57">
        <v>5.8865740740740738E-5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2.6180555555555556E-5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3.0405092592592591E-5</v>
      </c>
    </row>
    <row r="23" spans="1:19" x14ac:dyDescent="0.25">
      <c r="A23" s="73" t="s">
        <v>37</v>
      </c>
      <c r="B23" s="5">
        <v>1</v>
      </c>
      <c r="C23" s="13">
        <v>1</v>
      </c>
      <c r="D23" s="88">
        <v>1</v>
      </c>
      <c r="E23" s="88">
        <v>1</v>
      </c>
      <c r="F23" s="56">
        <v>1</v>
      </c>
      <c r="G23" s="57">
        <v>1.3827546296296296E-4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3.613425925925926E-5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1.1506944444444444E-4</v>
      </c>
    </row>
    <row r="24" spans="1:19" x14ac:dyDescent="0.25">
      <c r="A24" s="73" t="s">
        <v>38</v>
      </c>
      <c r="B24" s="5">
        <v>1</v>
      </c>
      <c r="C24" s="13">
        <v>1</v>
      </c>
      <c r="D24" s="88">
        <v>1</v>
      </c>
      <c r="E24" s="88">
        <v>1</v>
      </c>
      <c r="F24" s="56">
        <v>1</v>
      </c>
      <c r="G24" s="57">
        <v>1.7445601851851853E-4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4.8414351851851854E-5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2.1351851851851851E-4</v>
      </c>
    </row>
    <row r="25" spans="1:19" x14ac:dyDescent="0.25">
      <c r="A25" s="73" t="s">
        <v>39</v>
      </c>
      <c r="B25" s="5">
        <v>3</v>
      </c>
      <c r="C25" s="13">
        <v>3</v>
      </c>
      <c r="D25" s="88">
        <v>1</v>
      </c>
      <c r="E25" s="88">
        <v>1</v>
      </c>
      <c r="F25" s="56">
        <v>0.5</v>
      </c>
      <c r="G25" s="57">
        <v>5.8715277777777779E-5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2.6377314814814816E-5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2.7719907407407409E-5</v>
      </c>
    </row>
    <row r="26" spans="1:19" x14ac:dyDescent="0.25">
      <c r="A26" s="73" t="s">
        <v>40</v>
      </c>
      <c r="B26" s="5">
        <v>4</v>
      </c>
      <c r="C26" s="13">
        <v>4</v>
      </c>
      <c r="D26" s="88">
        <v>1</v>
      </c>
      <c r="E26" s="88">
        <v>1</v>
      </c>
      <c r="F26" s="56">
        <v>1</v>
      </c>
      <c r="G26" s="57">
        <v>9.6759259259259257E-5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3.1574074074074077E-5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7.0543981481481475E-5</v>
      </c>
    </row>
    <row r="27" spans="1:19" x14ac:dyDescent="0.25">
      <c r="A27" s="73" t="s">
        <v>41</v>
      </c>
      <c r="B27" s="5">
        <v>179</v>
      </c>
      <c r="C27" s="13">
        <v>179</v>
      </c>
      <c r="D27" s="88">
        <v>1</v>
      </c>
      <c r="E27" s="88">
        <v>1</v>
      </c>
      <c r="F27" s="56">
        <v>1</v>
      </c>
      <c r="G27" s="57">
        <v>1.2305555555555556E-4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3.2199074074074072E-5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1.1265046296296296E-4</v>
      </c>
    </row>
    <row r="28" spans="1:19" x14ac:dyDescent="0.25">
      <c r="A28" s="73" t="s">
        <v>42</v>
      </c>
      <c r="B28" s="5">
        <v>2</v>
      </c>
      <c r="C28" s="13">
        <v>2</v>
      </c>
      <c r="D28" s="88">
        <v>1</v>
      </c>
      <c r="E28" s="88">
        <v>1</v>
      </c>
      <c r="F28" s="56">
        <v>1</v>
      </c>
      <c r="G28" s="57">
        <v>1.1177083333333334E-4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3.8136574074074074E-5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1.373611111111111E-4</v>
      </c>
    </row>
    <row r="29" spans="1:19" ht="25.5" x14ac:dyDescent="0.25">
      <c r="A29" s="74" t="s">
        <v>43</v>
      </c>
      <c r="B29" s="5">
        <v>1</v>
      </c>
      <c r="C29" s="13">
        <v>1</v>
      </c>
      <c r="D29" s="88">
        <v>1</v>
      </c>
      <c r="E29" s="88">
        <v>1</v>
      </c>
      <c r="F29" s="56">
        <v>1</v>
      </c>
      <c r="G29" s="57">
        <v>3.3437499999999998E-4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5.949074074074074E-5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2.6528935185185184E-4</v>
      </c>
    </row>
    <row r="30" spans="1:19" x14ac:dyDescent="0.25">
      <c r="A30" s="73" t="s">
        <v>44</v>
      </c>
      <c r="B30" s="5">
        <v>2</v>
      </c>
      <c r="C30" s="13">
        <v>2</v>
      </c>
      <c r="D30" s="88">
        <v>1</v>
      </c>
      <c r="E30" s="88">
        <v>1</v>
      </c>
      <c r="F30" s="56">
        <v>0.5</v>
      </c>
      <c r="G30" s="57">
        <v>1.2336805555555555E-4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3.7106481481481482E-5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1.0446759259259259E-4</v>
      </c>
    </row>
    <row r="31" spans="1:19" x14ac:dyDescent="0.25">
      <c r="A31" s="73" t="s">
        <v>45</v>
      </c>
      <c r="B31" s="5">
        <v>110</v>
      </c>
      <c r="C31" s="13">
        <v>107</v>
      </c>
      <c r="D31" s="88">
        <v>0.97272727272727277</v>
      </c>
      <c r="E31" s="88">
        <v>0.97272727272727277</v>
      </c>
      <c r="F31" s="56">
        <v>0.33333333333333331</v>
      </c>
      <c r="G31" s="57">
        <v>5.6840277777777781E-5</v>
      </c>
      <c r="H31" s="5">
        <v>110</v>
      </c>
      <c r="I31" s="50">
        <v>107</v>
      </c>
      <c r="J31" s="52">
        <v>0.97272727272727277</v>
      </c>
      <c r="K31" s="52">
        <v>0.97272727272727277</v>
      </c>
      <c r="L31" s="63">
        <v>1</v>
      </c>
      <c r="M31" s="70">
        <v>2.7696759259259258E-5</v>
      </c>
      <c r="N31" s="5">
        <v>110</v>
      </c>
      <c r="O31" s="80">
        <v>110</v>
      </c>
      <c r="P31" s="82">
        <v>1</v>
      </c>
      <c r="Q31" s="82">
        <v>1</v>
      </c>
      <c r="R31" s="83">
        <v>1</v>
      </c>
      <c r="S31" s="84">
        <v>3.384259259259259E-5</v>
      </c>
    </row>
    <row r="32" spans="1:19" ht="25.5" x14ac:dyDescent="0.25">
      <c r="A32" s="74" t="s">
        <v>46</v>
      </c>
      <c r="B32" s="5">
        <v>1</v>
      </c>
      <c r="C32" s="13">
        <v>1</v>
      </c>
      <c r="D32" s="88">
        <v>1</v>
      </c>
      <c r="E32" s="88">
        <v>1</v>
      </c>
      <c r="F32" s="56">
        <v>1</v>
      </c>
      <c r="G32" s="57">
        <v>2.5298611111111111E-4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3.8784722222222219E-5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1.1081018518518518E-4</v>
      </c>
    </row>
    <row r="33" spans="1:19" ht="25.5" x14ac:dyDescent="0.25">
      <c r="A33" s="75" t="s">
        <v>47</v>
      </c>
      <c r="B33" s="5">
        <v>1</v>
      </c>
      <c r="C33" s="13">
        <v>1</v>
      </c>
      <c r="D33" s="88">
        <v>1</v>
      </c>
      <c r="E33" s="88">
        <v>1</v>
      </c>
      <c r="F33" s="56">
        <v>1</v>
      </c>
      <c r="G33" s="57">
        <v>2.0596064814814815E-4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4.3784722222222219E-5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1.5700231481481481E-4</v>
      </c>
    </row>
    <row r="34" spans="1:19" x14ac:dyDescent="0.25">
      <c r="A34" s="76" t="s">
        <v>48</v>
      </c>
      <c r="B34" s="5">
        <v>2916</v>
      </c>
      <c r="C34" s="13">
        <v>1258</v>
      </c>
      <c r="D34" s="88">
        <v>0.43141289437585734</v>
      </c>
      <c r="E34" s="88">
        <v>0.43141289437585734</v>
      </c>
      <c r="F34" s="56">
        <v>0.25</v>
      </c>
      <c r="G34" s="57">
        <v>6.9247685185185184E-5</v>
      </c>
      <c r="H34" s="5">
        <v>2916</v>
      </c>
      <c r="I34" s="50">
        <v>923</v>
      </c>
      <c r="J34" s="52">
        <v>0.31652949245541839</v>
      </c>
      <c r="K34" s="52">
        <v>0.92300000000000004</v>
      </c>
      <c r="L34" s="63">
        <v>1</v>
      </c>
      <c r="M34" s="70">
        <v>2.6898148148148147E-5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2.9618055555555555E-5</v>
      </c>
    </row>
    <row r="35" spans="1:19" x14ac:dyDescent="0.25">
      <c r="A35" s="73" t="s">
        <v>49</v>
      </c>
      <c r="B35" s="5">
        <v>1</v>
      </c>
      <c r="C35" s="13">
        <v>1</v>
      </c>
      <c r="D35" s="88">
        <v>1</v>
      </c>
      <c r="E35" s="88">
        <v>1</v>
      </c>
      <c r="F35" s="56">
        <v>1</v>
      </c>
      <c r="G35" s="57">
        <v>1.5468750000000001E-4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3.9340277777777776E-5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1.1158564814814815E-4</v>
      </c>
    </row>
    <row r="36" spans="1:19" x14ac:dyDescent="0.25">
      <c r="A36" s="73" t="s">
        <v>50</v>
      </c>
      <c r="B36" s="5">
        <v>1</v>
      </c>
      <c r="C36" s="13">
        <v>1</v>
      </c>
      <c r="D36" s="88">
        <v>1</v>
      </c>
      <c r="E36" s="88">
        <v>1</v>
      </c>
      <c r="F36" s="56">
        <v>1</v>
      </c>
      <c r="G36" s="57">
        <v>1.8342592592592594E-4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4.6122685185185184E-5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1.8421296296296295E-4</v>
      </c>
    </row>
    <row r="37" spans="1:19" x14ac:dyDescent="0.25">
      <c r="A37" s="73" t="s">
        <v>51</v>
      </c>
      <c r="B37" s="5">
        <v>13609</v>
      </c>
      <c r="C37" s="13">
        <v>0</v>
      </c>
      <c r="D37" s="88">
        <v>0</v>
      </c>
      <c r="E37" s="88">
        <v>0</v>
      </c>
      <c r="F37" s="56">
        <v>0</v>
      </c>
      <c r="G37" s="57">
        <v>6.0543981481481482E-5</v>
      </c>
      <c r="H37" s="5">
        <v>13609</v>
      </c>
      <c r="I37" s="50">
        <v>620</v>
      </c>
      <c r="J37" s="52">
        <v>4.5558086560364468E-2</v>
      </c>
      <c r="K37" s="52">
        <v>0.62</v>
      </c>
      <c r="L37" s="63">
        <v>1</v>
      </c>
      <c r="M37" s="70">
        <v>3.0011574074074073E-5</v>
      </c>
      <c r="N37" s="5">
        <v>13609</v>
      </c>
      <c r="O37" s="80">
        <v>5758</v>
      </c>
      <c r="P37" s="82">
        <v>0.4231023587331913</v>
      </c>
      <c r="Q37" s="82">
        <v>0.57579999999999998</v>
      </c>
      <c r="R37" s="83">
        <v>1</v>
      </c>
      <c r="S37" s="84">
        <v>7.4097222222222224E-5</v>
      </c>
    </row>
    <row r="38" spans="1:19" x14ac:dyDescent="0.25">
      <c r="A38" s="73" t="s">
        <v>52</v>
      </c>
      <c r="B38" s="5">
        <v>12</v>
      </c>
      <c r="C38" s="13">
        <v>2</v>
      </c>
      <c r="D38" s="88">
        <v>0.16666666666666666</v>
      </c>
      <c r="E38" s="88">
        <v>0.16666666666666666</v>
      </c>
      <c r="F38" s="56">
        <v>0.33333333333333331</v>
      </c>
      <c r="G38" s="57">
        <v>1.0942129629629629E-4</v>
      </c>
      <c r="H38" s="5">
        <v>12</v>
      </c>
      <c r="I38" s="50">
        <v>5</v>
      </c>
      <c r="J38" s="52">
        <v>0.41666666666666669</v>
      </c>
      <c r="K38" s="52">
        <v>0.41666666666666669</v>
      </c>
      <c r="L38" s="63">
        <v>1</v>
      </c>
      <c r="M38" s="70">
        <v>4.3113425925925923E-5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1.0688657407407408E-4</v>
      </c>
    </row>
    <row r="39" spans="1:19" x14ac:dyDescent="0.25">
      <c r="A39" s="73" t="s">
        <v>53</v>
      </c>
      <c r="B39" s="5">
        <v>2</v>
      </c>
      <c r="C39" s="13">
        <v>1</v>
      </c>
      <c r="D39" s="88">
        <v>0.5</v>
      </c>
      <c r="E39" s="88">
        <v>0.5</v>
      </c>
      <c r="F39" s="56">
        <v>1</v>
      </c>
      <c r="G39" s="57">
        <v>1.5908564814814816E-4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3.840277777777778E-5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1.1185185185185186E-4</v>
      </c>
    </row>
    <row r="40" spans="1:19" x14ac:dyDescent="0.25">
      <c r="A40" s="73" t="s">
        <v>54</v>
      </c>
      <c r="B40" s="5">
        <v>5</v>
      </c>
      <c r="C40" s="13">
        <v>5</v>
      </c>
      <c r="D40" s="88">
        <v>1</v>
      </c>
      <c r="E40" s="88">
        <v>1</v>
      </c>
      <c r="F40" s="56">
        <v>0.5</v>
      </c>
      <c r="G40" s="57">
        <v>2.6831018518518518E-4</v>
      </c>
      <c r="H40" s="5">
        <v>5</v>
      </c>
      <c r="I40" s="50">
        <v>5</v>
      </c>
      <c r="J40" s="52">
        <v>1</v>
      </c>
      <c r="K40" s="52">
        <v>1</v>
      </c>
      <c r="L40" s="63">
        <v>0.5</v>
      </c>
      <c r="M40" s="70">
        <v>5.3391203703703703E-5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1.956712962962963E-4</v>
      </c>
    </row>
    <row r="41" spans="1:19" x14ac:dyDescent="0.25">
      <c r="A41" s="73" t="s">
        <v>55</v>
      </c>
      <c r="B41" s="5">
        <v>62</v>
      </c>
      <c r="C41" s="13">
        <v>59</v>
      </c>
      <c r="D41" s="88">
        <v>0.95161290322580649</v>
      </c>
      <c r="E41" s="88">
        <v>0.95161290322580649</v>
      </c>
      <c r="F41" s="56">
        <v>7.6923076923076927E-2</v>
      </c>
      <c r="G41" s="57">
        <v>1.9383101851851853E-4</v>
      </c>
      <c r="H41" s="5">
        <v>62</v>
      </c>
      <c r="I41" s="50">
        <v>58</v>
      </c>
      <c r="J41" s="52">
        <v>0.93548387096774188</v>
      </c>
      <c r="K41" s="52">
        <v>0.93548387096774188</v>
      </c>
      <c r="L41" s="63">
        <v>1</v>
      </c>
      <c r="M41" s="70">
        <v>3.8113425925925923E-5</v>
      </c>
      <c r="N41" s="5"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1.7732638888888889E-4</v>
      </c>
    </row>
    <row r="42" spans="1:19" x14ac:dyDescent="0.25">
      <c r="A42" s="73" t="s">
        <v>56</v>
      </c>
      <c r="B42" s="5">
        <v>19</v>
      </c>
      <c r="C42" s="13">
        <v>19</v>
      </c>
      <c r="D42" s="88">
        <v>1</v>
      </c>
      <c r="E42" s="88">
        <v>1</v>
      </c>
      <c r="F42" s="56">
        <v>1</v>
      </c>
      <c r="G42" s="57">
        <v>1.7523148148148148E-4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3.3622685185185185E-5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1.0569444444444444E-4</v>
      </c>
    </row>
    <row r="43" spans="1:19" x14ac:dyDescent="0.25">
      <c r="A43" s="73" t="s">
        <v>57</v>
      </c>
      <c r="B43" s="5">
        <v>1</v>
      </c>
      <c r="C43" s="13">
        <v>1</v>
      </c>
      <c r="D43" s="88">
        <v>1</v>
      </c>
      <c r="E43" s="88">
        <v>1</v>
      </c>
      <c r="F43" s="56">
        <v>8.3333333333333329E-2</v>
      </c>
      <c r="G43" s="57">
        <v>3.3895833333333331E-4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5.3715277777777779E-5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2.4803240740740742E-4</v>
      </c>
    </row>
    <row r="44" spans="1:19" x14ac:dyDescent="0.25">
      <c r="A44" s="73" t="s">
        <v>58</v>
      </c>
      <c r="B44" s="5">
        <v>1</v>
      </c>
      <c r="C44" s="13">
        <v>1</v>
      </c>
      <c r="D44" s="88">
        <v>1</v>
      </c>
      <c r="E44" s="88">
        <v>1</v>
      </c>
      <c r="F44" s="56">
        <v>1</v>
      </c>
      <c r="G44" s="57">
        <v>1.6850694444444443E-4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3.105324074074074E-5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7.9050925925925922E-5</v>
      </c>
    </row>
    <row r="45" spans="1:19" x14ac:dyDescent="0.25">
      <c r="A45" s="73" t="s">
        <v>98</v>
      </c>
      <c r="B45" s="5">
        <v>1</v>
      </c>
      <c r="C45" s="13">
        <v>1</v>
      </c>
      <c r="D45" s="88">
        <v>1</v>
      </c>
      <c r="E45" s="88">
        <v>1</v>
      </c>
      <c r="F45" s="56">
        <v>6.024096385542169E-3</v>
      </c>
      <c r="G45" s="57">
        <v>1.7474537037037038E-4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4.1643518518518521E-5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1.2614583333333333E-4</v>
      </c>
    </row>
    <row r="46" spans="1:19" x14ac:dyDescent="0.25">
      <c r="A46" s="73" t="s">
        <v>59</v>
      </c>
      <c r="B46" s="5">
        <v>1</v>
      </c>
      <c r="C46" s="13">
        <v>0</v>
      </c>
      <c r="D46" s="88">
        <v>0</v>
      </c>
      <c r="E46" s="88">
        <v>0</v>
      </c>
      <c r="F46" s="56">
        <v>0</v>
      </c>
      <c r="G46" s="57">
        <v>1.0184027777777778E-4</v>
      </c>
      <c r="H46" s="5">
        <v>1</v>
      </c>
      <c r="I46" s="50">
        <v>1</v>
      </c>
      <c r="J46" s="52">
        <v>1</v>
      </c>
      <c r="K46" s="52">
        <v>1</v>
      </c>
      <c r="L46" s="63">
        <v>0.5</v>
      </c>
      <c r="M46" s="70">
        <v>3.4814814814814812E-5</v>
      </c>
      <c r="N46" s="5">
        <v>1</v>
      </c>
      <c r="O46" s="80">
        <v>1</v>
      </c>
      <c r="P46" s="82">
        <v>1</v>
      </c>
      <c r="Q46" s="82">
        <v>1</v>
      </c>
      <c r="R46" s="83">
        <v>0.5</v>
      </c>
      <c r="S46" s="84">
        <v>6.6909722222222219E-5</v>
      </c>
    </row>
    <row r="47" spans="1:19" x14ac:dyDescent="0.25">
      <c r="A47" s="73" t="s">
        <v>99</v>
      </c>
      <c r="B47" s="5">
        <v>106</v>
      </c>
      <c r="C47" s="13">
        <v>0</v>
      </c>
      <c r="D47" s="88">
        <v>0</v>
      </c>
      <c r="E47" s="88">
        <v>0</v>
      </c>
      <c r="F47" s="56">
        <v>0</v>
      </c>
      <c r="G47" s="57">
        <v>5.5960648148148148E-5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2.9699074074074075E-5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3.4687500000000003E-5</v>
      </c>
    </row>
    <row r="48" spans="1:19" x14ac:dyDescent="0.25">
      <c r="A48" s="73" t="s">
        <v>60</v>
      </c>
      <c r="B48" s="5">
        <v>2</v>
      </c>
      <c r="C48" s="13">
        <v>2</v>
      </c>
      <c r="D48" s="88">
        <v>1</v>
      </c>
      <c r="E48" s="88">
        <v>1</v>
      </c>
      <c r="F48" s="56">
        <v>1</v>
      </c>
      <c r="G48" s="57">
        <v>2.2133101851851852E-4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5.6678240740740739E-5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2.4504629629629632E-4</v>
      </c>
    </row>
    <row r="49" spans="1:19" x14ac:dyDescent="0.25">
      <c r="A49" s="74" t="s">
        <v>100</v>
      </c>
      <c r="B49" s="5">
        <v>1</v>
      </c>
      <c r="C49" s="13">
        <v>1</v>
      </c>
      <c r="D49" s="88">
        <v>1</v>
      </c>
      <c r="E49" s="88">
        <v>1</v>
      </c>
      <c r="F49" s="56">
        <v>5.1440329218107E-4</v>
      </c>
      <c r="G49" s="57">
        <v>1.0077546296296297E-4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2.9421296296296297E-5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5.4444444444444446E-5</v>
      </c>
    </row>
    <row r="50" spans="1:19" x14ac:dyDescent="0.25">
      <c r="A50" s="73" t="s">
        <v>61</v>
      </c>
      <c r="B50" s="5">
        <v>1</v>
      </c>
      <c r="C50" s="13">
        <v>1</v>
      </c>
      <c r="D50" s="88">
        <v>1</v>
      </c>
      <c r="E50" s="88">
        <v>1</v>
      </c>
      <c r="F50" s="56">
        <v>1</v>
      </c>
      <c r="G50" s="57">
        <v>1.134375E-4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5.0636574074074073E-5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1.6386574074074074E-4</v>
      </c>
    </row>
    <row r="51" spans="1:19" x14ac:dyDescent="0.25">
      <c r="A51" s="73" t="s">
        <v>62</v>
      </c>
      <c r="B51" s="5">
        <v>1759</v>
      </c>
      <c r="C51" s="13">
        <v>942</v>
      </c>
      <c r="D51" s="88">
        <v>0.53553155201819214</v>
      </c>
      <c r="E51" s="88">
        <v>0.53553155201819214</v>
      </c>
      <c r="F51" s="56">
        <v>6.4350064350064348E-4</v>
      </c>
      <c r="G51" s="57">
        <v>6.8738425925925922E-5</v>
      </c>
      <c r="H51" s="5">
        <v>1759</v>
      </c>
      <c r="I51" s="50">
        <v>894</v>
      </c>
      <c r="J51" s="52">
        <v>0.50824332006822059</v>
      </c>
      <c r="K51" s="52">
        <v>0.89400000000000002</v>
      </c>
      <c r="L51" s="63">
        <v>1</v>
      </c>
      <c r="M51" s="70">
        <v>2.5682870370370369E-5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3.1076388888888891E-5</v>
      </c>
    </row>
    <row r="52" spans="1:19" x14ac:dyDescent="0.25">
      <c r="A52" s="73" t="s">
        <v>63</v>
      </c>
      <c r="B52" s="5">
        <v>934</v>
      </c>
      <c r="C52" s="13">
        <v>934</v>
      </c>
      <c r="D52" s="88">
        <v>1</v>
      </c>
      <c r="E52" s="88">
        <v>1</v>
      </c>
      <c r="F52" s="56">
        <v>1</v>
      </c>
      <c r="G52" s="57">
        <v>1.2067129629629629E-4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2.7395833333333333E-5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3.2291666666666668E-5</v>
      </c>
    </row>
    <row r="53" spans="1:19" x14ac:dyDescent="0.25">
      <c r="A53" s="77" t="s">
        <v>64</v>
      </c>
      <c r="B53" s="5">
        <v>88</v>
      </c>
      <c r="C53" s="13">
        <v>87</v>
      </c>
      <c r="D53" s="88">
        <v>0.98863636363636365</v>
      </c>
      <c r="E53" s="88">
        <v>0.98863636363636365</v>
      </c>
      <c r="F53" s="56">
        <v>0.33333333333333331</v>
      </c>
      <c r="G53" s="57">
        <v>2.6629629629629632E-4</v>
      </c>
      <c r="H53" s="5">
        <v>88</v>
      </c>
      <c r="I53" s="50">
        <v>84</v>
      </c>
      <c r="J53" s="52">
        <v>0.95454545454545459</v>
      </c>
      <c r="K53" s="52">
        <v>0.95454545454545459</v>
      </c>
      <c r="L53" s="63">
        <v>1</v>
      </c>
      <c r="M53" s="70">
        <v>2.9548611111111113E-5</v>
      </c>
      <c r="N53" s="5">
        <v>88</v>
      </c>
      <c r="O53" s="80">
        <v>88</v>
      </c>
      <c r="P53" s="82">
        <v>1</v>
      </c>
      <c r="Q53" s="82">
        <v>1</v>
      </c>
      <c r="R53" s="83">
        <v>0.2</v>
      </c>
      <c r="S53" s="84">
        <v>1.3953703703703703E-4</v>
      </c>
    </row>
    <row r="54" spans="1:19" x14ac:dyDescent="0.25">
      <c r="A54" s="76" t="s">
        <v>65</v>
      </c>
      <c r="B54" s="5">
        <v>676</v>
      </c>
      <c r="C54" s="13">
        <v>2</v>
      </c>
      <c r="D54" s="88">
        <v>2.9585798816568047E-3</v>
      </c>
      <c r="E54" s="88">
        <v>2.9585798816568047E-3</v>
      </c>
      <c r="F54" s="56">
        <v>3.9447731755424062E-4</v>
      </c>
      <c r="G54" s="57">
        <v>6.5405092592592598E-5</v>
      </c>
      <c r="H54" s="5"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7.3703703703703702E-5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6.247337962962963E-4</v>
      </c>
    </row>
    <row r="55" spans="1:19" x14ac:dyDescent="0.25">
      <c r="A55" s="73" t="s">
        <v>66</v>
      </c>
      <c r="B55" s="5">
        <v>67</v>
      </c>
      <c r="C55" s="13">
        <v>29</v>
      </c>
      <c r="D55" s="88">
        <v>0.43283582089552236</v>
      </c>
      <c r="E55" s="88">
        <v>0.43283582089552236</v>
      </c>
      <c r="F55" s="56">
        <v>0.25</v>
      </c>
      <c r="G55" s="57">
        <v>1.2909722222222223E-4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3.8437499999999999E-5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9.2175925925925929E-5</v>
      </c>
    </row>
    <row r="56" spans="1:19" x14ac:dyDescent="0.25">
      <c r="A56" s="73" t="s">
        <v>67</v>
      </c>
      <c r="B56" s="5">
        <v>3393</v>
      </c>
      <c r="C56" s="13">
        <v>167</v>
      </c>
      <c r="D56" s="88">
        <v>4.921898025346301E-2</v>
      </c>
      <c r="E56" s="88">
        <v>4.921898025346301E-2</v>
      </c>
      <c r="F56" s="56">
        <v>2.0408163265306121E-2</v>
      </c>
      <c r="G56" s="57">
        <v>5.9629629629629631E-5</v>
      </c>
      <c r="H56" s="5">
        <v>3393</v>
      </c>
      <c r="I56" s="50">
        <v>997</v>
      </c>
      <c r="J56" s="52">
        <v>0.29384025935750074</v>
      </c>
      <c r="K56" s="52">
        <v>0.997</v>
      </c>
      <c r="L56" s="63">
        <v>1</v>
      </c>
      <c r="M56" s="70">
        <v>2.6388888888888888E-5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4.0925925925925924E-5</v>
      </c>
    </row>
    <row r="57" spans="1:19" x14ac:dyDescent="0.25">
      <c r="A57" s="73" t="s">
        <v>68</v>
      </c>
      <c r="B57" s="5">
        <v>14</v>
      </c>
      <c r="C57" s="13">
        <v>13</v>
      </c>
      <c r="D57" s="88">
        <v>0.9285714285714286</v>
      </c>
      <c r="E57" s="88">
        <v>0.9285714285714286</v>
      </c>
      <c r="F57" s="56">
        <v>8.0321285140562252E-4</v>
      </c>
      <c r="G57" s="57">
        <v>1.0677083333333334E-4</v>
      </c>
      <c r="H57" s="5"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4.1840277777777775E-5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1.5859953703703704E-4</v>
      </c>
    </row>
    <row r="58" spans="1:19" x14ac:dyDescent="0.25">
      <c r="A58" s="73" t="s">
        <v>69</v>
      </c>
      <c r="B58" s="5">
        <v>2</v>
      </c>
      <c r="C58" s="13">
        <v>2</v>
      </c>
      <c r="D58" s="88">
        <v>1</v>
      </c>
      <c r="E58" s="88">
        <v>1</v>
      </c>
      <c r="F58" s="56">
        <v>0.25</v>
      </c>
      <c r="G58" s="57">
        <v>1.5119212962962962E-4</v>
      </c>
      <c r="H58" s="5">
        <v>2</v>
      </c>
      <c r="I58" s="50">
        <v>2</v>
      </c>
      <c r="J58" s="52">
        <v>1</v>
      </c>
      <c r="K58" s="52">
        <v>1</v>
      </c>
      <c r="L58" s="63">
        <v>0.14285714285714285</v>
      </c>
      <c r="M58" s="70">
        <v>3.2048611111111112E-5</v>
      </c>
      <c r="N58" s="5">
        <v>2</v>
      </c>
      <c r="O58" s="80">
        <v>2</v>
      </c>
      <c r="P58" s="82">
        <v>1</v>
      </c>
      <c r="Q58" s="82">
        <v>1</v>
      </c>
      <c r="R58" s="83">
        <v>0.125</v>
      </c>
      <c r="S58" s="84">
        <v>1.0486111111111111E-4</v>
      </c>
    </row>
    <row r="59" spans="1:19" x14ac:dyDescent="0.25">
      <c r="A59" s="73" t="s">
        <v>101</v>
      </c>
      <c r="B59" s="5">
        <v>1</v>
      </c>
      <c r="C59" s="13">
        <v>0</v>
      </c>
      <c r="D59" s="88">
        <v>0</v>
      </c>
      <c r="E59" s="88">
        <v>0</v>
      </c>
      <c r="F59" s="56">
        <v>0</v>
      </c>
      <c r="G59" s="57">
        <v>2.939699074074074E-4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5.1458333333333335E-5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2.1697916666666667E-4</v>
      </c>
    </row>
    <row r="60" spans="1:19" x14ac:dyDescent="0.25">
      <c r="A60" s="73" t="s">
        <v>70</v>
      </c>
      <c r="B60" s="5">
        <v>1</v>
      </c>
      <c r="C60" s="13">
        <v>1</v>
      </c>
      <c r="D60" s="88">
        <v>1</v>
      </c>
      <c r="E60" s="88">
        <v>1</v>
      </c>
      <c r="F60" s="56">
        <v>1</v>
      </c>
      <c r="G60" s="57">
        <v>1.3936342592592592E-4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3.2870370370370368E-5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8.4537037037037032E-5</v>
      </c>
    </row>
    <row r="61" spans="1:19" x14ac:dyDescent="0.25">
      <c r="A61" s="73" t="s">
        <v>102</v>
      </c>
      <c r="B61" s="5">
        <v>15904.000000000002</v>
      </c>
      <c r="C61" s="13">
        <v>3738</v>
      </c>
      <c r="D61" s="88">
        <v>0.23503521126760563</v>
      </c>
      <c r="E61" s="88">
        <v>0.74760000000000004</v>
      </c>
      <c r="F61" s="56">
        <v>1</v>
      </c>
      <c r="G61" s="57">
        <v>6.178240740740741E-5</v>
      </c>
      <c r="H61" s="5">
        <v>15904.000000000002</v>
      </c>
      <c r="I61" s="50">
        <v>1000</v>
      </c>
      <c r="J61" s="52">
        <v>6.2877263581488929E-2</v>
      </c>
      <c r="K61" s="52">
        <v>1</v>
      </c>
      <c r="L61" s="63">
        <v>1</v>
      </c>
      <c r="M61" s="70">
        <v>2.7453703703703703E-5</v>
      </c>
      <c r="N61" s="5">
        <v>15904.000000000002</v>
      </c>
      <c r="O61" s="80">
        <v>10000</v>
      </c>
      <c r="P61" s="82">
        <v>0.62877263581488929</v>
      </c>
      <c r="Q61" s="82">
        <v>1</v>
      </c>
      <c r="R61" s="83">
        <v>1</v>
      </c>
      <c r="S61" s="84">
        <v>3.070601851851852E-5</v>
      </c>
    </row>
    <row r="62" spans="1:19" x14ac:dyDescent="0.25">
      <c r="A62" s="73" t="s">
        <v>71</v>
      </c>
      <c r="B62" s="5">
        <v>2</v>
      </c>
      <c r="C62" s="13">
        <v>2</v>
      </c>
      <c r="D62" s="88">
        <v>1</v>
      </c>
      <c r="E62" s="88">
        <v>1</v>
      </c>
      <c r="F62" s="56">
        <v>4.187604690117253E-4</v>
      </c>
      <c r="G62" s="57">
        <v>1.4186342592592592E-4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3.3854166666666665E-5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9.0428240740740747E-5</v>
      </c>
    </row>
    <row r="63" spans="1:19" x14ac:dyDescent="0.25">
      <c r="A63" s="73" t="s">
        <v>72</v>
      </c>
      <c r="B63" s="5">
        <v>5</v>
      </c>
      <c r="C63" s="13">
        <v>5</v>
      </c>
      <c r="D63" s="88">
        <v>1</v>
      </c>
      <c r="E63" s="88">
        <v>1</v>
      </c>
      <c r="F63" s="56">
        <v>1</v>
      </c>
      <c r="G63" s="57">
        <v>1.1429398148148148E-4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3.3113425925925923E-5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7.767361111111111E-5</v>
      </c>
    </row>
    <row r="64" spans="1:19" x14ac:dyDescent="0.25">
      <c r="A64" s="73" t="s">
        <v>73</v>
      </c>
      <c r="B64" s="5">
        <v>7</v>
      </c>
      <c r="C64" s="13">
        <v>7</v>
      </c>
      <c r="D64" s="88">
        <v>1</v>
      </c>
      <c r="E64" s="88">
        <v>1</v>
      </c>
      <c r="F64" s="56">
        <v>1</v>
      </c>
      <c r="G64" s="57">
        <v>1.1758101851851852E-4</v>
      </c>
      <c r="H64" s="5">
        <v>7</v>
      </c>
      <c r="I64" s="50">
        <v>7</v>
      </c>
      <c r="J64" s="52">
        <v>1</v>
      </c>
      <c r="K64" s="52">
        <v>1</v>
      </c>
      <c r="L64" s="63">
        <v>0.25</v>
      </c>
      <c r="M64" s="70">
        <v>3.1979166666666667E-5</v>
      </c>
      <c r="N64" s="5">
        <v>7</v>
      </c>
      <c r="O64" s="80">
        <v>7</v>
      </c>
      <c r="P64" s="82">
        <v>1</v>
      </c>
      <c r="Q64" s="82">
        <v>1</v>
      </c>
      <c r="R64" s="83">
        <v>2.1739130434782608E-2</v>
      </c>
      <c r="S64" s="84">
        <v>1.0959490740740741E-4</v>
      </c>
    </row>
    <row r="65" spans="1:19" x14ac:dyDescent="0.25">
      <c r="A65" s="73" t="s">
        <v>74</v>
      </c>
      <c r="B65" s="5">
        <v>5</v>
      </c>
      <c r="C65" s="13">
        <v>5</v>
      </c>
      <c r="D65" s="88">
        <v>1</v>
      </c>
      <c r="E65" s="88">
        <v>1</v>
      </c>
      <c r="F65" s="56">
        <v>1</v>
      </c>
      <c r="G65" s="57">
        <v>1.1171296296296297E-4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3.7847222222222224E-5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1.1167824074074073E-4</v>
      </c>
    </row>
    <row r="66" spans="1:19" x14ac:dyDescent="0.25">
      <c r="A66" s="73" t="s">
        <v>108</v>
      </c>
      <c r="B66" s="5">
        <v>38</v>
      </c>
      <c r="C66" s="13">
        <v>14</v>
      </c>
      <c r="D66" s="88">
        <v>0.36842105263157893</v>
      </c>
      <c r="E66" s="88">
        <v>0.36842105263157893</v>
      </c>
      <c r="F66" s="56">
        <v>4.2735042735042739E-3</v>
      </c>
      <c r="G66" s="57">
        <v>9.7291666666666669E-5</v>
      </c>
      <c r="H66" s="5">
        <v>38</v>
      </c>
      <c r="I66" s="50">
        <v>26</v>
      </c>
      <c r="J66" s="52">
        <v>0.68421052631578949</v>
      </c>
      <c r="K66" s="52">
        <v>0.68421052631578949</v>
      </c>
      <c r="L66" s="63">
        <v>0.5</v>
      </c>
      <c r="M66" s="70">
        <v>2.9386574074074074E-5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1</v>
      </c>
      <c r="S66" s="84">
        <v>1.2700231481481482E-4</v>
      </c>
    </row>
    <row r="67" spans="1:19" x14ac:dyDescent="0.25">
      <c r="A67" s="73" t="s">
        <v>75</v>
      </c>
      <c r="B67" s="5">
        <v>7717.9999999999991</v>
      </c>
      <c r="C67" s="13">
        <v>2688</v>
      </c>
      <c r="D67" s="88">
        <v>0.34827675563617516</v>
      </c>
      <c r="E67" s="88">
        <v>0.53759999999999997</v>
      </c>
      <c r="F67" s="56">
        <v>0.33333333333333331</v>
      </c>
      <c r="G67" s="57">
        <v>9.2650462962962958E-5</v>
      </c>
      <c r="H67" s="5">
        <v>7717.9999999999991</v>
      </c>
      <c r="I67" s="50">
        <v>1000</v>
      </c>
      <c r="J67" s="86">
        <v>0.1295672454003628</v>
      </c>
      <c r="K67" s="86">
        <v>1</v>
      </c>
      <c r="L67" s="86">
        <v>1</v>
      </c>
      <c r="M67" s="70">
        <v>2.7627314814814816E-5</v>
      </c>
      <c r="N67" s="5">
        <v>7718</v>
      </c>
      <c r="O67" s="80">
        <v>7717</v>
      </c>
      <c r="P67" s="82">
        <v>0.99987043275459964</v>
      </c>
      <c r="Q67" s="82">
        <v>0.99987043275459964</v>
      </c>
      <c r="R67" s="83">
        <v>1</v>
      </c>
      <c r="S67" s="84">
        <v>3.8263888888888889E-5</v>
      </c>
    </row>
    <row r="68" spans="1:19" x14ac:dyDescent="0.25">
      <c r="A68" s="73" t="s">
        <v>103</v>
      </c>
      <c r="B68" s="5">
        <v>14</v>
      </c>
      <c r="C68" s="13">
        <v>14</v>
      </c>
      <c r="D68" s="88">
        <v>1</v>
      </c>
      <c r="E68" s="88">
        <v>1</v>
      </c>
      <c r="F68" s="56">
        <v>1</v>
      </c>
      <c r="G68" s="57">
        <v>9.4074074074074071E-5</v>
      </c>
      <c r="H68" s="5">
        <v>14</v>
      </c>
      <c r="I68" s="50">
        <v>14</v>
      </c>
      <c r="J68" s="86">
        <v>1</v>
      </c>
      <c r="K68" s="86">
        <v>1</v>
      </c>
      <c r="L68" s="86">
        <v>0.33333333333333331</v>
      </c>
      <c r="M68" s="70">
        <v>3.6504629629629631E-5</v>
      </c>
      <c r="N68" s="5">
        <v>14</v>
      </c>
      <c r="O68" s="80">
        <v>14</v>
      </c>
      <c r="P68" s="82">
        <v>1</v>
      </c>
      <c r="Q68" s="82">
        <v>1</v>
      </c>
      <c r="R68" s="83">
        <v>1</v>
      </c>
      <c r="S68" s="84">
        <v>6.9780092592592596E-5</v>
      </c>
    </row>
    <row r="69" spans="1:19" x14ac:dyDescent="0.25">
      <c r="A69" s="73" t="str">
        <f>A76</f>
        <v>_ --&gt;import static ID.ID.ID.ID;</v>
      </c>
      <c r="B69" s="5">
        <v>24</v>
      </c>
      <c r="C69" s="13">
        <v>0</v>
      </c>
      <c r="D69" s="88">
        <v>0</v>
      </c>
      <c r="E69" s="88">
        <v>0</v>
      </c>
      <c r="F69" s="56">
        <v>0</v>
      </c>
      <c r="G69" s="57">
        <v>1.261111111111111E-4</v>
      </c>
      <c r="H69" s="5">
        <v>24</v>
      </c>
      <c r="I69" s="50">
        <v>17</v>
      </c>
      <c r="J69" s="86">
        <v>0.70833333333333337</v>
      </c>
      <c r="K69" s="86">
        <v>0.70833333333333337</v>
      </c>
      <c r="L69" s="86">
        <v>0.33333333333333331</v>
      </c>
      <c r="M69" s="70">
        <v>3.2731481481481484E-5</v>
      </c>
      <c r="N69" s="5">
        <v>24</v>
      </c>
      <c r="O69" s="80">
        <v>24</v>
      </c>
      <c r="P69" s="82">
        <v>1</v>
      </c>
      <c r="Q69" s="82">
        <v>1</v>
      </c>
      <c r="R69" s="83">
        <v>1</v>
      </c>
      <c r="S69" s="84">
        <v>1.2143518518518518E-4</v>
      </c>
    </row>
    <row r="70" spans="1:19" x14ac:dyDescent="0.25">
      <c r="A70" s="73" t="s">
        <v>76</v>
      </c>
      <c r="B70" s="5">
        <v>6</v>
      </c>
      <c r="C70" s="13">
        <v>1</v>
      </c>
      <c r="D70" s="88">
        <v>0.16666666666666666</v>
      </c>
      <c r="E70" s="88">
        <v>0.16666666666666666</v>
      </c>
      <c r="F70" s="56">
        <v>1.3908205841446453E-3</v>
      </c>
      <c r="G70" s="57">
        <v>8.9965277777777773E-5</v>
      </c>
      <c r="H70" s="5">
        <v>6</v>
      </c>
      <c r="I70" s="50">
        <v>6</v>
      </c>
      <c r="J70" s="86">
        <v>1</v>
      </c>
      <c r="K70" s="86">
        <v>1</v>
      </c>
      <c r="L70" s="86">
        <v>1</v>
      </c>
      <c r="M70" s="70">
        <v>3.3541666666666664E-5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1.1005787037037037E-4</v>
      </c>
    </row>
    <row r="71" spans="1:19" x14ac:dyDescent="0.25">
      <c r="A71" s="73" t="s">
        <v>77</v>
      </c>
      <c r="B71" s="5">
        <v>1</v>
      </c>
      <c r="C71" s="13">
        <v>1</v>
      </c>
      <c r="D71" s="88">
        <v>1</v>
      </c>
      <c r="E71" s="88">
        <v>1</v>
      </c>
      <c r="F71" s="56">
        <v>8.9365504915102768E-4</v>
      </c>
      <c r="G71" s="57">
        <v>1.4129629629629629E-4</v>
      </c>
      <c r="H71" s="5">
        <v>1</v>
      </c>
      <c r="I71" s="50">
        <v>1</v>
      </c>
      <c r="J71" s="86">
        <v>1</v>
      </c>
      <c r="K71" s="86">
        <v>1</v>
      </c>
      <c r="L71" s="86">
        <v>1</v>
      </c>
      <c r="M71" s="70">
        <v>2.9814814814814815E-5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7.311342592592592E-5</v>
      </c>
    </row>
    <row r="72" spans="1:19" x14ac:dyDescent="0.25">
      <c r="A72" s="73" t="s">
        <v>78</v>
      </c>
      <c r="B72" s="5">
        <v>6289</v>
      </c>
      <c r="C72" s="13">
        <v>0</v>
      </c>
      <c r="D72" s="88">
        <v>0</v>
      </c>
      <c r="E72" s="88">
        <v>0</v>
      </c>
      <c r="F72" s="56">
        <v>0</v>
      </c>
      <c r="G72" s="57">
        <v>5.6875E-5</v>
      </c>
      <c r="H72" s="5">
        <v>6289</v>
      </c>
      <c r="I72" s="50">
        <v>989</v>
      </c>
      <c r="J72" s="86">
        <v>0.15725870567657815</v>
      </c>
      <c r="K72" s="86">
        <v>0.98899999999999999</v>
      </c>
      <c r="L72" s="86">
        <v>1</v>
      </c>
      <c r="M72" s="70">
        <v>2.6631944444444444E-5</v>
      </c>
      <c r="N72" s="5">
        <v>6289</v>
      </c>
      <c r="O72" s="80">
        <v>2565</v>
      </c>
      <c r="P72" s="82">
        <v>0.40785498489425981</v>
      </c>
      <c r="Q72" s="82">
        <v>0.40785498489425981</v>
      </c>
      <c r="R72" s="83">
        <v>1</v>
      </c>
      <c r="S72" s="84">
        <v>4.5833333333333334E-5</v>
      </c>
    </row>
    <row r="73" spans="1:19" x14ac:dyDescent="0.25">
      <c r="A73" s="77" t="s">
        <v>79</v>
      </c>
      <c r="B73" s="5">
        <v>3</v>
      </c>
      <c r="C73" s="13">
        <v>0</v>
      </c>
      <c r="D73" s="88">
        <v>0</v>
      </c>
      <c r="E73" s="88">
        <v>0</v>
      </c>
      <c r="F73" s="56">
        <v>0</v>
      </c>
      <c r="G73" s="57">
        <v>1.1314814814814815E-4</v>
      </c>
      <c r="H73" s="5">
        <v>3</v>
      </c>
      <c r="I73" s="50">
        <v>3</v>
      </c>
      <c r="J73" s="86">
        <v>1</v>
      </c>
      <c r="K73" s="86">
        <v>1</v>
      </c>
      <c r="L73" s="86">
        <v>0.33333333333333331</v>
      </c>
      <c r="M73" s="70">
        <v>3.6041666666666664E-5</v>
      </c>
      <c r="N73" s="5">
        <v>3</v>
      </c>
      <c r="O73" s="80">
        <v>3</v>
      </c>
      <c r="P73" s="82">
        <v>1</v>
      </c>
      <c r="Q73" s="82">
        <v>1</v>
      </c>
      <c r="R73" s="83">
        <v>0.33333333333333331</v>
      </c>
      <c r="S73" s="84">
        <v>8.9386574074074073E-5</v>
      </c>
    </row>
    <row r="74" spans="1:19" x14ac:dyDescent="0.25">
      <c r="A74" s="71" t="s">
        <v>104</v>
      </c>
      <c r="B74" s="5">
        <v>9</v>
      </c>
      <c r="C74" s="13">
        <v>4</v>
      </c>
      <c r="D74" s="88">
        <v>0.44444444444444442</v>
      </c>
      <c r="E74" s="88">
        <v>0.44444444444444442</v>
      </c>
      <c r="F74" s="56">
        <v>1</v>
      </c>
      <c r="G74" s="57">
        <v>1.063425925925926E-4</v>
      </c>
      <c r="H74" s="5">
        <v>9</v>
      </c>
      <c r="I74" s="50">
        <v>9</v>
      </c>
      <c r="J74" s="86">
        <v>1</v>
      </c>
      <c r="K74" s="86">
        <v>1</v>
      </c>
      <c r="L74" s="86">
        <v>1</v>
      </c>
      <c r="M74" s="70">
        <v>3.332175925925926E-5</v>
      </c>
      <c r="N74" s="5">
        <v>9</v>
      </c>
      <c r="O74" s="80">
        <v>9</v>
      </c>
      <c r="P74" s="82">
        <v>1</v>
      </c>
      <c r="Q74" s="82">
        <v>1</v>
      </c>
      <c r="R74" s="83">
        <v>1</v>
      </c>
      <c r="S74" s="84">
        <v>1.6233796296296295E-4</v>
      </c>
    </row>
    <row r="75" spans="1:19" x14ac:dyDescent="0.25">
      <c r="A75" s="71" t="s">
        <v>80</v>
      </c>
      <c r="B75" s="5">
        <v>302</v>
      </c>
      <c r="C75" s="13">
        <v>152</v>
      </c>
      <c r="D75" s="88">
        <v>0.50331125827814571</v>
      </c>
      <c r="E75" s="88">
        <v>0.50331125827814571</v>
      </c>
      <c r="F75" s="56">
        <v>0.1111111111111111</v>
      </c>
      <c r="G75" s="57">
        <v>1.3730324074074073E-4</v>
      </c>
      <c r="H75" s="5">
        <v>302</v>
      </c>
      <c r="I75" s="50">
        <v>121</v>
      </c>
      <c r="J75" s="86">
        <v>0.40066225165562913</v>
      </c>
      <c r="K75" s="86">
        <v>0.40066225165562913</v>
      </c>
      <c r="L75" s="86">
        <v>0.5</v>
      </c>
      <c r="M75" s="70">
        <v>2.9930555555555555E-5</v>
      </c>
      <c r="N75" s="5">
        <v>302</v>
      </c>
      <c r="O75" s="80">
        <v>302</v>
      </c>
      <c r="P75" s="82">
        <v>1</v>
      </c>
      <c r="Q75" s="82">
        <v>1</v>
      </c>
      <c r="R75" s="83">
        <v>1</v>
      </c>
      <c r="S75" s="84">
        <v>1.2275462962962964E-4</v>
      </c>
    </row>
    <row r="76" spans="1:19" x14ac:dyDescent="0.25">
      <c r="A76" s="71" t="s">
        <v>105</v>
      </c>
      <c r="B76" s="5">
        <v>968</v>
      </c>
      <c r="C76" s="13">
        <v>968</v>
      </c>
      <c r="D76" s="88">
        <v>1</v>
      </c>
      <c r="E76" s="88">
        <v>1</v>
      </c>
      <c r="F76" s="56">
        <v>1</v>
      </c>
      <c r="G76" s="57">
        <v>6.1273148148148149E-5</v>
      </c>
      <c r="H76" s="5">
        <v>968</v>
      </c>
      <c r="I76" s="50">
        <v>968</v>
      </c>
      <c r="J76" s="86">
        <v>1</v>
      </c>
      <c r="K76" s="86">
        <v>1</v>
      </c>
      <c r="L76" s="86">
        <v>1</v>
      </c>
      <c r="M76" s="70">
        <v>2.7291666666666668E-5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4.6631944444444446E-5</v>
      </c>
    </row>
    <row r="77" spans="1:19" x14ac:dyDescent="0.25">
      <c r="A77" s="71" t="s">
        <v>81</v>
      </c>
      <c r="B77" s="5">
        <v>368</v>
      </c>
      <c r="C77" s="13">
        <v>357</v>
      </c>
      <c r="D77" s="88">
        <v>0.97010869565217395</v>
      </c>
      <c r="E77" s="88">
        <v>0.97010869565217395</v>
      </c>
      <c r="F77" s="56">
        <v>1</v>
      </c>
      <c r="G77" s="57">
        <v>1.6182870370370372E-4</v>
      </c>
      <c r="H77" s="5">
        <v>368</v>
      </c>
      <c r="I77" s="50">
        <v>342</v>
      </c>
      <c r="J77" s="86">
        <v>0.92934782608695654</v>
      </c>
      <c r="K77" s="86">
        <v>0.92934782608695654</v>
      </c>
      <c r="L77" s="86">
        <v>1</v>
      </c>
      <c r="M77" s="70">
        <v>2.9062500000000002E-5</v>
      </c>
      <c r="N77" s="5">
        <v>368</v>
      </c>
      <c r="O77" s="80">
        <v>366</v>
      </c>
      <c r="P77" s="82">
        <v>0.99456521739130432</v>
      </c>
      <c r="Q77" s="82">
        <v>0.99456521739130432</v>
      </c>
      <c r="R77" s="83">
        <v>0.5</v>
      </c>
      <c r="S77" s="84">
        <v>6.678240740740741E-5</v>
      </c>
    </row>
    <row r="78" spans="1:19" x14ac:dyDescent="0.25">
      <c r="A78" s="71" t="s">
        <v>82</v>
      </c>
      <c r="B78" s="5">
        <v>1842</v>
      </c>
      <c r="C78" s="13">
        <v>805</v>
      </c>
      <c r="D78" s="88">
        <v>0.43702497285559178</v>
      </c>
      <c r="E78" s="88">
        <v>0.43702497285559178</v>
      </c>
      <c r="F78" s="56">
        <v>0.5</v>
      </c>
      <c r="G78" s="57">
        <v>1.0193287037037037E-4</v>
      </c>
      <c r="H78" s="5">
        <v>1842</v>
      </c>
      <c r="I78" s="50">
        <v>781</v>
      </c>
      <c r="J78" s="86">
        <v>0.42399565689467972</v>
      </c>
      <c r="K78" s="86">
        <v>0.78100000000000003</v>
      </c>
      <c r="L78" s="86">
        <v>1</v>
      </c>
      <c r="M78" s="70">
        <v>2.8101851851851852E-5</v>
      </c>
      <c r="N78" s="5">
        <v>1842</v>
      </c>
      <c r="O78" s="80">
        <v>964</v>
      </c>
      <c r="P78" s="82">
        <v>0.5233441910966341</v>
      </c>
      <c r="Q78" s="82">
        <v>0.5233441910966341</v>
      </c>
      <c r="R78" s="83">
        <v>1</v>
      </c>
      <c r="S78" s="84">
        <v>5.0914351851851854E-5</v>
      </c>
    </row>
    <row r="79" spans="1:19" x14ac:dyDescent="0.25">
      <c r="A79" s="71" t="s">
        <v>83</v>
      </c>
      <c r="B79" s="5">
        <v>1419</v>
      </c>
      <c r="C79" s="13">
        <v>1267</v>
      </c>
      <c r="D79" s="88">
        <v>0.89288231148696262</v>
      </c>
      <c r="E79" s="88">
        <v>0.89288231148696262</v>
      </c>
      <c r="F79" s="56">
        <v>0.2</v>
      </c>
      <c r="G79" s="57">
        <v>1.0791666666666667E-4</v>
      </c>
      <c r="H79" s="5">
        <v>1419</v>
      </c>
      <c r="I79" s="50">
        <v>992</v>
      </c>
      <c r="J79" s="86">
        <v>0.69908386187455951</v>
      </c>
      <c r="K79" s="86">
        <v>0.99199999999999999</v>
      </c>
      <c r="L79" s="86">
        <v>1</v>
      </c>
      <c r="M79" s="70">
        <v>2.8784722222222224E-5</v>
      </c>
      <c r="N79" s="5">
        <v>1419</v>
      </c>
      <c r="O79" s="80">
        <v>1375</v>
      </c>
      <c r="P79" s="82">
        <v>0.96899224806201545</v>
      </c>
      <c r="Q79" s="82">
        <v>0.96899224806201545</v>
      </c>
      <c r="R79" s="83">
        <v>1</v>
      </c>
      <c r="S79" s="84">
        <v>7.5833333333333338E-5</v>
      </c>
    </row>
    <row r="80" spans="1:19" x14ac:dyDescent="0.25">
      <c r="A80" s="71" t="s">
        <v>106</v>
      </c>
      <c r="B80" s="5">
        <v>184</v>
      </c>
      <c r="C80" s="13">
        <v>15</v>
      </c>
      <c r="D80" s="88">
        <v>8.1521739130434784E-2</v>
      </c>
      <c r="E80" s="88">
        <v>8.1521739130434784E-2</v>
      </c>
      <c r="F80" s="56">
        <v>5.5772448410485224E-4</v>
      </c>
      <c r="G80" s="57">
        <v>1.2118055555555555E-4</v>
      </c>
      <c r="H80" s="5">
        <v>184</v>
      </c>
      <c r="I80" s="50">
        <v>143</v>
      </c>
      <c r="J80" s="86">
        <v>0.77717391304347827</v>
      </c>
      <c r="K80" s="86">
        <v>0.77717391304347827</v>
      </c>
      <c r="L80" s="86">
        <v>1</v>
      </c>
      <c r="M80" s="70">
        <v>4.2326388888888886E-5</v>
      </c>
      <c r="N80" s="5">
        <v>184</v>
      </c>
      <c r="O80" s="80">
        <v>184</v>
      </c>
      <c r="P80" s="82">
        <v>1</v>
      </c>
      <c r="Q80" s="82">
        <v>1</v>
      </c>
      <c r="R80" s="83">
        <v>1</v>
      </c>
      <c r="S80" s="84">
        <v>2.9576388888888887E-4</v>
      </c>
    </row>
    <row r="81" spans="1:19" x14ac:dyDescent="0.25">
      <c r="A81" s="71" t="s">
        <v>84</v>
      </c>
      <c r="B81" s="5">
        <v>3147</v>
      </c>
      <c r="C81" s="13">
        <v>300</v>
      </c>
      <c r="D81" s="88">
        <v>9.532888465204957E-2</v>
      </c>
      <c r="E81" s="88">
        <v>9.532888465204957E-2</v>
      </c>
      <c r="F81" s="56">
        <v>4.8543689320388345E-3</v>
      </c>
      <c r="G81" s="57">
        <v>1.3343750000000001E-4</v>
      </c>
      <c r="H81" s="5">
        <v>3147</v>
      </c>
      <c r="I81" s="50">
        <v>531</v>
      </c>
      <c r="J81" s="86">
        <v>0.16873212583412775</v>
      </c>
      <c r="K81" s="86">
        <v>0.53100000000000003</v>
      </c>
      <c r="L81" s="86">
        <v>0.25</v>
      </c>
      <c r="M81" s="70">
        <v>2.9155092592592591E-5</v>
      </c>
      <c r="N81" s="5">
        <v>3147</v>
      </c>
      <c r="O81" s="80">
        <v>2489</v>
      </c>
      <c r="P81" s="82">
        <v>0.79091197966317128</v>
      </c>
      <c r="Q81" s="82">
        <v>0.79091197966317128</v>
      </c>
      <c r="R81" s="83">
        <v>0.5</v>
      </c>
      <c r="S81" s="84">
        <v>7.1180555555555559E-5</v>
      </c>
    </row>
    <row r="82" spans="1:19" x14ac:dyDescent="0.25">
      <c r="A82" s="71" t="s">
        <v>85</v>
      </c>
      <c r="B82" s="5">
        <v>30</v>
      </c>
      <c r="C82" s="13">
        <v>25</v>
      </c>
      <c r="D82" s="88">
        <v>0.83333333333333337</v>
      </c>
      <c r="E82" s="88">
        <v>0.83333333333333337</v>
      </c>
      <c r="F82" s="56">
        <v>1</v>
      </c>
      <c r="G82" s="57">
        <v>1.2891203703703703E-4</v>
      </c>
      <c r="H82" s="5">
        <v>30</v>
      </c>
      <c r="I82" s="50">
        <v>30</v>
      </c>
      <c r="J82" s="86">
        <v>1</v>
      </c>
      <c r="K82" s="86">
        <v>1</v>
      </c>
      <c r="L82" s="86">
        <v>1</v>
      </c>
      <c r="M82" s="70">
        <v>3.3368055555555554E-5</v>
      </c>
      <c r="N82" s="5">
        <v>30</v>
      </c>
      <c r="O82" s="80">
        <v>30</v>
      </c>
      <c r="P82" s="82">
        <v>1</v>
      </c>
      <c r="Q82" s="82">
        <v>1</v>
      </c>
      <c r="R82" s="83">
        <v>1</v>
      </c>
      <c r="S82" s="84">
        <v>9.1898148148148148E-5</v>
      </c>
    </row>
    <row r="83" spans="1:19" x14ac:dyDescent="0.25">
      <c r="A83" s="71" t="s">
        <v>86</v>
      </c>
      <c r="B83" s="5">
        <v>1186</v>
      </c>
      <c r="C83" s="13">
        <v>172</v>
      </c>
      <c r="D83" s="88">
        <v>0.14502529510961215</v>
      </c>
      <c r="E83" s="88">
        <v>0.14502529510961215</v>
      </c>
      <c r="F83" s="56">
        <v>6.25E-2</v>
      </c>
      <c r="G83" s="57">
        <v>2.0395833333333334E-4</v>
      </c>
      <c r="H83" s="5">
        <v>1186</v>
      </c>
      <c r="I83" s="50">
        <v>264</v>
      </c>
      <c r="J83" s="86">
        <v>0.22259696458684655</v>
      </c>
      <c r="K83" s="86">
        <v>0.26400000000000001</v>
      </c>
      <c r="L83" s="86">
        <v>0.33333333333333331</v>
      </c>
      <c r="M83" s="70">
        <v>3.5034722222222223E-5</v>
      </c>
      <c r="N83" s="5">
        <v>1186</v>
      </c>
      <c r="O83" s="80">
        <v>1186</v>
      </c>
      <c r="P83" s="82">
        <v>1</v>
      </c>
      <c r="Q83" s="82">
        <v>1</v>
      </c>
      <c r="R83" s="83">
        <v>1</v>
      </c>
      <c r="S83" s="84">
        <v>4.8430555555555553E-4</v>
      </c>
    </row>
    <row r="84" spans="1:19" x14ac:dyDescent="0.25">
      <c r="A84" s="71" t="s">
        <v>87</v>
      </c>
      <c r="B84" s="5">
        <v>22</v>
      </c>
      <c r="C84" s="13">
        <v>19</v>
      </c>
      <c r="D84" s="88">
        <v>0.86363636363636365</v>
      </c>
      <c r="E84" s="88">
        <v>0.86363636363636365</v>
      </c>
      <c r="F84" s="56">
        <v>0.125</v>
      </c>
      <c r="G84" s="57">
        <v>1.397337962962963E-4</v>
      </c>
      <c r="H84" s="5">
        <v>22</v>
      </c>
      <c r="I84" s="50">
        <v>19</v>
      </c>
      <c r="J84" s="86">
        <v>0.86363636363636365</v>
      </c>
      <c r="K84" s="86">
        <v>0.86363636363636365</v>
      </c>
      <c r="L84" s="86">
        <v>1</v>
      </c>
      <c r="M84" s="70">
        <v>3.384259259259259E-5</v>
      </c>
      <c r="N84" s="5">
        <v>22</v>
      </c>
      <c r="O84" s="80">
        <v>22</v>
      </c>
      <c r="P84" s="82">
        <v>1</v>
      </c>
      <c r="Q84" s="82">
        <v>1</v>
      </c>
      <c r="R84" s="83">
        <v>1</v>
      </c>
      <c r="S84" s="84">
        <v>1.3503472222222223E-4</v>
      </c>
    </row>
    <row r="85" spans="1:19" x14ac:dyDescent="0.25">
      <c r="A85" s="71" t="s">
        <v>88</v>
      </c>
      <c r="B85" s="5">
        <v>146</v>
      </c>
      <c r="C85" s="13">
        <v>118</v>
      </c>
      <c r="D85" s="88">
        <v>0.80821917808219179</v>
      </c>
      <c r="E85" s="88">
        <v>0.80821917808219179</v>
      </c>
      <c r="F85" s="56">
        <v>0.33333333333333331</v>
      </c>
      <c r="G85" s="57">
        <v>1.308101851851852E-4</v>
      </c>
      <c r="H85" s="5">
        <v>146</v>
      </c>
      <c r="I85" s="50">
        <v>98</v>
      </c>
      <c r="J85" s="86">
        <v>0.67123287671232879</v>
      </c>
      <c r="K85" s="86">
        <v>0.67123287671232879</v>
      </c>
      <c r="L85" s="86">
        <v>1</v>
      </c>
      <c r="M85" s="70">
        <v>3.0196759259259258E-5</v>
      </c>
      <c r="N85" s="5">
        <v>146</v>
      </c>
      <c r="O85" s="80">
        <v>130</v>
      </c>
      <c r="P85" s="82">
        <v>0.8904109589041096</v>
      </c>
      <c r="Q85" s="82">
        <v>0.8904109589041096</v>
      </c>
      <c r="R85" s="83">
        <v>1</v>
      </c>
      <c r="S85" s="84">
        <v>7.1782407407407409E-5</v>
      </c>
    </row>
    <row r="86" spans="1:19" x14ac:dyDescent="0.25">
      <c r="A86" s="71" t="s">
        <v>89</v>
      </c>
      <c r="B86" s="5">
        <v>2</v>
      </c>
      <c r="C86" s="13">
        <v>1</v>
      </c>
      <c r="D86" s="88">
        <v>0.5</v>
      </c>
      <c r="E86" s="88">
        <v>0.5</v>
      </c>
      <c r="F86" s="56">
        <v>1.2594458438287153E-3</v>
      </c>
      <c r="G86" s="57">
        <v>2.3229166666666667E-4</v>
      </c>
      <c r="H86" s="5">
        <v>2</v>
      </c>
      <c r="I86" s="50">
        <v>2</v>
      </c>
      <c r="J86" s="86">
        <v>1</v>
      </c>
      <c r="K86" s="86">
        <v>1</v>
      </c>
      <c r="L86" s="86">
        <v>5.8139534883720929E-3</v>
      </c>
      <c r="M86" s="70">
        <v>5.641203703703704E-5</v>
      </c>
      <c r="N86" s="5">
        <v>2</v>
      </c>
      <c r="O86" s="80">
        <v>2</v>
      </c>
      <c r="P86" s="82">
        <v>1</v>
      </c>
      <c r="Q86" s="82">
        <v>1</v>
      </c>
      <c r="R86" s="83">
        <v>5.7803468208092483E-3</v>
      </c>
      <c r="S86" s="84">
        <v>2.0921296296296297E-4</v>
      </c>
    </row>
    <row r="87" spans="1:19" x14ac:dyDescent="0.25">
      <c r="A87" s="71" t="s">
        <v>90</v>
      </c>
      <c r="B87" s="5">
        <v>903</v>
      </c>
      <c r="C87" s="13">
        <v>890</v>
      </c>
      <c r="D87" s="88">
        <v>0.98560354374307868</v>
      </c>
      <c r="E87" s="88">
        <v>0.98560354374307868</v>
      </c>
      <c r="F87" s="56">
        <v>1</v>
      </c>
      <c r="G87" s="57">
        <v>1.3936342592592592E-4</v>
      </c>
      <c r="H87" s="5">
        <v>903</v>
      </c>
      <c r="I87" s="50">
        <v>709</v>
      </c>
      <c r="J87" s="86">
        <v>0.78516057585825028</v>
      </c>
      <c r="K87" s="86">
        <v>0.78516057585825028</v>
      </c>
      <c r="L87" s="86">
        <v>0.5</v>
      </c>
      <c r="M87" s="70">
        <v>2.9930555555555555E-5</v>
      </c>
      <c r="N87" s="5">
        <v>903</v>
      </c>
      <c r="O87" s="80">
        <v>902</v>
      </c>
      <c r="P87" s="82">
        <v>0.99889258028792915</v>
      </c>
      <c r="Q87" s="82">
        <v>0.99889258028792915</v>
      </c>
      <c r="R87" s="83">
        <v>0.5</v>
      </c>
      <c r="S87" s="84">
        <v>8.8553240740740742E-5</v>
      </c>
    </row>
    <row r="88" spans="1:19" x14ac:dyDescent="0.25">
      <c r="A88" s="71" t="s">
        <v>91</v>
      </c>
      <c r="B88" s="5">
        <v>419</v>
      </c>
      <c r="C88" s="13">
        <v>332</v>
      </c>
      <c r="D88" s="88">
        <v>0.79236276849642007</v>
      </c>
      <c r="E88" s="88">
        <v>0.79236276849642007</v>
      </c>
      <c r="F88" s="56">
        <v>1</v>
      </c>
      <c r="G88" s="57">
        <v>1.3894675925925926E-4</v>
      </c>
      <c r="H88" s="5">
        <v>419</v>
      </c>
      <c r="I88" s="50">
        <v>324</v>
      </c>
      <c r="J88" s="86">
        <v>0.77326968973747012</v>
      </c>
      <c r="K88" s="86">
        <v>0.77326968973747012</v>
      </c>
      <c r="L88" s="86">
        <v>1</v>
      </c>
      <c r="M88" s="70">
        <v>2.7962962962962965E-5</v>
      </c>
      <c r="N88" s="5">
        <v>419</v>
      </c>
      <c r="O88" s="80">
        <v>403</v>
      </c>
      <c r="P88" s="82">
        <v>0.96181384248210022</v>
      </c>
      <c r="Q88" s="82">
        <v>0.96181384248210022</v>
      </c>
      <c r="R88" s="83">
        <v>1</v>
      </c>
      <c r="S88" s="84">
        <v>9.9525462962962962E-5</v>
      </c>
    </row>
    <row r="89" spans="1:19" x14ac:dyDescent="0.25">
      <c r="A89" s="71" t="s">
        <v>92</v>
      </c>
      <c r="B89" s="5">
        <v>970.99999999999989</v>
      </c>
      <c r="C89" s="13">
        <v>155</v>
      </c>
      <c r="D89" s="88">
        <v>0.1596292481977343</v>
      </c>
      <c r="E89" s="88">
        <v>0.1596292481977343</v>
      </c>
      <c r="F89" s="56">
        <v>2.1276595744680851E-2</v>
      </c>
      <c r="G89" s="57">
        <v>1.2783564814814816E-4</v>
      </c>
      <c r="H89" s="5">
        <v>970.99999999999989</v>
      </c>
      <c r="I89" s="50">
        <v>63</v>
      </c>
      <c r="J89" s="86">
        <v>6.4881565396498461E-2</v>
      </c>
      <c r="K89" s="86">
        <v>6.4881565396498461E-2</v>
      </c>
      <c r="L89" s="86">
        <v>8.3333333333333329E-2</v>
      </c>
      <c r="M89" s="70">
        <v>3.909722222222222E-5</v>
      </c>
      <c r="N89" s="5">
        <v>970.99999999999989</v>
      </c>
      <c r="O89" s="80">
        <v>687</v>
      </c>
      <c r="P89" s="82">
        <v>0.70751802265705455</v>
      </c>
      <c r="Q89" s="82">
        <v>0.70751802265705455</v>
      </c>
      <c r="R89" s="83">
        <v>0.125</v>
      </c>
      <c r="S89" s="84">
        <v>9.1979166666666668E-5</v>
      </c>
    </row>
    <row r="90" spans="1:19" x14ac:dyDescent="0.25">
      <c r="A90" s="71" t="s">
        <v>93</v>
      </c>
      <c r="B90" s="5">
        <v>42</v>
      </c>
      <c r="C90" s="13">
        <v>0</v>
      </c>
      <c r="D90" s="88">
        <v>0</v>
      </c>
      <c r="E90" s="88">
        <v>0</v>
      </c>
      <c r="F90" s="56">
        <v>0</v>
      </c>
      <c r="G90" s="57">
        <v>6.4641203703703706E-5</v>
      </c>
      <c r="H90" s="5">
        <v>42</v>
      </c>
      <c r="I90" s="50">
        <v>41</v>
      </c>
      <c r="J90" s="86">
        <v>0.97619047619047616</v>
      </c>
      <c r="K90" s="86">
        <v>0.97619047619047616</v>
      </c>
      <c r="L90" s="86">
        <v>0.5</v>
      </c>
      <c r="M90" s="70">
        <v>3.2800925925925923E-5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1.0475694444444444E-4</v>
      </c>
    </row>
    <row r="91" spans="1:19" x14ac:dyDescent="0.25">
      <c r="A91" s="71" t="s">
        <v>94</v>
      </c>
      <c r="B91" s="5">
        <v>14</v>
      </c>
      <c r="C91" s="13">
        <v>0</v>
      </c>
      <c r="D91" s="88">
        <v>0</v>
      </c>
      <c r="E91" s="88">
        <v>0</v>
      </c>
      <c r="F91" s="56">
        <v>0</v>
      </c>
      <c r="G91" s="57">
        <v>6.6226851851851847E-5</v>
      </c>
      <c r="H91" s="5">
        <v>14</v>
      </c>
      <c r="I91" s="50">
        <v>10</v>
      </c>
      <c r="J91" s="86">
        <v>0.7142857142857143</v>
      </c>
      <c r="K91" s="86">
        <v>0.7142857142857143</v>
      </c>
      <c r="L91" s="86">
        <v>1.3333333333333334E-2</v>
      </c>
      <c r="M91" s="70">
        <v>4.1527777777777775E-5</v>
      </c>
      <c r="N91" s="5">
        <v>14</v>
      </c>
      <c r="O91" s="80">
        <v>13</v>
      </c>
      <c r="P91" s="82">
        <v>0.9285714285714286</v>
      </c>
      <c r="Q91" s="82">
        <v>0.9285714285714286</v>
      </c>
      <c r="R91" s="83">
        <v>1.3513513513513514E-2</v>
      </c>
      <c r="S91" s="84">
        <v>1.6670138888888889E-4</v>
      </c>
    </row>
    <row r="92" spans="1:19" x14ac:dyDescent="0.25">
      <c r="A92" s="71" t="s">
        <v>95</v>
      </c>
      <c r="B92" s="5">
        <v>55</v>
      </c>
      <c r="C92" s="13">
        <v>41</v>
      </c>
      <c r="D92" s="88">
        <v>0.74545454545454548</v>
      </c>
      <c r="E92" s="88">
        <v>0.74545454545454548</v>
      </c>
      <c r="F92" s="56">
        <v>0.5</v>
      </c>
      <c r="G92" s="57">
        <v>9.6701388888888887E-5</v>
      </c>
      <c r="H92" s="5">
        <v>55</v>
      </c>
      <c r="I92" s="50">
        <v>53</v>
      </c>
      <c r="J92" s="86">
        <v>0.96363636363636362</v>
      </c>
      <c r="K92" s="86">
        <v>0.96363636363636362</v>
      </c>
      <c r="L92" s="86">
        <v>1</v>
      </c>
      <c r="M92" s="70">
        <v>4.8680555555555554E-5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1.325462962962963E-4</v>
      </c>
    </row>
    <row r="93" spans="1:19" x14ac:dyDescent="0.25">
      <c r="A93" s="71" t="s">
        <v>107</v>
      </c>
      <c r="B93" s="5">
        <v>319</v>
      </c>
      <c r="C93" s="13">
        <v>193</v>
      </c>
      <c r="D93" s="88">
        <v>0.60501567398119127</v>
      </c>
      <c r="E93" s="88">
        <v>0.60501567398119127</v>
      </c>
      <c r="F93" s="56">
        <v>1</v>
      </c>
      <c r="G93" s="57">
        <v>1.0231481481481482E-4</v>
      </c>
      <c r="H93" s="5">
        <v>319</v>
      </c>
      <c r="I93" s="50">
        <v>222</v>
      </c>
      <c r="J93" s="86">
        <v>0.6959247648902821</v>
      </c>
      <c r="K93" s="86">
        <v>0.6959247648902821</v>
      </c>
      <c r="L93" s="86">
        <v>1</v>
      </c>
      <c r="M93" s="70">
        <v>2.7789351851851851E-5</v>
      </c>
      <c r="N93" s="5">
        <v>319</v>
      </c>
      <c r="O93" s="80">
        <v>257</v>
      </c>
      <c r="P93" s="82">
        <v>0.80564263322884011</v>
      </c>
      <c r="Q93" s="82">
        <v>0.80564263322884011</v>
      </c>
      <c r="R93" s="83">
        <v>1</v>
      </c>
      <c r="S93" s="84">
        <v>6.6678240740740738E-5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16711</v>
      </c>
      <c r="D94" s="91">
        <f>AVERAGE(D14:D93)</f>
        <v>0.6888517633956901</v>
      </c>
      <c r="E94" s="42">
        <f>AVERAGE(E14:E93)</f>
        <v>0.69762536380939266</v>
      </c>
      <c r="F94" s="58">
        <f>AVERAGE(F14:F93)</f>
        <v>0.5392405864646268</v>
      </c>
      <c r="G94" s="59">
        <f>AVERAGE(G14:G93)</f>
        <v>1.3373842592592588E-4</v>
      </c>
      <c r="H94" s="27">
        <f>SUM(H14:H93)</f>
        <v>66937</v>
      </c>
      <c r="I94" s="54">
        <f>SUM(I14:I93)</f>
        <v>15109</v>
      </c>
      <c r="J94" s="55">
        <f>AVERAGE(J14:J93)</f>
        <v>0.84144565609970257</v>
      </c>
      <c r="K94" s="55">
        <f>AVERAGE(K14:K93)</f>
        <v>0.9159796188210757</v>
      </c>
      <c r="L94" s="39">
        <f>AVERAGE(L14:L93)</f>
        <v>0.86348338870431895</v>
      </c>
      <c r="M94" s="60">
        <f>AVERAGE(M14:M93)</f>
        <v>3.6837818287037061E-5</v>
      </c>
      <c r="N94" s="27">
        <f>SUM(N14:N93)</f>
        <v>66937</v>
      </c>
      <c r="O94" s="41">
        <f>SUM(O14:O93)</f>
        <v>47476</v>
      </c>
      <c r="P94" s="43">
        <f>AVERAGE(P14:P93)</f>
        <v>0.95163925884404976</v>
      </c>
      <c r="Q94" s="43">
        <f>AVERAGE(Q14:Q93)</f>
        <v>0.95818832141219867</v>
      </c>
      <c r="R94" s="61">
        <f>AVERAGE(R14:R93)</f>
        <v>0.89155457905128055</v>
      </c>
      <c r="S94" s="62">
        <f>AVERAGE(S14:S93)</f>
        <v>1.2213686342592587E-4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Alpha k = 5000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0.6888517633956901</v>
      </c>
      <c r="C98" s="29"/>
      <c r="D98" s="29"/>
    </row>
    <row r="99" spans="1:4" x14ac:dyDescent="0.25">
      <c r="A99" s="18" t="s">
        <v>122</v>
      </c>
      <c r="B99" s="44">
        <f>E94</f>
        <v>0.69762536380939266</v>
      </c>
    </row>
    <row r="100" spans="1:4" x14ac:dyDescent="0.25">
      <c r="A100" s="18" t="s">
        <v>19</v>
      </c>
      <c r="B100" s="47">
        <f>F94</f>
        <v>0.5392405864646268</v>
      </c>
    </row>
    <row r="101" spans="1:4" x14ac:dyDescent="0.25">
      <c r="A101" s="18" t="s">
        <v>27</v>
      </c>
      <c r="B101" s="67">
        <f>G94</f>
        <v>1.3373842592592588E-4</v>
      </c>
    </row>
    <row r="102" spans="1:4" ht="20.25" thickBot="1" x14ac:dyDescent="0.35">
      <c r="A102" s="30" t="str">
        <f>I1</f>
        <v>Beta, k = 1000</v>
      </c>
      <c r="B102" s="30"/>
    </row>
    <row r="103" spans="1:4" ht="15.75" thickTop="1" x14ac:dyDescent="0.25">
      <c r="A103" s="25" t="s">
        <v>12</v>
      </c>
      <c r="B103" s="45">
        <f>J94</f>
        <v>0.84144565609970257</v>
      </c>
    </row>
    <row r="104" spans="1:4" x14ac:dyDescent="0.25">
      <c r="A104" s="25" t="s">
        <v>122</v>
      </c>
      <c r="B104" s="45">
        <f>K94</f>
        <v>0.9159796188210757</v>
      </c>
    </row>
    <row r="105" spans="1:4" x14ac:dyDescent="0.25">
      <c r="A105" s="25" t="s">
        <v>19</v>
      </c>
      <c r="B105" s="48">
        <f>L94</f>
        <v>0.86348338870431895</v>
      </c>
    </row>
    <row r="106" spans="1:4" x14ac:dyDescent="0.25">
      <c r="A106" s="25" t="s">
        <v>27</v>
      </c>
      <c r="B106" s="68">
        <f>M94</f>
        <v>3.6837818287037061E-5</v>
      </c>
    </row>
    <row r="107" spans="1:4" ht="20.25" thickBot="1" x14ac:dyDescent="0.35">
      <c r="A107" s="37" t="str">
        <f>O1</f>
        <v>Beta, k = 10 000</v>
      </c>
      <c r="B107" s="37"/>
    </row>
    <row r="108" spans="1:4" ht="15.75" thickTop="1" x14ac:dyDescent="0.25">
      <c r="A108" s="38" t="s">
        <v>12</v>
      </c>
      <c r="B108" s="46">
        <f>P94</f>
        <v>0.95163925884404976</v>
      </c>
    </row>
    <row r="109" spans="1:4" x14ac:dyDescent="0.25">
      <c r="A109" s="38" t="s">
        <v>122</v>
      </c>
      <c r="B109" s="46">
        <f>Q94</f>
        <v>0.95818832141219867</v>
      </c>
    </row>
    <row r="110" spans="1:4" x14ac:dyDescent="0.25">
      <c r="A110" s="38" t="s">
        <v>19</v>
      </c>
      <c r="B110" s="49">
        <f>R94</f>
        <v>0.89155457905128055</v>
      </c>
    </row>
    <row r="111" spans="1:4" x14ac:dyDescent="0.25">
      <c r="A111" s="38" t="s">
        <v>27</v>
      </c>
      <c r="B111" s="69">
        <f>S94</f>
        <v>1.2213686342592587E-4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Beta, k = 10 000</v>
      </c>
    </row>
    <row r="114" spans="1:2" x14ac:dyDescent="0.25">
      <c r="A114" t="s">
        <v>123</v>
      </c>
      <c r="B114" t="str">
        <f>IF(AND(B99 &gt; B104,B99 &gt; B109), A97, IF(B104 &gt; B109, A102, A107))</f>
        <v>Beta, k = 10 000</v>
      </c>
    </row>
    <row r="115" spans="1:2" x14ac:dyDescent="0.25">
      <c r="A115" t="s">
        <v>23</v>
      </c>
      <c r="B115" t="str">
        <f>IF(AND(B100 &gt; B105,B100 &gt; B110), $A$97, IF(B105 &gt; B110, $A$102, $A$107))</f>
        <v>Beta, k = 10 000</v>
      </c>
    </row>
    <row r="116" spans="1:2" x14ac:dyDescent="0.25">
      <c r="A116" t="s">
        <v>28</v>
      </c>
      <c r="B116" t="str">
        <f>IF(AND(B101 &lt; B106,B101 &lt; B111), $A$97, IF(B106 &lt; B111, $A$102, $A$107))</f>
        <v>Beta, k = 1000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{143E4BEE-0FBD-4654-8E39-3616733E60A3}</x14:id>
        </ext>
      </extLst>
    </cfRule>
  </conditionalFormatting>
  <conditionalFormatting sqref="P94:S9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{23A6F8FE-758A-46E7-B33C-C4E093ED1A44}</x14:id>
        </ext>
      </extLst>
    </cfRule>
  </conditionalFormatting>
  <conditionalFormatting sqref="D83:G8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{5C4483C9-CFD2-49B2-B2F3-62C5829B003D}</x14:id>
        </ext>
      </extLst>
    </cfRule>
  </conditionalFormatting>
  <conditionalFormatting sqref="J83:L8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{956A5AF6-6052-4D31-87D4-E174DCAEAF28}</x14:id>
        </ext>
      </extLst>
    </cfRule>
  </conditionalFormatting>
  <conditionalFormatting sqref="F8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{6680DEC5-06A0-4B7E-B066-ADDB6D67486A}</x14:id>
        </ext>
      </extLst>
    </cfRule>
  </conditionalFormatting>
  <conditionalFormatting sqref="E8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{CAB667EA-D72C-4944-AF15-A9DE390C01FF}</x14:id>
        </ext>
      </extLst>
    </cfRule>
  </conditionalFormatting>
  <conditionalFormatting sqref="D14:G82 D84:G9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{92EB733D-B2FE-425B-8A1D-BD296C16DFE6}</x14:id>
        </ext>
      </extLst>
    </cfRule>
  </conditionalFormatting>
  <conditionalFormatting sqref="J14:M66 J94:M94 J84:L93 J67:L8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{D3A8F9C0-4DFB-495E-B8D9-18FF18BCC7EA}</x14:id>
        </ext>
      </extLst>
    </cfRule>
  </conditionalFormatting>
  <conditionalFormatting sqref="D93:F9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{E3FEA93C-5977-4F39-A993-0D98546A536F}</x14:id>
        </ext>
      </extLst>
    </cfRule>
  </conditionalFormatting>
  <conditionalFormatting sqref="D86:D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{A5E2D64A-4076-47F6-BA76-0B230D02FBF1}</x14:id>
        </ext>
      </extLst>
    </cfRule>
  </conditionalFormatting>
  <conditionalFormatting sqref="E88:E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{1F1A9170-3D3A-4270-8C2F-068D0E9C1AD5}</x14:id>
        </ext>
      </extLst>
    </cfRule>
  </conditionalFormatting>
  <conditionalFormatting sqref="F62:F82 F84:F9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{3C477122-E13A-4E09-9752-E3E180A35E8F}</x14:id>
        </ext>
      </extLst>
    </cfRule>
  </conditionalFormatting>
  <conditionalFormatting sqref="E64:E82 E84:E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{E3000A63-ED96-46B5-9447-C9AC43FA10ED}</x14:id>
        </ext>
      </extLst>
    </cfRule>
  </conditionalFormatting>
  <conditionalFormatting sqref="D89:D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{0A393B7F-6FEB-48F1-86C9-783155F5FBDA}</x14:id>
        </ext>
      </extLst>
    </cfRule>
  </conditionalFormatting>
  <conditionalFormatting sqref="P9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{8441C8C3-E8C2-4B8D-B5C2-1C65E09B46B1}</x14:id>
        </ext>
      </extLst>
    </cfRule>
  </conditionalFormatting>
  <conditionalFormatting sqref="Q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{E3AFAB91-A2DD-498E-887E-D44D45966522}</x14:id>
        </ext>
      </extLst>
    </cfRule>
  </conditionalFormatting>
  <conditionalFormatting sqref="E92:E9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{492623F5-1D98-452C-92C0-4F9A27EDD934}</x14:id>
        </ext>
      </extLst>
    </cfRule>
  </conditionalFormatting>
  <conditionalFormatting sqref="F58:F9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{9AFBD231-E82B-485F-B75C-E3A435742092}</x14:id>
        </ext>
      </extLst>
    </cfRule>
  </conditionalFormatting>
  <conditionalFormatting sqref="P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{C189C351-9B2F-4D6C-BD2E-1453AEA694D9}</x14:id>
        </ext>
      </extLst>
    </cfRule>
  </conditionalFormatting>
  <conditionalFormatting sqref="Q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{44F6D18C-B422-4A37-AFB2-624F86E5F965}</x14:id>
        </ext>
      </extLst>
    </cfRule>
  </conditionalFormatting>
  <conditionalFormatting sqref="P83:S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{B99420E3-073D-4176-ABBB-838FBA4AF63E}</x14:id>
        </ext>
      </extLst>
    </cfRule>
  </conditionalFormatting>
  <conditionalFormatting sqref="P14:S82 P84:S9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{B7C691BF-CF67-46F8-A089-F26975859182}</x14:id>
        </ext>
      </extLst>
    </cfRule>
  </conditionalFormatting>
  <conditionalFormatting sqref="P14:P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{F6932B11-7FD3-403E-B1AF-6E0A41721B94}</x14:id>
        </ext>
      </extLst>
    </cfRule>
  </conditionalFormatting>
  <conditionalFormatting sqref="Q14:Q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{0B8486E3-10A8-4FBA-9290-384DDEEDCD66}</x14:id>
        </ext>
      </extLst>
    </cfRule>
  </conditionalFormatting>
  <conditionalFormatting sqref="R14:R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{40F7D151-7627-434E-830B-E3DE2D92325B}</x14:id>
        </ext>
      </extLst>
    </cfRule>
  </conditionalFormatting>
  <conditionalFormatting sqref="P92:P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{66403008-D7C2-4E68-9614-992A202B282A}</x14:id>
        </ext>
      </extLst>
    </cfRule>
  </conditionalFormatting>
  <conditionalFormatting sqref="Q92:Q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{DF824419-4316-4F71-9ECC-D8A04EDD3695}</x14:id>
        </ext>
      </extLst>
    </cfRule>
  </conditionalFormatting>
  <conditionalFormatting sqref="P16:P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{DFEE7575-0CB5-4405-88F4-CF04E02DE109}</x14:id>
        </ext>
      </extLst>
    </cfRule>
  </conditionalFormatting>
  <conditionalFormatting sqref="Q76:Q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{0840F23A-540D-49FE-911F-A3A78B6E210F}</x14:id>
        </ext>
      </extLst>
    </cfRule>
  </conditionalFormatting>
  <conditionalFormatting sqref="P81:R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{10B3863B-8614-4083-8023-A44D0A2C8364}</x14:id>
        </ext>
      </extLst>
    </cfRule>
  </conditionalFormatting>
  <conditionalFormatting sqref="D82:F9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{2642F064-1129-4EFE-A15E-9EAA2CE629E6}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3E4BEE-0FBD-4654-8E39-3616733E6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23A6F8FE-758A-46E7-B33C-C4E093ED1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5C4483C9-CFD2-49B2-B2F3-62C5829B0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956A5AF6-6052-4D31-87D4-E174DCAEA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6680DEC5-06A0-4B7E-B066-ADDB6D674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CAB667EA-D72C-4944-AF15-A9DE390C0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92EB733D-B2FE-425B-8A1D-BD296C16D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D3A8F9C0-4DFB-495E-B8D9-18FF18BCC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E3FEA93C-5977-4F39-A993-0D98546A53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A5E2D64A-4076-47F6-BA76-0B230D02F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1F1A9170-3D3A-4270-8C2F-068D0E9C1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3C477122-E13A-4E09-9752-E3E180A35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E3000A63-ED96-46B5-9447-C9AC43FA1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0A393B7F-6FEB-48F1-86C9-783155F5F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8441C8C3-E8C2-4B8D-B5C2-1C65E09B4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E3AFAB91-A2DD-498E-887E-D44D45966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492623F5-1D98-452C-92C0-4F9A27EDD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9AFBD231-E82B-485F-B75C-E3A435742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C189C351-9B2F-4D6C-BD2E-1453AEA69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44F6D18C-B422-4A37-AFB2-624F86E5F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B99420E3-073D-4176-ABBB-838FBA4AF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B7C691BF-CF67-46F8-A089-F26975859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F6932B11-7FD3-403E-B1AF-6E0A41721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0B8486E3-10A8-4FBA-9290-384DDEEDC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40F7D151-7627-434E-830B-E3DE2D923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66403008-D7C2-4E68-9614-992A202B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DF824419-4316-4F71-9ECC-D8A04EDD3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DFEE7575-0CB5-4405-88F4-CF04E02DE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0840F23A-540D-49FE-911F-A3A78B6E2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10B3863B-8614-4083-8023-A44D0A2C8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2642F064-1129-4EFE-A15E-9EAA2CE62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D82:F94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A29E-61FE-4253-8A94-A80D9FF8A8B5}">
  <sheetPr>
    <tabColor theme="9" tint="0.79998168889431442"/>
  </sheetPr>
  <dimension ref="A1:S116"/>
  <sheetViews>
    <sheetView topLeftCell="B22" zoomScale="115" zoomScaleNormal="115" workbookViewId="0">
      <selection activeCell="O72" sqref="A72:O72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152</v>
      </c>
      <c r="B1" s="20"/>
      <c r="C1" s="137" t="s">
        <v>153</v>
      </c>
      <c r="D1" s="138"/>
      <c r="E1" s="138"/>
      <c r="F1" s="138"/>
      <c r="G1" s="139"/>
      <c r="H1" s="20"/>
      <c r="I1" s="140" t="s">
        <v>161</v>
      </c>
      <c r="J1" s="141"/>
      <c r="K1" s="141"/>
      <c r="L1" s="141"/>
      <c r="M1" s="142"/>
      <c r="N1" s="20"/>
      <c r="O1" s="143" t="s">
        <v>166</v>
      </c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154</v>
      </c>
      <c r="F3" s="119"/>
      <c r="G3" s="134"/>
      <c r="H3" s="21"/>
      <c r="I3" s="120" t="s">
        <v>0</v>
      </c>
      <c r="J3" s="121"/>
      <c r="K3" s="121" t="s">
        <v>162</v>
      </c>
      <c r="L3" s="121"/>
      <c r="M3" s="135"/>
      <c r="N3" s="21"/>
      <c r="O3" s="122" t="s">
        <v>0</v>
      </c>
      <c r="P3" s="123"/>
      <c r="Q3" s="123" t="s">
        <v>167</v>
      </c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1000</v>
      </c>
      <c r="L4" s="121"/>
      <c r="M4" s="135"/>
      <c r="N4" s="21"/>
      <c r="O4" s="122" t="s">
        <v>1</v>
      </c>
      <c r="P4" s="123"/>
      <c r="Q4" s="123">
        <v>1000</v>
      </c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600</v>
      </c>
      <c r="F5" s="119"/>
      <c r="G5" s="134"/>
      <c r="H5" s="21"/>
      <c r="I5" s="120" t="s">
        <v>2</v>
      </c>
      <c r="J5" s="121"/>
      <c r="K5" s="121">
        <v>300</v>
      </c>
      <c r="L5" s="121"/>
      <c r="M5" s="135"/>
      <c r="N5" s="21"/>
      <c r="O5" s="122" t="s">
        <v>2</v>
      </c>
      <c r="P5" s="123"/>
      <c r="Q5" s="123">
        <v>300</v>
      </c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2000</v>
      </c>
      <c r="F6" s="119"/>
      <c r="G6" s="134"/>
      <c r="H6" s="21"/>
      <c r="I6" s="120" t="s">
        <v>3</v>
      </c>
      <c r="J6" s="121"/>
      <c r="K6" s="121">
        <v>2000</v>
      </c>
      <c r="L6" s="121"/>
      <c r="M6" s="135"/>
      <c r="N6" s="21"/>
      <c r="O6" s="122" t="s">
        <v>3</v>
      </c>
      <c r="P6" s="123"/>
      <c r="Q6" s="123">
        <v>2000</v>
      </c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 t="s">
        <v>4</v>
      </c>
      <c r="P7" s="123"/>
      <c r="Q7" s="123" t="s">
        <v>29</v>
      </c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 t="s">
        <v>5</v>
      </c>
      <c r="P8" s="123"/>
      <c r="Q8" s="123" t="s">
        <v>25</v>
      </c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 t="s">
        <v>6</v>
      </c>
      <c r="P9" s="123"/>
      <c r="Q9" s="123">
        <v>1</v>
      </c>
      <c r="R9" s="123"/>
      <c r="S9" s="136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/>
      <c r="M10" s="78"/>
      <c r="N10" s="21"/>
      <c r="O10" s="122" t="s">
        <v>7</v>
      </c>
      <c r="P10" s="123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13">
        <v>405</v>
      </c>
      <c r="D14" s="87">
        <v>1</v>
      </c>
      <c r="E14" s="88">
        <v>1</v>
      </c>
      <c r="F14" s="56">
        <v>1</v>
      </c>
      <c r="G14" s="57">
        <v>3.0057870370370371E-5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3.2268518518518517E-5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6.3310185185185182E-5</v>
      </c>
    </row>
    <row r="15" spans="1:19" x14ac:dyDescent="0.25">
      <c r="A15" s="73" t="s">
        <v>30</v>
      </c>
      <c r="B15" s="5">
        <v>2</v>
      </c>
      <c r="C15" s="13">
        <v>2</v>
      </c>
      <c r="D15" s="88">
        <v>1</v>
      </c>
      <c r="E15" s="88">
        <v>1</v>
      </c>
      <c r="F15" s="56">
        <v>0.5</v>
      </c>
      <c r="G15" s="57">
        <v>5.8055555555555558E-5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7.0127314814814816E-5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9.8113425925925931E-5</v>
      </c>
    </row>
    <row r="16" spans="1:19" x14ac:dyDescent="0.25">
      <c r="A16" s="73" t="s">
        <v>31</v>
      </c>
      <c r="B16" s="5">
        <v>143</v>
      </c>
      <c r="C16" s="13">
        <v>143</v>
      </c>
      <c r="D16" s="88">
        <v>1</v>
      </c>
      <c r="E16" s="88">
        <v>1</v>
      </c>
      <c r="F16" s="56">
        <v>1</v>
      </c>
      <c r="G16" s="57">
        <v>5.5949074074074073E-5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5.3877314814814814E-5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6.7893518518518522E-5</v>
      </c>
    </row>
    <row r="17" spans="1:19" ht="25.5" x14ac:dyDescent="0.25">
      <c r="A17" s="74" t="s">
        <v>97</v>
      </c>
      <c r="B17" s="5">
        <v>1</v>
      </c>
      <c r="C17" s="13">
        <v>1</v>
      </c>
      <c r="D17" s="88">
        <v>1</v>
      </c>
      <c r="E17" s="88">
        <v>1</v>
      </c>
      <c r="F17" s="56">
        <v>1</v>
      </c>
      <c r="G17" s="57">
        <v>8.6238425925925927E-5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8.194444444444445E-5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9.2326388888888889E-5</v>
      </c>
    </row>
    <row r="18" spans="1:19" x14ac:dyDescent="0.25">
      <c r="A18" s="73" t="s">
        <v>32</v>
      </c>
      <c r="B18" s="5">
        <v>34</v>
      </c>
      <c r="C18" s="13">
        <v>34</v>
      </c>
      <c r="D18" s="88">
        <v>1</v>
      </c>
      <c r="E18" s="88">
        <v>1</v>
      </c>
      <c r="F18" s="56">
        <v>1</v>
      </c>
      <c r="G18" s="57">
        <v>2.7337962962962963E-5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2.741898148148148E-5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2.7407407407407408E-5</v>
      </c>
    </row>
    <row r="19" spans="1:19" x14ac:dyDescent="0.25">
      <c r="A19" s="73" t="s">
        <v>33</v>
      </c>
      <c r="B19" s="5">
        <v>3</v>
      </c>
      <c r="C19" s="13">
        <v>3</v>
      </c>
      <c r="D19" s="88">
        <v>1</v>
      </c>
      <c r="E19" s="88">
        <v>1</v>
      </c>
      <c r="F19" s="56">
        <v>1</v>
      </c>
      <c r="G19" s="57">
        <v>5.9120370370370369E-5</v>
      </c>
      <c r="H19" s="5">
        <v>3</v>
      </c>
      <c r="I19" s="50">
        <v>3</v>
      </c>
      <c r="J19" s="52">
        <v>1</v>
      </c>
      <c r="K19" s="52">
        <v>1</v>
      </c>
      <c r="L19" s="63">
        <v>0.33333333333333331</v>
      </c>
      <c r="M19" s="70">
        <v>5.943287037037037E-5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6.4803240740740747E-5</v>
      </c>
    </row>
    <row r="20" spans="1:19" ht="25.5" x14ac:dyDescent="0.25">
      <c r="A20" s="74" t="s">
        <v>34</v>
      </c>
      <c r="B20" s="5">
        <v>1</v>
      </c>
      <c r="C20" s="13">
        <v>1</v>
      </c>
      <c r="D20" s="88">
        <v>1</v>
      </c>
      <c r="E20" s="88">
        <v>1</v>
      </c>
      <c r="F20" s="56">
        <v>1</v>
      </c>
      <c r="G20" s="57">
        <v>1.975462962962963E-4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1.5013888888888889E-4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1.6121527777777778E-4</v>
      </c>
    </row>
    <row r="21" spans="1:19" ht="25.5" x14ac:dyDescent="0.25">
      <c r="A21" s="74" t="s">
        <v>35</v>
      </c>
      <c r="B21" s="5">
        <v>1</v>
      </c>
      <c r="C21" s="13">
        <v>1</v>
      </c>
      <c r="D21" s="88">
        <v>1</v>
      </c>
      <c r="E21" s="88">
        <v>1</v>
      </c>
      <c r="F21" s="56">
        <v>1</v>
      </c>
      <c r="G21" s="57">
        <v>8.0162037037037034E-5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8.263888888888889E-5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1.1479166666666666E-4</v>
      </c>
    </row>
    <row r="22" spans="1:19" x14ac:dyDescent="0.25">
      <c r="A22" s="73" t="s">
        <v>36</v>
      </c>
      <c r="B22" s="5">
        <v>2</v>
      </c>
      <c r="C22" s="13">
        <v>2</v>
      </c>
      <c r="D22" s="88">
        <v>1</v>
      </c>
      <c r="E22" s="88">
        <v>1</v>
      </c>
      <c r="F22" s="56">
        <v>1</v>
      </c>
      <c r="G22" s="57">
        <v>2.9560185185185185E-5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2.6365740740740741E-5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2.8333333333333332E-5</v>
      </c>
    </row>
    <row r="23" spans="1:19" x14ac:dyDescent="0.25">
      <c r="A23" s="73" t="s">
        <v>37</v>
      </c>
      <c r="B23" s="5">
        <v>1</v>
      </c>
      <c r="C23" s="13">
        <v>1</v>
      </c>
      <c r="D23" s="88">
        <v>1</v>
      </c>
      <c r="E23" s="88">
        <v>1</v>
      </c>
      <c r="F23" s="56">
        <v>1</v>
      </c>
      <c r="G23" s="57">
        <v>5.7685185185185187E-5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7.0798611111111106E-5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7.157407407407408E-5</v>
      </c>
    </row>
    <row r="24" spans="1:19" x14ac:dyDescent="0.25">
      <c r="A24" s="73" t="s">
        <v>38</v>
      </c>
      <c r="B24" s="5">
        <v>1</v>
      </c>
      <c r="C24" s="13">
        <v>1</v>
      </c>
      <c r="D24" s="88">
        <v>1</v>
      </c>
      <c r="E24" s="88">
        <v>1</v>
      </c>
      <c r="F24" s="56">
        <v>1</v>
      </c>
      <c r="G24" s="57">
        <v>1.0413194444444444E-4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1.2542824074074073E-4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1.2988425925925925E-4</v>
      </c>
    </row>
    <row r="25" spans="1:19" x14ac:dyDescent="0.25">
      <c r="A25" s="73" t="s">
        <v>39</v>
      </c>
      <c r="B25" s="5">
        <v>3</v>
      </c>
      <c r="C25" s="13">
        <v>3</v>
      </c>
      <c r="D25" s="88">
        <v>1</v>
      </c>
      <c r="E25" s="88">
        <v>1</v>
      </c>
      <c r="F25" s="56">
        <v>1</v>
      </c>
      <c r="G25" s="57">
        <v>3.064814814814815E-5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2.6504629629629628E-5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2.8819444444444443E-5</v>
      </c>
    </row>
    <row r="26" spans="1:19" x14ac:dyDescent="0.25">
      <c r="A26" s="73" t="s">
        <v>40</v>
      </c>
      <c r="B26" s="5">
        <v>4</v>
      </c>
      <c r="C26" s="13">
        <v>4</v>
      </c>
      <c r="D26" s="88">
        <v>1</v>
      </c>
      <c r="E26" s="88">
        <v>1</v>
      </c>
      <c r="F26" s="56">
        <v>1</v>
      </c>
      <c r="G26" s="57">
        <v>4.5057870370370373E-5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4.1400462962962966E-5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5.6134259259259258E-5</v>
      </c>
    </row>
    <row r="27" spans="1:19" x14ac:dyDescent="0.25">
      <c r="A27" s="73" t="s">
        <v>41</v>
      </c>
      <c r="B27" s="5">
        <v>179</v>
      </c>
      <c r="C27" s="13">
        <v>179</v>
      </c>
      <c r="D27" s="88">
        <v>1</v>
      </c>
      <c r="E27" s="88">
        <v>1</v>
      </c>
      <c r="F27" s="56">
        <v>1</v>
      </c>
      <c r="G27" s="57">
        <v>6.1111111111111107E-5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4.9201388888888891E-5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6.4502314814814815E-5</v>
      </c>
    </row>
    <row r="28" spans="1:19" x14ac:dyDescent="0.25">
      <c r="A28" s="73" t="s">
        <v>42</v>
      </c>
      <c r="B28" s="5">
        <v>2</v>
      </c>
      <c r="C28" s="13">
        <v>2</v>
      </c>
      <c r="D28" s="88">
        <v>1</v>
      </c>
      <c r="E28" s="88">
        <v>1</v>
      </c>
      <c r="F28" s="56">
        <v>1</v>
      </c>
      <c r="G28" s="57">
        <v>7.0694444444444448E-5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7.1504629629629628E-5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9.2824074074074068E-5</v>
      </c>
    </row>
    <row r="29" spans="1:19" ht="25.5" x14ac:dyDescent="0.25">
      <c r="A29" s="74" t="s">
        <v>43</v>
      </c>
      <c r="B29" s="5">
        <v>1</v>
      </c>
      <c r="C29" s="13">
        <v>1</v>
      </c>
      <c r="D29" s="88">
        <v>1</v>
      </c>
      <c r="E29" s="88">
        <v>1</v>
      </c>
      <c r="F29" s="56">
        <v>1</v>
      </c>
      <c r="G29" s="57">
        <v>1.4741898148148147E-4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1.6383101851851853E-4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1.4974537037037037E-4</v>
      </c>
    </row>
    <row r="30" spans="1:19" x14ac:dyDescent="0.25">
      <c r="A30" s="73" t="s">
        <v>44</v>
      </c>
      <c r="B30" s="5">
        <v>2</v>
      </c>
      <c r="C30" s="13">
        <v>2</v>
      </c>
      <c r="D30" s="88">
        <v>1</v>
      </c>
      <c r="E30" s="88">
        <v>1</v>
      </c>
      <c r="F30" s="56">
        <v>1</v>
      </c>
      <c r="G30" s="57">
        <v>5.925925925925926E-5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7.1018518518518517E-5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6.3518518518518524E-5</v>
      </c>
    </row>
    <row r="31" spans="1:19" x14ac:dyDescent="0.25">
      <c r="A31" s="73" t="s">
        <v>45</v>
      </c>
      <c r="B31" s="5">
        <v>110</v>
      </c>
      <c r="C31" s="13">
        <v>107</v>
      </c>
      <c r="D31" s="88">
        <v>0.97272727272727277</v>
      </c>
      <c r="E31" s="88">
        <v>0.97272727272727277</v>
      </c>
      <c r="F31" s="56">
        <v>1</v>
      </c>
      <c r="G31" s="57">
        <v>2.741898148148148E-5</v>
      </c>
      <c r="H31" s="5"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2.849537037037037E-5</v>
      </c>
      <c r="N31" s="5">
        <v>110</v>
      </c>
      <c r="O31" s="80">
        <v>110</v>
      </c>
      <c r="P31" s="82">
        <v>1</v>
      </c>
      <c r="Q31" s="82">
        <v>1</v>
      </c>
      <c r="R31" s="83">
        <v>1</v>
      </c>
      <c r="S31" s="84">
        <v>3.0162037037037035E-5</v>
      </c>
    </row>
    <row r="32" spans="1:19" ht="25.5" x14ac:dyDescent="0.25">
      <c r="A32" s="74" t="s">
        <v>46</v>
      </c>
      <c r="B32" s="5">
        <v>1</v>
      </c>
      <c r="C32" s="13">
        <v>1</v>
      </c>
      <c r="D32" s="88">
        <v>1</v>
      </c>
      <c r="E32" s="88">
        <v>1</v>
      </c>
      <c r="F32" s="56">
        <v>1</v>
      </c>
      <c r="G32" s="57">
        <v>7.1249999999999997E-5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6.7164351851851849E-5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7.1226851851851846E-5</v>
      </c>
    </row>
    <row r="33" spans="1:19" ht="25.5" x14ac:dyDescent="0.25">
      <c r="A33" s="75" t="s">
        <v>47</v>
      </c>
      <c r="B33" s="5">
        <v>1</v>
      </c>
      <c r="C33" s="13">
        <v>1</v>
      </c>
      <c r="D33" s="88">
        <v>1</v>
      </c>
      <c r="E33" s="88">
        <v>1</v>
      </c>
      <c r="F33" s="56">
        <v>1</v>
      </c>
      <c r="G33" s="57">
        <v>9.0173611111111116E-5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8.3113425925925933E-5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9.0173611111111116E-5</v>
      </c>
    </row>
    <row r="34" spans="1:19" x14ac:dyDescent="0.25">
      <c r="A34" s="76" t="s">
        <v>48</v>
      </c>
      <c r="B34" s="5">
        <v>2916</v>
      </c>
      <c r="C34" s="13">
        <v>2916</v>
      </c>
      <c r="D34" s="88">
        <v>1</v>
      </c>
      <c r="E34" s="88">
        <v>1</v>
      </c>
      <c r="F34" s="56">
        <v>1</v>
      </c>
      <c r="G34" s="57">
        <v>3.2326388888888887E-5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3.0254629629629628E-5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3.059027777777778E-5</v>
      </c>
    </row>
    <row r="35" spans="1:19" x14ac:dyDescent="0.25">
      <c r="A35" s="73" t="s">
        <v>49</v>
      </c>
      <c r="B35" s="5">
        <v>1</v>
      </c>
      <c r="C35" s="13">
        <v>1</v>
      </c>
      <c r="D35" s="88">
        <v>1</v>
      </c>
      <c r="E35" s="88">
        <v>1</v>
      </c>
      <c r="F35" s="56">
        <v>1</v>
      </c>
      <c r="G35" s="57">
        <v>6.9421296296296294E-5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6.155092592592593E-5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7.3958333333333333E-5</v>
      </c>
    </row>
    <row r="36" spans="1:19" x14ac:dyDescent="0.25">
      <c r="A36" s="73" t="s">
        <v>50</v>
      </c>
      <c r="B36" s="5">
        <v>1</v>
      </c>
      <c r="C36" s="13">
        <v>1</v>
      </c>
      <c r="D36" s="88">
        <v>1</v>
      </c>
      <c r="E36" s="88">
        <v>1</v>
      </c>
      <c r="F36" s="56">
        <v>1</v>
      </c>
      <c r="G36" s="57">
        <v>1.0489583333333333E-4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1.1946759259259259E-4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1.1245370370370371E-4</v>
      </c>
    </row>
    <row r="37" spans="1:19" x14ac:dyDescent="0.25">
      <c r="A37" s="73" t="s">
        <v>51</v>
      </c>
      <c r="B37" s="5">
        <v>13609</v>
      </c>
      <c r="C37" s="13">
        <v>0</v>
      </c>
      <c r="D37" s="88">
        <v>0</v>
      </c>
      <c r="E37" s="88">
        <v>0</v>
      </c>
      <c r="F37" s="56">
        <v>0</v>
      </c>
      <c r="G37" s="57">
        <v>2.8773148148148148E-5</v>
      </c>
      <c r="H37" s="5">
        <v>13609</v>
      </c>
      <c r="I37" s="50">
        <v>3566</v>
      </c>
      <c r="J37" s="52">
        <v>0.26203247850687045</v>
      </c>
      <c r="K37" s="52">
        <v>0.71319999999999995</v>
      </c>
      <c r="L37" s="63">
        <v>1</v>
      </c>
      <c r="M37" s="70">
        <v>4.4224537037037035E-5</v>
      </c>
      <c r="N37" s="5">
        <v>13609</v>
      </c>
      <c r="O37" s="80">
        <v>0</v>
      </c>
      <c r="P37" s="82">
        <v>0</v>
      </c>
      <c r="Q37" s="82">
        <v>0</v>
      </c>
      <c r="R37" s="83">
        <v>0</v>
      </c>
      <c r="S37" s="84">
        <v>2.741898148148148E-5</v>
      </c>
    </row>
    <row r="38" spans="1:19" x14ac:dyDescent="0.25">
      <c r="A38" s="73" t="s">
        <v>52</v>
      </c>
      <c r="B38" s="5">
        <v>12</v>
      </c>
      <c r="C38" s="13">
        <v>5</v>
      </c>
      <c r="D38" s="88">
        <v>0.41666666666666669</v>
      </c>
      <c r="E38" s="88">
        <v>0.41666666666666669</v>
      </c>
      <c r="F38" s="56">
        <v>1</v>
      </c>
      <c r="G38" s="57">
        <v>7.2835648148148152E-5</v>
      </c>
      <c r="H38" s="5">
        <v>12</v>
      </c>
      <c r="I38" s="50">
        <v>5</v>
      </c>
      <c r="J38" s="52">
        <v>0.41666666666666669</v>
      </c>
      <c r="K38" s="52">
        <v>0.41666666666666669</v>
      </c>
      <c r="L38" s="63">
        <v>1</v>
      </c>
      <c r="M38" s="70">
        <v>4.4131944444444446E-5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6.4247685185185184E-5</v>
      </c>
    </row>
    <row r="39" spans="1:19" x14ac:dyDescent="0.25">
      <c r="A39" s="73" t="s">
        <v>53</v>
      </c>
      <c r="B39" s="5">
        <v>2</v>
      </c>
      <c r="C39" s="13">
        <v>2</v>
      </c>
      <c r="D39" s="88">
        <v>1</v>
      </c>
      <c r="E39" s="88">
        <v>1</v>
      </c>
      <c r="F39" s="56">
        <v>1</v>
      </c>
      <c r="G39" s="57">
        <v>6.5196759259259255E-5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6.3287037037037031E-5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6.5902777777777777E-5</v>
      </c>
    </row>
    <row r="40" spans="1:19" x14ac:dyDescent="0.25">
      <c r="A40" s="73" t="s">
        <v>54</v>
      </c>
      <c r="B40" s="5">
        <v>5</v>
      </c>
      <c r="C40" s="13">
        <v>5</v>
      </c>
      <c r="D40" s="88">
        <v>1</v>
      </c>
      <c r="E40" s="88">
        <v>1</v>
      </c>
      <c r="F40" s="56">
        <v>0.5</v>
      </c>
      <c r="G40" s="57">
        <v>1.1298611111111111E-4</v>
      </c>
      <c r="H40" s="5">
        <v>5</v>
      </c>
      <c r="I40" s="50">
        <v>5</v>
      </c>
      <c r="J40" s="52">
        <v>1</v>
      </c>
      <c r="K40" s="52">
        <v>1</v>
      </c>
      <c r="L40" s="63">
        <v>0.14285714285714285</v>
      </c>
      <c r="M40" s="70">
        <v>1.2956018518518519E-4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1.2427083333333333E-4</v>
      </c>
    </row>
    <row r="41" spans="1:19" x14ac:dyDescent="0.25">
      <c r="A41" s="73" t="s">
        <v>55</v>
      </c>
      <c r="B41" s="5">
        <v>62</v>
      </c>
      <c r="C41" s="13">
        <v>62</v>
      </c>
      <c r="D41" s="88">
        <v>1</v>
      </c>
      <c r="E41" s="88">
        <v>1</v>
      </c>
      <c r="F41" s="56">
        <v>1</v>
      </c>
      <c r="G41" s="57">
        <v>1.0429398148148148E-4</v>
      </c>
      <c r="H41" s="5">
        <v>62</v>
      </c>
      <c r="I41" s="50">
        <v>60</v>
      </c>
      <c r="J41" s="52">
        <v>0.967741935483871</v>
      </c>
      <c r="K41" s="52">
        <v>0.967741935483871</v>
      </c>
      <c r="L41" s="63">
        <v>0.25</v>
      </c>
      <c r="M41" s="70">
        <v>8.1724537037037039E-5</v>
      </c>
      <c r="N41" s="5"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9.1597222222222216E-5</v>
      </c>
    </row>
    <row r="42" spans="1:19" x14ac:dyDescent="0.25">
      <c r="A42" s="73" t="s">
        <v>56</v>
      </c>
      <c r="B42" s="5">
        <v>19</v>
      </c>
      <c r="C42" s="13">
        <v>19</v>
      </c>
      <c r="D42" s="88">
        <v>1</v>
      </c>
      <c r="E42" s="88">
        <v>1</v>
      </c>
      <c r="F42" s="56">
        <v>1</v>
      </c>
      <c r="G42" s="57">
        <v>5.2789351851851852E-5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6.4641203703703706E-5</v>
      </c>
      <c r="N42" s="5">
        <v>19</v>
      </c>
      <c r="O42" s="80">
        <v>19</v>
      </c>
      <c r="P42" s="82">
        <v>1</v>
      </c>
      <c r="Q42" s="82">
        <v>1</v>
      </c>
      <c r="R42" s="83">
        <v>0.33333333333333331</v>
      </c>
      <c r="S42" s="84">
        <v>7.1712962962962957E-5</v>
      </c>
    </row>
    <row r="43" spans="1:19" x14ac:dyDescent="0.25">
      <c r="A43" s="73" t="s">
        <v>57</v>
      </c>
      <c r="B43" s="5">
        <v>1</v>
      </c>
      <c r="C43" s="13">
        <v>1</v>
      </c>
      <c r="D43" s="88">
        <v>1</v>
      </c>
      <c r="E43" s="88">
        <v>1</v>
      </c>
      <c r="F43" s="56">
        <v>0.25</v>
      </c>
      <c r="G43" s="57">
        <v>1.3878472222222222E-4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1.4651620370370372E-4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1.5898148148148149E-4</v>
      </c>
    </row>
    <row r="44" spans="1:19" x14ac:dyDescent="0.25">
      <c r="A44" s="73" t="s">
        <v>58</v>
      </c>
      <c r="B44" s="5">
        <v>1</v>
      </c>
      <c r="C44" s="13">
        <v>1</v>
      </c>
      <c r="D44" s="88">
        <v>1</v>
      </c>
      <c r="E44" s="88">
        <v>1</v>
      </c>
      <c r="F44" s="56">
        <v>1</v>
      </c>
      <c r="G44" s="57">
        <v>4.5856481481481485E-5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4.8032407407407408E-5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5.0694444444444443E-5</v>
      </c>
    </row>
    <row r="45" spans="1:19" x14ac:dyDescent="0.25">
      <c r="A45" s="73" t="s">
        <v>98</v>
      </c>
      <c r="B45" s="5">
        <v>1</v>
      </c>
      <c r="C45" s="13">
        <v>1</v>
      </c>
      <c r="D45" s="88">
        <v>1</v>
      </c>
      <c r="E45" s="88">
        <v>1</v>
      </c>
      <c r="F45" s="56">
        <v>1</v>
      </c>
      <c r="G45" s="57">
        <v>8.9710648148148142E-5</v>
      </c>
      <c r="H45" s="5">
        <v>1</v>
      </c>
      <c r="I45" s="50">
        <v>1</v>
      </c>
      <c r="J45" s="52">
        <v>1</v>
      </c>
      <c r="K45" s="52">
        <v>1</v>
      </c>
      <c r="L45" s="63">
        <v>0.5</v>
      </c>
      <c r="M45" s="70">
        <v>8.3946759259259264E-5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8.4097222222222223E-5</v>
      </c>
    </row>
    <row r="46" spans="1:19" x14ac:dyDescent="0.25">
      <c r="A46" s="73" t="s">
        <v>59</v>
      </c>
      <c r="B46" s="5">
        <v>1</v>
      </c>
      <c r="C46" s="13">
        <v>1</v>
      </c>
      <c r="D46" s="88">
        <v>1</v>
      </c>
      <c r="E46" s="88">
        <v>1</v>
      </c>
      <c r="F46" s="56">
        <v>5.5555555555555552E-2</v>
      </c>
      <c r="G46" s="57">
        <v>4.1388888888888891E-5</v>
      </c>
      <c r="H46" s="5">
        <v>1</v>
      </c>
      <c r="I46" s="50">
        <v>1</v>
      </c>
      <c r="J46" s="52">
        <v>1</v>
      </c>
      <c r="K46" s="52">
        <v>1</v>
      </c>
      <c r="L46" s="63">
        <v>1.0869565217391304E-2</v>
      </c>
      <c r="M46" s="70">
        <v>3.9618055555555557E-5</v>
      </c>
      <c r="N46" s="5">
        <v>1</v>
      </c>
      <c r="O46" s="80">
        <v>1</v>
      </c>
      <c r="P46" s="82">
        <v>1</v>
      </c>
      <c r="Q46" s="82">
        <v>1</v>
      </c>
      <c r="R46" s="83">
        <v>0.14285714285714285</v>
      </c>
      <c r="S46" s="84">
        <v>4.386574074074074E-5</v>
      </c>
    </row>
    <row r="47" spans="1:19" x14ac:dyDescent="0.25">
      <c r="A47" s="73" t="s">
        <v>99</v>
      </c>
      <c r="B47" s="5">
        <v>106</v>
      </c>
      <c r="C47" s="13">
        <v>106</v>
      </c>
      <c r="D47" s="88">
        <v>1</v>
      </c>
      <c r="E47" s="88">
        <v>1</v>
      </c>
      <c r="F47" s="56">
        <v>1</v>
      </c>
      <c r="G47" s="57">
        <v>3.0000000000000001E-5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3.7465277777777777E-5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3.5393518518518518E-5</v>
      </c>
    </row>
    <row r="48" spans="1:19" x14ac:dyDescent="0.25">
      <c r="A48" s="73" t="s">
        <v>60</v>
      </c>
      <c r="B48" s="5">
        <v>2</v>
      </c>
      <c r="C48" s="13">
        <v>2</v>
      </c>
      <c r="D48" s="88">
        <v>1</v>
      </c>
      <c r="E48" s="88">
        <v>1</v>
      </c>
      <c r="F48" s="56">
        <v>1</v>
      </c>
      <c r="G48" s="57">
        <v>1.4780092592592593E-4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1.4706018518518518E-4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1.5386574074074074E-4</v>
      </c>
    </row>
    <row r="49" spans="1:19" x14ac:dyDescent="0.25">
      <c r="A49" s="74" t="s">
        <v>100</v>
      </c>
      <c r="B49" s="5">
        <v>1</v>
      </c>
      <c r="C49" s="13">
        <v>1</v>
      </c>
      <c r="D49" s="88">
        <v>1</v>
      </c>
      <c r="E49" s="88">
        <v>1</v>
      </c>
      <c r="F49" s="56">
        <v>1</v>
      </c>
      <c r="G49" s="57">
        <v>4.5949074074074074E-5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4.3726851851851849E-5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4.3078703703703703E-5</v>
      </c>
    </row>
    <row r="50" spans="1:19" x14ac:dyDescent="0.25">
      <c r="A50" s="73" t="s">
        <v>61</v>
      </c>
      <c r="B50" s="5">
        <v>1</v>
      </c>
      <c r="C50" s="13">
        <v>1</v>
      </c>
      <c r="D50" s="88">
        <v>1</v>
      </c>
      <c r="E50" s="88">
        <v>1</v>
      </c>
      <c r="F50" s="56">
        <v>1</v>
      </c>
      <c r="G50" s="57">
        <v>1.0428240740740741E-4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1.0887731481481481E-4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1.1675925925925925E-4</v>
      </c>
    </row>
    <row r="51" spans="1:19" x14ac:dyDescent="0.25">
      <c r="A51" s="73" t="s">
        <v>62</v>
      </c>
      <c r="B51" s="5">
        <v>1759</v>
      </c>
      <c r="C51" s="13">
        <v>1759</v>
      </c>
      <c r="D51" s="88">
        <v>1</v>
      </c>
      <c r="E51" s="88">
        <v>1</v>
      </c>
      <c r="F51" s="56">
        <v>0.5</v>
      </c>
      <c r="G51" s="57">
        <v>3.0509259259259259E-5</v>
      </c>
      <c r="H51" s="5"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3.1435185185185186E-5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2.7685185185185186E-5</v>
      </c>
    </row>
    <row r="52" spans="1:19" x14ac:dyDescent="0.25">
      <c r="A52" s="73" t="s">
        <v>63</v>
      </c>
      <c r="B52" s="5">
        <v>934</v>
      </c>
      <c r="C52" s="13">
        <v>934</v>
      </c>
      <c r="D52" s="88">
        <v>1</v>
      </c>
      <c r="E52" s="88">
        <v>1</v>
      </c>
      <c r="F52" s="56">
        <v>1</v>
      </c>
      <c r="G52" s="57">
        <v>3.5439814814814813E-5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2.9988425925925925E-5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3.0856481481481479E-5</v>
      </c>
    </row>
    <row r="53" spans="1:19" x14ac:dyDescent="0.25">
      <c r="A53" s="77" t="s">
        <v>64</v>
      </c>
      <c r="B53" s="5">
        <v>88</v>
      </c>
      <c r="C53" s="13">
        <v>88</v>
      </c>
      <c r="D53" s="88">
        <v>1</v>
      </c>
      <c r="E53" s="88">
        <v>1</v>
      </c>
      <c r="F53" s="56">
        <v>3.3333333333333333E-2</v>
      </c>
      <c r="G53" s="57">
        <v>6.5543981481481475E-5</v>
      </c>
      <c r="H53" s="5">
        <v>88</v>
      </c>
      <c r="I53" s="50">
        <v>88</v>
      </c>
      <c r="J53" s="52">
        <v>1</v>
      </c>
      <c r="K53" s="52">
        <v>1</v>
      </c>
      <c r="L53" s="63">
        <v>0.2</v>
      </c>
      <c r="M53" s="70">
        <v>7.9861111111111116E-5</v>
      </c>
      <c r="N53" s="5">
        <v>88</v>
      </c>
      <c r="O53" s="80">
        <v>88</v>
      </c>
      <c r="P53" s="82">
        <v>1</v>
      </c>
      <c r="Q53" s="82">
        <v>1</v>
      </c>
      <c r="R53" s="83">
        <v>0.5</v>
      </c>
      <c r="S53" s="84">
        <v>6.8020833333333331E-5</v>
      </c>
    </row>
    <row r="54" spans="1:19" x14ac:dyDescent="0.25">
      <c r="A54" s="76" t="s">
        <v>65</v>
      </c>
      <c r="B54" s="5">
        <v>676</v>
      </c>
      <c r="C54" s="13">
        <v>676</v>
      </c>
      <c r="D54" s="88">
        <v>1</v>
      </c>
      <c r="E54" s="88">
        <v>1</v>
      </c>
      <c r="F54" s="56">
        <v>1</v>
      </c>
      <c r="G54" s="57">
        <v>7.3402777777777784E-5</v>
      </c>
      <c r="H54" s="5">
        <v>676</v>
      </c>
      <c r="I54" s="50">
        <v>676</v>
      </c>
      <c r="J54" s="52">
        <v>1</v>
      </c>
      <c r="K54" s="52">
        <v>1</v>
      </c>
      <c r="L54" s="63">
        <v>0.5</v>
      </c>
      <c r="M54" s="70">
        <v>5.6515046296296294E-4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3.6125000000000003E-4</v>
      </c>
    </row>
    <row r="55" spans="1:19" x14ac:dyDescent="0.25">
      <c r="A55" s="73" t="s">
        <v>66</v>
      </c>
      <c r="B55" s="5">
        <v>67</v>
      </c>
      <c r="C55" s="13">
        <v>62</v>
      </c>
      <c r="D55" s="88">
        <v>0.92537313432835822</v>
      </c>
      <c r="E55" s="88">
        <v>0.92537313432835822</v>
      </c>
      <c r="F55" s="56">
        <v>1</v>
      </c>
      <c r="G55" s="57">
        <v>4.3738425925925924E-5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4.9340277777777775E-5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5.5428240740740743E-5</v>
      </c>
    </row>
    <row r="56" spans="1:19" x14ac:dyDescent="0.25">
      <c r="A56" s="73" t="s">
        <v>67</v>
      </c>
      <c r="B56" s="5">
        <v>3393</v>
      </c>
      <c r="C56" s="13">
        <v>3393</v>
      </c>
      <c r="D56" s="88">
        <v>1</v>
      </c>
      <c r="E56" s="88">
        <v>1</v>
      </c>
      <c r="F56" s="56">
        <v>1</v>
      </c>
      <c r="G56" s="57">
        <v>2.9340277777777776E-5</v>
      </c>
      <c r="H56" s="5">
        <v>3393</v>
      </c>
      <c r="I56" s="50">
        <v>2403</v>
      </c>
      <c r="J56" s="52">
        <v>0.70822281167108758</v>
      </c>
      <c r="K56" s="52">
        <v>0.70822281167108758</v>
      </c>
      <c r="L56" s="63">
        <v>1</v>
      </c>
      <c r="M56" s="70">
        <v>3.5439814814814813E-5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3.0949074074074075E-5</v>
      </c>
    </row>
    <row r="57" spans="1:19" x14ac:dyDescent="0.25">
      <c r="A57" s="73" t="s">
        <v>68</v>
      </c>
      <c r="B57" s="5">
        <v>14</v>
      </c>
      <c r="C57" s="13">
        <v>14</v>
      </c>
      <c r="D57" s="88">
        <v>1</v>
      </c>
      <c r="E57" s="88">
        <v>1</v>
      </c>
      <c r="F57" s="56">
        <v>1</v>
      </c>
      <c r="G57" s="57">
        <v>9.1701388888888887E-5</v>
      </c>
      <c r="H57" s="5"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1.0678240740740741E-4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9.2916666666666671E-5</v>
      </c>
    </row>
    <row r="58" spans="1:19" x14ac:dyDescent="0.25">
      <c r="A58" s="73" t="s">
        <v>69</v>
      </c>
      <c r="B58" s="5">
        <v>2</v>
      </c>
      <c r="C58" s="13">
        <v>2</v>
      </c>
      <c r="D58" s="88">
        <v>1</v>
      </c>
      <c r="E58" s="88">
        <v>1</v>
      </c>
      <c r="F58" s="56">
        <v>0.5</v>
      </c>
      <c r="G58" s="57">
        <v>5.4247685185185185E-5</v>
      </c>
      <c r="H58" s="5">
        <v>2</v>
      </c>
      <c r="I58" s="50">
        <v>2</v>
      </c>
      <c r="J58" s="52">
        <v>1</v>
      </c>
      <c r="K58" s="52">
        <v>1</v>
      </c>
      <c r="L58" s="63">
        <v>9.9009900990099011E-3</v>
      </c>
      <c r="M58" s="70">
        <v>5.0011574074074071E-5</v>
      </c>
      <c r="N58" s="5">
        <v>2</v>
      </c>
      <c r="O58" s="80">
        <v>2</v>
      </c>
      <c r="P58" s="82">
        <v>1</v>
      </c>
      <c r="Q58" s="82">
        <v>1</v>
      </c>
      <c r="R58" s="83">
        <v>0.1</v>
      </c>
      <c r="S58" s="84">
        <v>6.5937499999999997E-5</v>
      </c>
    </row>
    <row r="59" spans="1:19" x14ac:dyDescent="0.25">
      <c r="A59" s="73" t="s">
        <v>101</v>
      </c>
      <c r="B59" s="5">
        <v>1</v>
      </c>
      <c r="C59" s="13">
        <v>1</v>
      </c>
      <c r="D59" s="88">
        <v>1</v>
      </c>
      <c r="E59" s="88">
        <v>1</v>
      </c>
      <c r="F59" s="56">
        <v>1</v>
      </c>
      <c r="G59" s="57">
        <v>1.166087962962963E-4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1.3468749999999999E-4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1.1365740740740741E-4</v>
      </c>
    </row>
    <row r="60" spans="1:19" x14ac:dyDescent="0.25">
      <c r="A60" s="73" t="s">
        <v>70</v>
      </c>
      <c r="B60" s="5">
        <v>1</v>
      </c>
      <c r="C60" s="13">
        <v>1</v>
      </c>
      <c r="D60" s="88">
        <v>1</v>
      </c>
      <c r="E60" s="88">
        <v>1</v>
      </c>
      <c r="F60" s="56">
        <v>1</v>
      </c>
      <c r="G60" s="57">
        <v>4.935185185185185E-5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5.4930555555555557E-5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5.2696759259259256E-5</v>
      </c>
    </row>
    <row r="61" spans="1:19" x14ac:dyDescent="0.25">
      <c r="A61" s="73" t="s">
        <v>102</v>
      </c>
      <c r="B61" s="5">
        <v>15904.000000000002</v>
      </c>
      <c r="C61" s="13">
        <v>5000</v>
      </c>
      <c r="D61" s="88">
        <v>0.31438631790744465</v>
      </c>
      <c r="E61" s="88">
        <v>1</v>
      </c>
      <c r="F61" s="56">
        <v>1</v>
      </c>
      <c r="G61" s="57">
        <v>2.6863425925925927E-5</v>
      </c>
      <c r="H61" s="5">
        <v>15904.000000000002</v>
      </c>
      <c r="I61" s="50">
        <v>5000</v>
      </c>
      <c r="J61" s="52">
        <v>0.31438631790744465</v>
      </c>
      <c r="K61" s="52">
        <v>1</v>
      </c>
      <c r="L61" s="63">
        <v>1</v>
      </c>
      <c r="M61" s="70">
        <v>3.4363425925925927E-5</v>
      </c>
      <c r="N61" s="5">
        <v>15904.000000000002</v>
      </c>
      <c r="O61" s="80">
        <v>5000</v>
      </c>
      <c r="P61" s="82">
        <v>0.31438631790744465</v>
      </c>
      <c r="Q61" s="82">
        <v>1</v>
      </c>
      <c r="R61" s="83">
        <v>1</v>
      </c>
      <c r="S61" s="84">
        <v>2.6539351851851851E-5</v>
      </c>
    </row>
    <row r="62" spans="1:19" x14ac:dyDescent="0.25">
      <c r="A62" s="73" t="s">
        <v>71</v>
      </c>
      <c r="B62" s="5">
        <v>2</v>
      </c>
      <c r="C62" s="13">
        <v>2</v>
      </c>
      <c r="D62" s="88">
        <v>1</v>
      </c>
      <c r="E62" s="88">
        <v>1</v>
      </c>
      <c r="F62" s="56">
        <v>1</v>
      </c>
      <c r="G62" s="57">
        <v>5.5393518518518517E-5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7.8969907407407401E-5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5.8449074074074073E-5</v>
      </c>
    </row>
    <row r="63" spans="1:19" x14ac:dyDescent="0.25">
      <c r="A63" s="73" t="s">
        <v>72</v>
      </c>
      <c r="B63" s="5">
        <v>5</v>
      </c>
      <c r="C63" s="13">
        <v>5</v>
      </c>
      <c r="D63" s="88">
        <v>1</v>
      </c>
      <c r="E63" s="88">
        <v>1</v>
      </c>
      <c r="F63" s="56">
        <v>1</v>
      </c>
      <c r="G63" s="57">
        <v>4.9108796296296295E-5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7.4166666666666662E-5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5.2962962962962962E-5</v>
      </c>
    </row>
    <row r="64" spans="1:19" x14ac:dyDescent="0.25">
      <c r="A64" s="73" t="s">
        <v>73</v>
      </c>
      <c r="B64" s="5">
        <v>7</v>
      </c>
      <c r="C64" s="13">
        <v>7</v>
      </c>
      <c r="D64" s="88">
        <v>1</v>
      </c>
      <c r="E64" s="88">
        <v>1</v>
      </c>
      <c r="F64" s="56">
        <v>1</v>
      </c>
      <c r="G64" s="57">
        <v>5.5115740740740742E-5</v>
      </c>
      <c r="H64" s="5">
        <v>7</v>
      </c>
      <c r="I64" s="50">
        <v>7</v>
      </c>
      <c r="J64" s="52">
        <v>1</v>
      </c>
      <c r="K64" s="52">
        <v>1</v>
      </c>
      <c r="L64" s="63">
        <v>1.7241379310344827E-2</v>
      </c>
      <c r="M64" s="70">
        <v>5.7604166666666666E-5</v>
      </c>
      <c r="N64" s="5">
        <v>7</v>
      </c>
      <c r="O64" s="80">
        <v>7</v>
      </c>
      <c r="P64" s="82">
        <v>1</v>
      </c>
      <c r="Q64" s="82">
        <v>1</v>
      </c>
      <c r="R64" s="83">
        <v>0.5</v>
      </c>
      <c r="S64" s="84">
        <v>7.4027777777777772E-5</v>
      </c>
    </row>
    <row r="65" spans="1:19" x14ac:dyDescent="0.25">
      <c r="A65" s="73" t="s">
        <v>74</v>
      </c>
      <c r="B65" s="5">
        <v>5</v>
      </c>
      <c r="C65" s="13">
        <v>5</v>
      </c>
      <c r="D65" s="88">
        <v>1</v>
      </c>
      <c r="E65" s="88">
        <v>1</v>
      </c>
      <c r="F65" s="56">
        <v>1</v>
      </c>
      <c r="G65" s="57">
        <v>6.793981481481481E-5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5.9236111111111109E-5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6.4120370370370375E-5</v>
      </c>
    </row>
    <row r="66" spans="1:19" x14ac:dyDescent="0.25">
      <c r="A66" s="73" t="s">
        <v>108</v>
      </c>
      <c r="B66" s="5">
        <v>38</v>
      </c>
      <c r="C66" s="13">
        <v>26</v>
      </c>
      <c r="D66" s="88">
        <v>0.68421052631578949</v>
      </c>
      <c r="E66" s="88">
        <v>0.68421052631578949</v>
      </c>
      <c r="F66" s="56">
        <v>1</v>
      </c>
      <c r="G66" s="57">
        <v>4.9537037037037035E-5</v>
      </c>
      <c r="H66" s="5">
        <v>38</v>
      </c>
      <c r="I66" s="50">
        <v>29</v>
      </c>
      <c r="J66" s="52">
        <v>0.76315789473684215</v>
      </c>
      <c r="K66" s="52">
        <v>0.76315789473684215</v>
      </c>
      <c r="L66" s="63">
        <v>0.5</v>
      </c>
      <c r="M66" s="70">
        <v>6.0543981481481482E-5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1</v>
      </c>
      <c r="S66" s="84">
        <v>5.3171296296296298E-5</v>
      </c>
    </row>
    <row r="67" spans="1:19" x14ac:dyDescent="0.25">
      <c r="A67" s="73" t="s">
        <v>75</v>
      </c>
      <c r="B67" s="5">
        <v>7717.9999999999991</v>
      </c>
      <c r="C67" s="13">
        <v>4992</v>
      </c>
      <c r="D67" s="88">
        <v>0.64679968903861107</v>
      </c>
      <c r="E67" s="88">
        <v>0.99839999999999995</v>
      </c>
      <c r="F67" s="56">
        <v>1</v>
      </c>
      <c r="G67" s="57">
        <v>3.0914351851851849E-5</v>
      </c>
      <c r="H67" s="5">
        <v>7717.9999999999991</v>
      </c>
      <c r="I67" s="50">
        <v>4827</v>
      </c>
      <c r="J67" s="86">
        <v>0.62542109354755115</v>
      </c>
      <c r="K67" s="86">
        <v>0.96540000000000004</v>
      </c>
      <c r="L67" s="86">
        <v>1</v>
      </c>
      <c r="M67" s="70">
        <v>3.1006944444444445E-5</v>
      </c>
      <c r="N67" s="5">
        <v>7718</v>
      </c>
      <c r="O67" s="80">
        <v>4989</v>
      </c>
      <c r="P67" s="82">
        <v>0.64641098730240998</v>
      </c>
      <c r="Q67" s="82">
        <v>0.99780000000000002</v>
      </c>
      <c r="R67" s="83">
        <v>1</v>
      </c>
      <c r="S67" s="84">
        <v>2.9641203703703705E-5</v>
      </c>
    </row>
    <row r="68" spans="1:19" x14ac:dyDescent="0.25">
      <c r="A68" s="73" t="s">
        <v>103</v>
      </c>
      <c r="B68" s="5">
        <v>14</v>
      </c>
      <c r="C68" s="13">
        <v>14</v>
      </c>
      <c r="D68" s="88">
        <v>1</v>
      </c>
      <c r="E68" s="88">
        <v>1</v>
      </c>
      <c r="F68" s="56">
        <v>1</v>
      </c>
      <c r="G68" s="57">
        <v>4.9652777777777775E-5</v>
      </c>
      <c r="H68" s="5">
        <v>14</v>
      </c>
      <c r="I68" s="50">
        <v>14</v>
      </c>
      <c r="J68" s="86">
        <v>1</v>
      </c>
      <c r="K68" s="86">
        <v>1</v>
      </c>
      <c r="L68" s="86">
        <v>1</v>
      </c>
      <c r="M68" s="70">
        <v>4.7349537037037036E-5</v>
      </c>
      <c r="N68" s="5">
        <v>14</v>
      </c>
      <c r="O68" s="80">
        <v>14</v>
      </c>
      <c r="P68" s="82">
        <v>1</v>
      </c>
      <c r="Q68" s="82">
        <v>1</v>
      </c>
      <c r="R68" s="83">
        <v>0.33333333333333331</v>
      </c>
      <c r="S68" s="84">
        <v>4.8206018518518518E-5</v>
      </c>
    </row>
    <row r="69" spans="1:19" x14ac:dyDescent="0.25">
      <c r="A69" s="73" t="str">
        <f>A76</f>
        <v>_ --&gt;import static ID.ID.ID.ID;</v>
      </c>
      <c r="B69" s="5">
        <v>24</v>
      </c>
      <c r="C69" s="13">
        <v>21</v>
      </c>
      <c r="D69" s="88">
        <v>0.875</v>
      </c>
      <c r="E69" s="88">
        <v>0.875</v>
      </c>
      <c r="F69" s="56">
        <v>0.1</v>
      </c>
      <c r="G69" s="57">
        <v>4.8275462962962964E-5</v>
      </c>
      <c r="H69" s="5">
        <v>24</v>
      </c>
      <c r="I69" s="50">
        <v>17</v>
      </c>
      <c r="J69" s="86">
        <v>0.70833333333333337</v>
      </c>
      <c r="K69" s="86">
        <v>0.70833333333333337</v>
      </c>
      <c r="L69" s="86">
        <v>7.1428571428571425E-2</v>
      </c>
      <c r="M69" s="70">
        <v>4.5439814814814812E-5</v>
      </c>
      <c r="N69" s="5">
        <v>24</v>
      </c>
      <c r="O69" s="80">
        <v>19</v>
      </c>
      <c r="P69" s="82">
        <v>0.79166666666666663</v>
      </c>
      <c r="Q69" s="82">
        <v>0.79166666666666663</v>
      </c>
      <c r="R69" s="83">
        <v>0.125</v>
      </c>
      <c r="S69" s="84">
        <v>5.2164351851851851E-5</v>
      </c>
    </row>
    <row r="70" spans="1:19" x14ac:dyDescent="0.25">
      <c r="A70" s="73" t="s">
        <v>76</v>
      </c>
      <c r="B70" s="5">
        <v>6</v>
      </c>
      <c r="C70" s="13">
        <v>6</v>
      </c>
      <c r="D70" s="88">
        <v>1</v>
      </c>
      <c r="E70" s="88">
        <v>1</v>
      </c>
      <c r="F70" s="56">
        <v>0.33333333333333331</v>
      </c>
      <c r="G70" s="57">
        <v>4.0138888888888887E-5</v>
      </c>
      <c r="H70" s="5">
        <v>6</v>
      </c>
      <c r="I70" s="50">
        <v>6</v>
      </c>
      <c r="J70" s="86">
        <v>1</v>
      </c>
      <c r="K70" s="86">
        <v>1</v>
      </c>
      <c r="L70" s="86">
        <v>1</v>
      </c>
      <c r="M70" s="70">
        <v>4.6608796296296295E-5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4.4861111111111112E-5</v>
      </c>
    </row>
    <row r="71" spans="1:19" x14ac:dyDescent="0.25">
      <c r="A71" s="73" t="s">
        <v>77</v>
      </c>
      <c r="B71" s="5">
        <v>1</v>
      </c>
      <c r="C71" s="13">
        <v>1</v>
      </c>
      <c r="D71" s="88">
        <v>1</v>
      </c>
      <c r="E71" s="88">
        <v>1</v>
      </c>
      <c r="F71" s="56">
        <v>1</v>
      </c>
      <c r="G71" s="57">
        <v>5.3356481481481484E-5</v>
      </c>
      <c r="H71" s="5">
        <v>1</v>
      </c>
      <c r="I71" s="50">
        <v>1</v>
      </c>
      <c r="J71" s="86">
        <v>1</v>
      </c>
      <c r="K71" s="86">
        <v>1</v>
      </c>
      <c r="L71" s="86">
        <v>1</v>
      </c>
      <c r="M71" s="70">
        <v>5.1574074074074075E-5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5.1608796296296294E-5</v>
      </c>
    </row>
    <row r="72" spans="1:19" x14ac:dyDescent="0.25">
      <c r="A72" s="73" t="s">
        <v>78</v>
      </c>
      <c r="B72" s="5">
        <v>6289</v>
      </c>
      <c r="C72" s="13">
        <v>0</v>
      </c>
      <c r="D72" s="88">
        <v>0</v>
      </c>
      <c r="E72" s="88">
        <v>0</v>
      </c>
      <c r="F72" s="56">
        <v>0</v>
      </c>
      <c r="G72" s="57">
        <v>2.7025462962962962E-5</v>
      </c>
      <c r="H72" s="5">
        <v>6289</v>
      </c>
      <c r="I72" s="50">
        <v>2707</v>
      </c>
      <c r="J72" s="86">
        <v>0.43043409127047227</v>
      </c>
      <c r="K72" s="86">
        <v>0.54139999999999999</v>
      </c>
      <c r="L72" s="86">
        <v>1</v>
      </c>
      <c r="M72" s="70">
        <v>3.6666666666666666E-5</v>
      </c>
      <c r="N72" s="5">
        <v>6289</v>
      </c>
      <c r="O72" s="80">
        <v>0</v>
      </c>
      <c r="P72" s="82">
        <v>0</v>
      </c>
      <c r="Q72" s="82">
        <v>0</v>
      </c>
      <c r="R72" s="83">
        <v>0</v>
      </c>
      <c r="S72" s="84">
        <v>2.6782407407407407E-5</v>
      </c>
    </row>
    <row r="73" spans="1:19" x14ac:dyDescent="0.25">
      <c r="A73" s="77" t="s">
        <v>79</v>
      </c>
      <c r="B73" s="5">
        <v>3</v>
      </c>
      <c r="C73" s="13">
        <v>3</v>
      </c>
      <c r="D73" s="88">
        <v>1</v>
      </c>
      <c r="E73" s="88">
        <v>1</v>
      </c>
      <c r="F73" s="56">
        <v>0.2</v>
      </c>
      <c r="G73" s="57">
        <v>5.402777777777778E-5</v>
      </c>
      <c r="H73" s="5">
        <v>3</v>
      </c>
      <c r="I73" s="50">
        <v>3</v>
      </c>
      <c r="J73" s="86">
        <v>1</v>
      </c>
      <c r="K73" s="86">
        <v>1</v>
      </c>
      <c r="L73" s="86">
        <v>4.434589800443459E-4</v>
      </c>
      <c r="M73" s="70">
        <v>5.1249999999999999E-5</v>
      </c>
      <c r="N73" s="5">
        <v>3</v>
      </c>
      <c r="O73" s="80">
        <v>3</v>
      </c>
      <c r="P73" s="82">
        <v>1</v>
      </c>
      <c r="Q73" s="82">
        <v>1</v>
      </c>
      <c r="R73" s="83">
        <v>0.33333333333333331</v>
      </c>
      <c r="S73" s="84">
        <v>4.9432870370370371E-5</v>
      </c>
    </row>
    <row r="74" spans="1:19" x14ac:dyDescent="0.25">
      <c r="A74" s="71" t="s">
        <v>104</v>
      </c>
      <c r="B74" s="5">
        <v>9</v>
      </c>
      <c r="C74" s="13">
        <v>9</v>
      </c>
      <c r="D74" s="88">
        <v>1</v>
      </c>
      <c r="E74" s="88">
        <v>1</v>
      </c>
      <c r="F74" s="56">
        <v>1</v>
      </c>
      <c r="G74" s="57">
        <v>7.3240740740740742E-5</v>
      </c>
      <c r="H74" s="5">
        <v>9</v>
      </c>
      <c r="I74" s="50">
        <v>8</v>
      </c>
      <c r="J74" s="86">
        <v>0.88888888888888884</v>
      </c>
      <c r="K74" s="86">
        <v>0.88888888888888884</v>
      </c>
      <c r="L74" s="86">
        <v>1</v>
      </c>
      <c r="M74" s="70">
        <v>6.8599537037037031E-5</v>
      </c>
      <c r="N74" s="5">
        <v>9</v>
      </c>
      <c r="O74" s="80">
        <v>9</v>
      </c>
      <c r="P74" s="82">
        <v>1</v>
      </c>
      <c r="Q74" s="82">
        <v>1</v>
      </c>
      <c r="R74" s="83">
        <v>1</v>
      </c>
      <c r="S74" s="84">
        <v>7.4386574074074074E-5</v>
      </c>
    </row>
    <row r="75" spans="1:19" x14ac:dyDescent="0.25">
      <c r="A75" s="71" t="s">
        <v>80</v>
      </c>
      <c r="B75" s="5">
        <v>302</v>
      </c>
      <c r="C75" s="13">
        <v>294</v>
      </c>
      <c r="D75" s="88">
        <v>0.97350993377483441</v>
      </c>
      <c r="E75" s="88">
        <v>0.97350993377483441</v>
      </c>
      <c r="F75" s="56">
        <v>1</v>
      </c>
      <c r="G75" s="57">
        <v>5.1875000000000001E-5</v>
      </c>
      <c r="H75" s="5">
        <v>302</v>
      </c>
      <c r="I75" s="50">
        <v>291</v>
      </c>
      <c r="J75" s="86">
        <v>0.96357615894039739</v>
      </c>
      <c r="K75" s="86">
        <v>0.96357615894039739</v>
      </c>
      <c r="L75" s="86">
        <v>0.25</v>
      </c>
      <c r="M75" s="70">
        <v>5.5752314814814812E-5</v>
      </c>
      <c r="N75" s="5">
        <v>302</v>
      </c>
      <c r="O75" s="80">
        <v>294</v>
      </c>
      <c r="P75" s="82">
        <v>0.97350993377483441</v>
      </c>
      <c r="Q75" s="82">
        <v>0.97350993377483441</v>
      </c>
      <c r="R75" s="83">
        <v>1</v>
      </c>
      <c r="S75" s="84">
        <v>5.2997685185185188E-5</v>
      </c>
    </row>
    <row r="76" spans="1:19" x14ac:dyDescent="0.25">
      <c r="A76" s="71" t="s">
        <v>105</v>
      </c>
      <c r="B76" s="5">
        <v>968</v>
      </c>
      <c r="C76" s="13">
        <v>968</v>
      </c>
      <c r="D76" s="88">
        <v>1</v>
      </c>
      <c r="E76" s="88">
        <v>1</v>
      </c>
      <c r="F76" s="56">
        <v>1</v>
      </c>
      <c r="G76" s="57">
        <v>2.6620370370370372E-5</v>
      </c>
      <c r="H76" s="5">
        <v>968</v>
      </c>
      <c r="I76" s="50">
        <v>968</v>
      </c>
      <c r="J76" s="86">
        <v>1</v>
      </c>
      <c r="K76" s="86">
        <v>1</v>
      </c>
      <c r="L76" s="86">
        <v>1</v>
      </c>
      <c r="M76" s="70">
        <v>3.3136574074074074E-5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2.6458333333333334E-5</v>
      </c>
    </row>
    <row r="77" spans="1:19" x14ac:dyDescent="0.25">
      <c r="A77" s="71" t="s">
        <v>81</v>
      </c>
      <c r="B77" s="5">
        <v>368</v>
      </c>
      <c r="C77" s="13">
        <v>360</v>
      </c>
      <c r="D77" s="88">
        <v>0.97826086956521741</v>
      </c>
      <c r="E77" s="88">
        <v>0.97826086956521741</v>
      </c>
      <c r="F77" s="56">
        <v>1</v>
      </c>
      <c r="G77" s="57">
        <v>3.9953703703703702E-5</v>
      </c>
      <c r="H77" s="5">
        <v>368</v>
      </c>
      <c r="I77" s="50">
        <v>361</v>
      </c>
      <c r="J77" s="86">
        <v>0.98097826086956519</v>
      </c>
      <c r="K77" s="86">
        <v>0.98097826086956519</v>
      </c>
      <c r="L77" s="86">
        <v>1</v>
      </c>
      <c r="M77" s="70">
        <v>4.2951388888888888E-5</v>
      </c>
      <c r="N77" s="5">
        <v>368</v>
      </c>
      <c r="O77" s="80">
        <v>368</v>
      </c>
      <c r="P77" s="82">
        <v>1</v>
      </c>
      <c r="Q77" s="82">
        <v>1</v>
      </c>
      <c r="R77" s="83">
        <v>1</v>
      </c>
      <c r="S77" s="84">
        <v>4.3541666666666663E-5</v>
      </c>
    </row>
    <row r="78" spans="1:19" x14ac:dyDescent="0.25">
      <c r="A78" s="71" t="s">
        <v>82</v>
      </c>
      <c r="B78" s="5">
        <v>1842</v>
      </c>
      <c r="C78" s="13">
        <v>929</v>
      </c>
      <c r="D78" s="88">
        <v>0.50434310532030402</v>
      </c>
      <c r="E78" s="88">
        <v>0.50434310532030402</v>
      </c>
      <c r="F78" s="56">
        <v>1</v>
      </c>
      <c r="G78" s="57">
        <v>3.601851851851852E-5</v>
      </c>
      <c r="H78" s="5">
        <v>1842</v>
      </c>
      <c r="I78" s="50">
        <v>928</v>
      </c>
      <c r="J78" s="86">
        <v>0.50380021715526602</v>
      </c>
      <c r="K78" s="86">
        <v>0.50380021715526602</v>
      </c>
      <c r="L78" s="86">
        <v>1</v>
      </c>
      <c r="M78" s="70">
        <v>3.6805555555555556E-5</v>
      </c>
      <c r="N78" s="5">
        <v>1842</v>
      </c>
      <c r="O78" s="80">
        <v>934</v>
      </c>
      <c r="P78" s="82">
        <v>0.50705754614549403</v>
      </c>
      <c r="Q78" s="82">
        <v>0.50705754614549403</v>
      </c>
      <c r="R78" s="83">
        <v>1</v>
      </c>
      <c r="S78" s="84">
        <v>3.6319444444444446E-5</v>
      </c>
    </row>
    <row r="79" spans="1:19" x14ac:dyDescent="0.25">
      <c r="A79" s="71" t="s">
        <v>83</v>
      </c>
      <c r="B79" s="5">
        <v>1419</v>
      </c>
      <c r="C79" s="13">
        <v>1340</v>
      </c>
      <c r="D79" s="88">
        <v>0.94432699083861871</v>
      </c>
      <c r="E79" s="88">
        <v>0.94432699083861871</v>
      </c>
      <c r="F79" s="56">
        <v>1</v>
      </c>
      <c r="G79" s="57">
        <v>3.5370370370370368E-5</v>
      </c>
      <c r="H79" s="5">
        <v>1419</v>
      </c>
      <c r="I79" s="50">
        <v>1359</v>
      </c>
      <c r="J79" s="86">
        <v>0.95771670190274838</v>
      </c>
      <c r="K79" s="86">
        <v>0.95771670190274838</v>
      </c>
      <c r="L79" s="86">
        <v>1</v>
      </c>
      <c r="M79" s="70">
        <v>3.6319444444444446E-5</v>
      </c>
      <c r="N79" s="5">
        <v>1419</v>
      </c>
      <c r="O79" s="80">
        <v>1339</v>
      </c>
      <c r="P79" s="82">
        <v>0.94362226920366454</v>
      </c>
      <c r="Q79" s="82">
        <v>0.94362226920366454</v>
      </c>
      <c r="R79" s="83">
        <v>1</v>
      </c>
      <c r="S79" s="84">
        <v>3.8298611111111108E-5</v>
      </c>
    </row>
    <row r="80" spans="1:19" x14ac:dyDescent="0.25">
      <c r="A80" s="71" t="s">
        <v>106</v>
      </c>
      <c r="B80" s="5">
        <v>184</v>
      </c>
      <c r="C80" s="13">
        <v>184</v>
      </c>
      <c r="D80" s="88">
        <v>1</v>
      </c>
      <c r="E80" s="88">
        <v>1</v>
      </c>
      <c r="F80" s="56">
        <v>1</v>
      </c>
      <c r="G80" s="57">
        <v>1.1336805555555556E-4</v>
      </c>
      <c r="H80" s="5">
        <v>184</v>
      </c>
      <c r="I80" s="50">
        <v>162</v>
      </c>
      <c r="J80" s="86">
        <v>0.88043478260869568</v>
      </c>
      <c r="K80" s="86">
        <v>0.88043478260869568</v>
      </c>
      <c r="L80" s="86">
        <v>1</v>
      </c>
      <c r="M80" s="70">
        <v>1.9322916666666666E-4</v>
      </c>
      <c r="N80" s="5">
        <v>184</v>
      </c>
      <c r="O80" s="80">
        <v>184</v>
      </c>
      <c r="P80" s="82">
        <v>1</v>
      </c>
      <c r="Q80" s="82">
        <v>1</v>
      </c>
      <c r="R80" s="83">
        <v>1</v>
      </c>
      <c r="S80" s="84">
        <v>1.1819444444444445E-4</v>
      </c>
    </row>
    <row r="81" spans="1:19" x14ac:dyDescent="0.25">
      <c r="A81" s="71" t="s">
        <v>84</v>
      </c>
      <c r="B81" s="5">
        <v>3147</v>
      </c>
      <c r="C81" s="13">
        <v>959</v>
      </c>
      <c r="D81" s="88">
        <v>0.30473466793771847</v>
      </c>
      <c r="E81" s="88">
        <v>0.30473466793771847</v>
      </c>
      <c r="F81" s="56">
        <v>7.6923076923076927E-2</v>
      </c>
      <c r="G81" s="57">
        <v>3.8611111111111109E-5</v>
      </c>
      <c r="H81" s="5">
        <v>3147</v>
      </c>
      <c r="I81" s="50">
        <v>1786</v>
      </c>
      <c r="J81" s="86">
        <v>0.56752462662853509</v>
      </c>
      <c r="K81" s="86">
        <v>0.56752462662853509</v>
      </c>
      <c r="L81" s="86">
        <v>0.33333333333333331</v>
      </c>
      <c r="M81" s="70">
        <v>4.2974537037037039E-5</v>
      </c>
      <c r="N81" s="5">
        <v>3147</v>
      </c>
      <c r="O81" s="80">
        <v>1799</v>
      </c>
      <c r="P81" s="82">
        <v>0.57165554496345727</v>
      </c>
      <c r="Q81" s="82">
        <v>0.57165554496345727</v>
      </c>
      <c r="R81" s="83">
        <v>1</v>
      </c>
      <c r="S81" s="84">
        <v>4.0763888888888889E-5</v>
      </c>
    </row>
    <row r="82" spans="1:19" x14ac:dyDescent="0.25">
      <c r="A82" s="71" t="s">
        <v>85</v>
      </c>
      <c r="B82" s="5">
        <v>30</v>
      </c>
      <c r="C82" s="13">
        <v>30</v>
      </c>
      <c r="D82" s="88">
        <v>1</v>
      </c>
      <c r="E82" s="88">
        <v>1</v>
      </c>
      <c r="F82" s="56">
        <v>0.5</v>
      </c>
      <c r="G82" s="57">
        <v>4.9166666666666665E-5</v>
      </c>
      <c r="H82" s="5">
        <v>30</v>
      </c>
      <c r="I82" s="50">
        <v>30</v>
      </c>
      <c r="J82" s="86">
        <v>1</v>
      </c>
      <c r="K82" s="86">
        <v>1</v>
      </c>
      <c r="L82" s="86">
        <v>1</v>
      </c>
      <c r="M82" s="70">
        <v>5.3935185185185184E-5</v>
      </c>
      <c r="N82" s="5">
        <v>30</v>
      </c>
      <c r="O82" s="80">
        <v>30</v>
      </c>
      <c r="P82" s="82">
        <v>1</v>
      </c>
      <c r="Q82" s="82">
        <v>1</v>
      </c>
      <c r="R82" s="83">
        <v>0.5</v>
      </c>
      <c r="S82" s="84">
        <v>5.3402777777777779E-5</v>
      </c>
    </row>
    <row r="83" spans="1:19" x14ac:dyDescent="0.25">
      <c r="A83" s="71" t="s">
        <v>86</v>
      </c>
      <c r="B83" s="5">
        <v>1186</v>
      </c>
      <c r="C83" s="13">
        <v>357</v>
      </c>
      <c r="D83" s="88">
        <v>0.30101180438448566</v>
      </c>
      <c r="E83" s="88">
        <v>0.30101180438448566</v>
      </c>
      <c r="F83" s="56">
        <v>1.4925373134328358E-2</v>
      </c>
      <c r="G83" s="57">
        <v>5.7662037037037036E-5</v>
      </c>
      <c r="H83" s="5">
        <v>1186</v>
      </c>
      <c r="I83" s="50">
        <v>839</v>
      </c>
      <c r="J83" s="86">
        <v>0.70741989881956158</v>
      </c>
      <c r="K83" s="86">
        <v>0.70741989881956158</v>
      </c>
      <c r="L83" s="86">
        <v>1</v>
      </c>
      <c r="M83" s="70">
        <v>1.8991898148148148E-4</v>
      </c>
      <c r="N83" s="5">
        <v>1186</v>
      </c>
      <c r="O83" s="80">
        <v>1042</v>
      </c>
      <c r="P83" s="82">
        <v>0.87858347386172009</v>
      </c>
      <c r="Q83" s="82">
        <v>0.87858347386172009</v>
      </c>
      <c r="R83" s="83">
        <v>0.1</v>
      </c>
      <c r="S83" s="84">
        <v>1.5900462962962963E-4</v>
      </c>
    </row>
    <row r="84" spans="1:19" x14ac:dyDescent="0.25">
      <c r="A84" s="71" t="s">
        <v>87</v>
      </c>
      <c r="B84" s="5">
        <v>22</v>
      </c>
      <c r="C84" s="13">
        <v>22</v>
      </c>
      <c r="D84" s="88">
        <v>1</v>
      </c>
      <c r="E84" s="88">
        <v>1</v>
      </c>
      <c r="F84" s="56">
        <v>1</v>
      </c>
      <c r="G84" s="57">
        <v>7.0601851851851858E-5</v>
      </c>
      <c r="H84" s="5">
        <v>22</v>
      </c>
      <c r="I84" s="50">
        <v>22</v>
      </c>
      <c r="J84" s="86">
        <v>1</v>
      </c>
      <c r="K84" s="86">
        <v>1</v>
      </c>
      <c r="L84" s="86">
        <v>0.33333333333333331</v>
      </c>
      <c r="M84" s="70">
        <v>6.4317129629629636E-5</v>
      </c>
      <c r="N84" s="5">
        <v>22</v>
      </c>
      <c r="O84" s="80">
        <v>22</v>
      </c>
      <c r="P84" s="82">
        <v>1</v>
      </c>
      <c r="Q84" s="82">
        <v>1</v>
      </c>
      <c r="R84" s="83">
        <v>0.2</v>
      </c>
      <c r="S84" s="84">
        <v>7.831018518518518E-5</v>
      </c>
    </row>
    <row r="85" spans="1:19" x14ac:dyDescent="0.25">
      <c r="A85" s="71" t="s">
        <v>88</v>
      </c>
      <c r="B85" s="5">
        <v>146</v>
      </c>
      <c r="C85" s="13">
        <v>122</v>
      </c>
      <c r="D85" s="88">
        <v>0.83561643835616439</v>
      </c>
      <c r="E85" s="88">
        <v>0.83561643835616439</v>
      </c>
      <c r="F85" s="56">
        <v>1</v>
      </c>
      <c r="G85" s="57">
        <v>4.0578703703703703E-5</v>
      </c>
      <c r="H85" s="5">
        <v>146</v>
      </c>
      <c r="I85" s="50">
        <v>99</v>
      </c>
      <c r="J85" s="86">
        <v>0.67808219178082196</v>
      </c>
      <c r="K85" s="86">
        <v>0.67808219178082196</v>
      </c>
      <c r="L85" s="86">
        <v>1</v>
      </c>
      <c r="M85" s="70">
        <v>4.090277777777778E-5</v>
      </c>
      <c r="N85" s="5">
        <v>146</v>
      </c>
      <c r="O85" s="80">
        <v>122</v>
      </c>
      <c r="P85" s="82">
        <v>0.83561643835616439</v>
      </c>
      <c r="Q85" s="82">
        <v>0.83561643835616439</v>
      </c>
      <c r="R85" s="83">
        <v>1</v>
      </c>
      <c r="S85" s="84">
        <v>4.142361111111111E-5</v>
      </c>
    </row>
    <row r="86" spans="1:19" x14ac:dyDescent="0.25">
      <c r="A86" s="71" t="s">
        <v>89</v>
      </c>
      <c r="B86" s="5">
        <v>2</v>
      </c>
      <c r="C86" s="13">
        <v>2</v>
      </c>
      <c r="D86" s="88">
        <v>1</v>
      </c>
      <c r="E86" s="88">
        <v>1</v>
      </c>
      <c r="F86" s="56">
        <v>4.5045045045045045E-3</v>
      </c>
      <c r="G86" s="57">
        <v>1.2766203703703702E-4</v>
      </c>
      <c r="H86" s="5">
        <v>2</v>
      </c>
      <c r="I86" s="50">
        <v>2</v>
      </c>
      <c r="J86" s="86">
        <v>1</v>
      </c>
      <c r="K86" s="86">
        <v>1</v>
      </c>
      <c r="L86" s="86">
        <v>5.4644808743169399E-3</v>
      </c>
      <c r="M86" s="70">
        <v>1.3769675925925926E-4</v>
      </c>
      <c r="N86" s="5">
        <v>2</v>
      </c>
      <c r="O86" s="80">
        <v>2</v>
      </c>
      <c r="P86" s="82">
        <v>1</v>
      </c>
      <c r="Q86" s="82">
        <v>1</v>
      </c>
      <c r="R86" s="83">
        <v>3.6900369003690036E-3</v>
      </c>
      <c r="S86" s="84">
        <v>1.3535879629629629E-4</v>
      </c>
    </row>
    <row r="87" spans="1:19" x14ac:dyDescent="0.25">
      <c r="A87" s="71" t="s">
        <v>90</v>
      </c>
      <c r="B87" s="5">
        <v>903</v>
      </c>
      <c r="C87" s="13">
        <v>899</v>
      </c>
      <c r="D87" s="88">
        <v>0.99557032115171651</v>
      </c>
      <c r="E87" s="88">
        <v>0.99557032115171651</v>
      </c>
      <c r="F87" s="56">
        <v>1</v>
      </c>
      <c r="G87" s="57">
        <v>5.0567129629629627E-5</v>
      </c>
      <c r="H87" s="5">
        <v>903</v>
      </c>
      <c r="I87" s="50">
        <v>891</v>
      </c>
      <c r="J87" s="86">
        <v>0.98671096345514953</v>
      </c>
      <c r="K87" s="86">
        <v>0.98671096345514953</v>
      </c>
      <c r="L87" s="86">
        <v>0.5</v>
      </c>
      <c r="M87" s="70">
        <v>4.2025462962962961E-5</v>
      </c>
      <c r="N87" s="5">
        <v>903</v>
      </c>
      <c r="O87" s="80">
        <v>898</v>
      </c>
      <c r="P87" s="82">
        <v>0.99446290143964566</v>
      </c>
      <c r="Q87" s="82">
        <v>0.99446290143964566</v>
      </c>
      <c r="R87" s="83">
        <v>0.16666666666666666</v>
      </c>
      <c r="S87" s="84">
        <v>4.8726851851851855E-5</v>
      </c>
    </row>
    <row r="88" spans="1:19" x14ac:dyDescent="0.25">
      <c r="A88" s="71" t="s">
        <v>91</v>
      </c>
      <c r="B88" s="5">
        <v>419</v>
      </c>
      <c r="C88" s="13">
        <v>379</v>
      </c>
      <c r="D88" s="88">
        <v>0.90453460620525061</v>
      </c>
      <c r="E88" s="88">
        <v>0.90453460620525061</v>
      </c>
      <c r="F88" s="56">
        <v>1</v>
      </c>
      <c r="G88" s="57">
        <v>6.3321759259259264E-5</v>
      </c>
      <c r="H88" s="5">
        <v>419</v>
      </c>
      <c r="I88" s="50">
        <v>373</v>
      </c>
      <c r="J88" s="86">
        <v>0.89021479713603824</v>
      </c>
      <c r="K88" s="86">
        <v>0.89021479713603824</v>
      </c>
      <c r="L88" s="86">
        <v>0.16666666666666666</v>
      </c>
      <c r="M88" s="70">
        <v>4.4201388888888891E-5</v>
      </c>
      <c r="N88" s="5">
        <v>419</v>
      </c>
      <c r="O88" s="80">
        <v>382</v>
      </c>
      <c r="P88" s="82">
        <v>0.91169451073985686</v>
      </c>
      <c r="Q88" s="82">
        <v>0.91169451073985686</v>
      </c>
      <c r="R88" s="83">
        <v>1</v>
      </c>
      <c r="S88" s="84">
        <v>6.210648148148148E-5</v>
      </c>
    </row>
    <row r="89" spans="1:19" x14ac:dyDescent="0.25">
      <c r="A89" s="71" t="s">
        <v>92</v>
      </c>
      <c r="B89" s="5">
        <v>970.99999999999989</v>
      </c>
      <c r="C89" s="13">
        <v>371</v>
      </c>
      <c r="D89" s="88">
        <v>0.38208032955715759</v>
      </c>
      <c r="E89" s="88">
        <v>0.38208032955715759</v>
      </c>
      <c r="F89" s="56">
        <v>0.1</v>
      </c>
      <c r="G89" s="57">
        <v>5.5567129629629627E-5</v>
      </c>
      <c r="H89" s="5">
        <v>970.99999999999989</v>
      </c>
      <c r="I89" s="50">
        <v>280</v>
      </c>
      <c r="J89" s="86">
        <v>0.28836251287332648</v>
      </c>
      <c r="K89" s="86">
        <v>0.28836251287332648</v>
      </c>
      <c r="L89" s="86">
        <v>6.25E-2</v>
      </c>
      <c r="M89" s="70">
        <v>5.1354166666666664E-5</v>
      </c>
      <c r="N89" s="5">
        <v>970.99999999999989</v>
      </c>
      <c r="O89" s="80">
        <v>367</v>
      </c>
      <c r="P89" s="82">
        <v>0.37796086508753862</v>
      </c>
      <c r="Q89" s="82">
        <v>0.37796086508753862</v>
      </c>
      <c r="R89" s="83">
        <v>9.0909090909090912E-2</v>
      </c>
      <c r="S89" s="84">
        <v>5.4282407407407404E-5</v>
      </c>
    </row>
    <row r="90" spans="1:19" x14ac:dyDescent="0.25">
      <c r="A90" s="71" t="s">
        <v>93</v>
      </c>
      <c r="B90" s="5">
        <v>42</v>
      </c>
      <c r="C90" s="13">
        <v>42</v>
      </c>
      <c r="D90" s="88">
        <v>1</v>
      </c>
      <c r="E90" s="88">
        <v>1</v>
      </c>
      <c r="F90" s="56">
        <v>1</v>
      </c>
      <c r="G90" s="57">
        <v>6.6990740740740739E-5</v>
      </c>
      <c r="H90" s="5">
        <v>42</v>
      </c>
      <c r="I90" s="50">
        <v>42</v>
      </c>
      <c r="J90" s="86">
        <v>1</v>
      </c>
      <c r="K90" s="86">
        <v>1</v>
      </c>
      <c r="L90" s="86">
        <v>0.2</v>
      </c>
      <c r="M90" s="70">
        <v>6.9583333333333335E-5</v>
      </c>
      <c r="N90" s="5">
        <v>42</v>
      </c>
      <c r="O90" s="80">
        <v>42</v>
      </c>
      <c r="P90" s="82">
        <v>1</v>
      </c>
      <c r="Q90" s="82">
        <v>1</v>
      </c>
      <c r="R90" s="83">
        <v>1</v>
      </c>
      <c r="S90" s="84">
        <v>6.7395833333333329E-5</v>
      </c>
    </row>
    <row r="91" spans="1:19" x14ac:dyDescent="0.25">
      <c r="A91" s="71" t="s">
        <v>94</v>
      </c>
      <c r="B91" s="5">
        <v>14</v>
      </c>
      <c r="C91" s="13">
        <v>13</v>
      </c>
      <c r="D91" s="88">
        <v>0.9285714285714286</v>
      </c>
      <c r="E91" s="88">
        <v>0.9285714285714286</v>
      </c>
      <c r="F91" s="56">
        <v>1.6949152542372881E-2</v>
      </c>
      <c r="G91" s="57">
        <v>9.1041666666666666E-5</v>
      </c>
      <c r="H91" s="5">
        <v>14</v>
      </c>
      <c r="I91" s="50">
        <v>12</v>
      </c>
      <c r="J91" s="86">
        <v>0.8571428571428571</v>
      </c>
      <c r="K91" s="86">
        <v>0.8571428571428571</v>
      </c>
      <c r="L91" s="86">
        <v>0.05</v>
      </c>
      <c r="M91" s="70">
        <v>1.0827546296296296E-4</v>
      </c>
      <c r="N91" s="5">
        <v>14</v>
      </c>
      <c r="O91" s="80">
        <v>14</v>
      </c>
      <c r="P91" s="82">
        <v>1</v>
      </c>
      <c r="Q91" s="82">
        <v>1</v>
      </c>
      <c r="R91" s="83">
        <v>1.6129032258064516E-2</v>
      </c>
      <c r="S91" s="84">
        <v>9.2361111111111108E-5</v>
      </c>
    </row>
    <row r="92" spans="1:19" x14ac:dyDescent="0.25">
      <c r="A92" s="71" t="s">
        <v>95</v>
      </c>
      <c r="B92" s="5">
        <v>55</v>
      </c>
      <c r="C92" s="13">
        <v>55</v>
      </c>
      <c r="D92" s="88">
        <v>1</v>
      </c>
      <c r="E92" s="88">
        <v>1</v>
      </c>
      <c r="F92" s="56">
        <v>1</v>
      </c>
      <c r="G92" s="57">
        <v>9.2222222222222217E-5</v>
      </c>
      <c r="H92" s="5">
        <v>55</v>
      </c>
      <c r="I92" s="50">
        <v>55</v>
      </c>
      <c r="J92" s="86">
        <v>1</v>
      </c>
      <c r="K92" s="86">
        <v>1</v>
      </c>
      <c r="L92" s="86">
        <v>1</v>
      </c>
      <c r="M92" s="70">
        <v>9.6759259259259257E-5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8.252314814814815E-5</v>
      </c>
    </row>
    <row r="93" spans="1:19" x14ac:dyDescent="0.25">
      <c r="A93" s="71" t="s">
        <v>107</v>
      </c>
      <c r="B93" s="5">
        <v>319</v>
      </c>
      <c r="C93" s="13">
        <v>245</v>
      </c>
      <c r="D93" s="88">
        <v>0.76802507836990597</v>
      </c>
      <c r="E93" s="88">
        <v>0.76802507836990597</v>
      </c>
      <c r="F93" s="56">
        <v>1</v>
      </c>
      <c r="G93" s="57">
        <v>4.0335648148148148E-5</v>
      </c>
      <c r="H93" s="5">
        <v>319</v>
      </c>
      <c r="I93" s="50">
        <v>245</v>
      </c>
      <c r="J93" s="86">
        <v>0.76802507836990597</v>
      </c>
      <c r="K93" s="86">
        <v>0.76802507836990597</v>
      </c>
      <c r="L93" s="86">
        <v>1</v>
      </c>
      <c r="M93" s="70">
        <v>4.096064814814815E-5</v>
      </c>
      <c r="N93" s="5">
        <v>319</v>
      </c>
      <c r="O93" s="80">
        <v>251</v>
      </c>
      <c r="P93" s="82">
        <v>0.78683385579937304</v>
      </c>
      <c r="Q93" s="82">
        <v>0.78683385579937304</v>
      </c>
      <c r="R93" s="83">
        <v>1</v>
      </c>
      <c r="S93" s="84">
        <v>3.9710648148148146E-5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28611</v>
      </c>
      <c r="D94" s="42">
        <f>AVERAGE(D14:D93)</f>
        <v>0.90819686476271166</v>
      </c>
      <c r="E94" s="42">
        <f>AVERAGE(E14:E93)</f>
        <v>0.92116203967588606</v>
      </c>
      <c r="F94" s="58">
        <f>AVERAGE(F14:F93)</f>
        <v>0.82106905411658138</v>
      </c>
      <c r="G94" s="59">
        <f>AVERAGE(G14:G93)</f>
        <v>6.3677228009259267E-5</v>
      </c>
      <c r="H94" s="27">
        <f>SUM(H14:H93)</f>
        <v>66937</v>
      </c>
      <c r="I94" s="54">
        <f>SUM(I14:I93)</f>
        <v>34907</v>
      </c>
      <c r="J94" s="55">
        <f>AVERAGE(J14:J93)</f>
        <v>0.91394093199619841</v>
      </c>
      <c r="K94" s="55">
        <f>AVERAGE(K14:K93)</f>
        <v>0.93378750723079451</v>
      </c>
      <c r="L94" s="39">
        <f>AVERAGE(L14:L93)</f>
        <v>0.79296715319291855</v>
      </c>
      <c r="M94" s="60">
        <f>AVERAGE(M14:M93)</f>
        <v>7.4235821759259283E-5</v>
      </c>
      <c r="N94" s="27">
        <f>SUM(N14:N93)</f>
        <v>66937</v>
      </c>
      <c r="O94" s="41">
        <f>SUM(O14:O93)</f>
        <v>30156</v>
      </c>
      <c r="P94" s="43">
        <f>AVERAGE(P14:P93)</f>
        <v>0.92042923130288423</v>
      </c>
      <c r="Q94" s="43">
        <f>AVERAGE(Q14:Q93)</f>
        <v>0.93339176498776122</v>
      </c>
      <c r="R94" s="61">
        <f>AVERAGE(R14:R93)</f>
        <v>0.83056564961989177</v>
      </c>
      <c r="S94" s="62">
        <f>AVERAGE(S14:S93)</f>
        <v>7.2407262731481482E-5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Beta - No Node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0.90819686476271166</v>
      </c>
      <c r="C98" s="29"/>
      <c r="D98" s="29"/>
    </row>
    <row r="99" spans="1:4" x14ac:dyDescent="0.25">
      <c r="A99" s="18" t="s">
        <v>122</v>
      </c>
      <c r="B99" s="44">
        <f>E94</f>
        <v>0.92116203967588606</v>
      </c>
    </row>
    <row r="100" spans="1:4" x14ac:dyDescent="0.25">
      <c r="A100" s="18" t="s">
        <v>19</v>
      </c>
      <c r="B100" s="47">
        <f>F94</f>
        <v>0.82106905411658138</v>
      </c>
    </row>
    <row r="101" spans="1:4" x14ac:dyDescent="0.25">
      <c r="A101" s="18" t="s">
        <v>27</v>
      </c>
      <c r="B101" s="67">
        <f>G94</f>
        <v>6.3677228009259267E-5</v>
      </c>
    </row>
    <row r="102" spans="1:4" ht="20.25" thickBot="1" x14ac:dyDescent="0.35">
      <c r="A102" s="30" t="str">
        <f>I1</f>
        <v>Beta, no triangle extractor</v>
      </c>
      <c r="B102" s="30"/>
    </row>
    <row r="103" spans="1:4" ht="15.75" thickTop="1" x14ac:dyDescent="0.25">
      <c r="A103" s="25" t="s">
        <v>12</v>
      </c>
      <c r="B103" s="45">
        <f>J94</f>
        <v>0.91394093199619841</v>
      </c>
    </row>
    <row r="104" spans="1:4" x14ac:dyDescent="0.25">
      <c r="A104" s="25" t="s">
        <v>122</v>
      </c>
      <c r="B104" s="45">
        <f>K94</f>
        <v>0.93378750723079451</v>
      </c>
    </row>
    <row r="105" spans="1:4" x14ac:dyDescent="0.25">
      <c r="A105" s="25" t="s">
        <v>19</v>
      </c>
      <c r="B105" s="48">
        <f>L94</f>
        <v>0.79296715319291855</v>
      </c>
    </row>
    <row r="106" spans="1:4" x14ac:dyDescent="0.25">
      <c r="A106" s="25" t="s">
        <v>27</v>
      </c>
      <c r="B106" s="68">
        <f>M94</f>
        <v>7.4235821759259283E-5</v>
      </c>
    </row>
    <row r="107" spans="1:4" ht="20.25" thickBot="1" x14ac:dyDescent="0.35">
      <c r="A107" s="37" t="str">
        <f>O1</f>
        <v>Beta, triangle instead of node</v>
      </c>
      <c r="B107" s="37"/>
    </row>
    <row r="108" spans="1:4" ht="15.75" thickTop="1" x14ac:dyDescent="0.25">
      <c r="A108" s="38" t="s">
        <v>12</v>
      </c>
      <c r="B108" s="46">
        <f>P94</f>
        <v>0.92042923130288423</v>
      </c>
    </row>
    <row r="109" spans="1:4" x14ac:dyDescent="0.25">
      <c r="A109" s="38" t="s">
        <v>122</v>
      </c>
      <c r="B109" s="46">
        <f>Q94</f>
        <v>0.93339176498776122</v>
      </c>
    </row>
    <row r="110" spans="1:4" x14ac:dyDescent="0.25">
      <c r="A110" s="38" t="s">
        <v>19</v>
      </c>
      <c r="B110" s="49">
        <f>R94</f>
        <v>0.83056564961989177</v>
      </c>
    </row>
    <row r="111" spans="1:4" x14ac:dyDescent="0.25">
      <c r="A111" s="38" t="s">
        <v>27</v>
      </c>
      <c r="B111" s="69">
        <f>S94</f>
        <v>7.2407262731481482E-5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Beta, triangle instead of node</v>
      </c>
    </row>
    <row r="114" spans="1:2" x14ac:dyDescent="0.25">
      <c r="A114" t="s">
        <v>123</v>
      </c>
      <c r="B114" t="str">
        <f>IF(AND(B99 &gt; B104,B99 &gt; B109), A97, IF(B104 &gt; B109, A102, A107))</f>
        <v>Beta, no triangle extractor</v>
      </c>
    </row>
    <row r="115" spans="1:2" x14ac:dyDescent="0.25">
      <c r="A115" t="s">
        <v>23</v>
      </c>
      <c r="B115" t="str">
        <f>IF(AND(B100 &gt; B105,B100 &gt; B110), $A$97, IF(B105 &gt; B110, $A$102, $A$107))</f>
        <v>Beta, triangle instead of node</v>
      </c>
    </row>
    <row r="116" spans="1:2" x14ac:dyDescent="0.25">
      <c r="A116" t="s">
        <v>28</v>
      </c>
      <c r="B116" t="str">
        <f>IF(AND(B101 &lt; B106,B101 &lt; B111), $A$97, IF(B106 &lt; B111, $A$102, $A$107))</f>
        <v>Beta - No Node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{F8756EF3-0667-45BC-AD74-284ED653C90B}</x14:id>
        </ext>
      </extLst>
    </cfRule>
  </conditionalFormatting>
  <conditionalFormatting sqref="P94:S9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{C5CF80F9-18D4-484D-8AF4-D6CCBED1BE85}</x14:id>
        </ext>
      </extLst>
    </cfRule>
  </conditionalFormatting>
  <conditionalFormatting sqref="D83:G8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{31D98D33-CD14-4A17-A9B4-3087B21E3A0A}</x14:id>
        </ext>
      </extLst>
    </cfRule>
  </conditionalFormatting>
  <conditionalFormatting sqref="J83:L8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{4A440D3A-6D08-4AC0-B139-7AC79B24A66D}</x14:id>
        </ext>
      </extLst>
    </cfRule>
  </conditionalFormatting>
  <conditionalFormatting sqref="F8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{57B08905-0999-496B-96C1-4C8B1A8B3BE2}</x14:id>
        </ext>
      </extLst>
    </cfRule>
  </conditionalFormatting>
  <conditionalFormatting sqref="E8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{0A18FE8E-B698-490E-BBE2-E15A7CBE8837}</x14:id>
        </ext>
      </extLst>
    </cfRule>
  </conditionalFormatting>
  <conditionalFormatting sqref="D14:G82 D84:G9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{05F93DEF-064F-4AE9-8FB8-CDA17E873063}</x14:id>
        </ext>
      </extLst>
    </cfRule>
  </conditionalFormatting>
  <conditionalFormatting sqref="J14:M66 J94:M94 J84:L93 J67:L8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{E6A0EB8C-962C-4A88-B776-979DA6254A30}</x14:id>
        </ext>
      </extLst>
    </cfRule>
  </conditionalFormatting>
  <conditionalFormatting sqref="D93:F9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{F74398BC-E48E-41B2-9359-0EE15DFFFECB}</x14:id>
        </ext>
      </extLst>
    </cfRule>
  </conditionalFormatting>
  <conditionalFormatting sqref="D86:D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{728AB64F-408C-4359-B473-E89EE55265A5}</x14:id>
        </ext>
      </extLst>
    </cfRule>
  </conditionalFormatting>
  <conditionalFormatting sqref="E88:E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{F581AB43-AD9E-4DB4-A1C0-11B7E05DAAAC}</x14:id>
        </ext>
      </extLst>
    </cfRule>
  </conditionalFormatting>
  <conditionalFormatting sqref="F62:F82 F84:F9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{65BBF182-FBCC-43F1-8E20-2A84262CBC5B}</x14:id>
        </ext>
      </extLst>
    </cfRule>
  </conditionalFormatting>
  <conditionalFormatting sqref="E64:E82 E84:E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{8994A44C-AEB5-4378-B34C-61F91DC7946F}</x14:id>
        </ext>
      </extLst>
    </cfRule>
  </conditionalFormatting>
  <conditionalFormatting sqref="D89:D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{E71E1852-16E5-4D0D-AE5E-82834F4543FB}</x14:id>
        </ext>
      </extLst>
    </cfRule>
  </conditionalFormatting>
  <conditionalFormatting sqref="P9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{8870A38C-1E57-4050-9804-A93A4C9549CA}</x14:id>
        </ext>
      </extLst>
    </cfRule>
  </conditionalFormatting>
  <conditionalFormatting sqref="Q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{DCE3E335-AA44-42D3-B0AA-2F4CE809A8BF}</x14:id>
        </ext>
      </extLst>
    </cfRule>
  </conditionalFormatting>
  <conditionalFormatting sqref="E92:E9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{923A4F66-E6A0-4B7D-9318-837CE45C71A8}</x14:id>
        </ext>
      </extLst>
    </cfRule>
  </conditionalFormatting>
  <conditionalFormatting sqref="F58:F9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{357A2ADF-F0E1-4473-B1B6-9CFD9CD67444}</x14:id>
        </ext>
      </extLst>
    </cfRule>
  </conditionalFormatting>
  <conditionalFormatting sqref="P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{E9F4BCCA-E0A6-4511-92C6-1F44758F10AC}</x14:id>
        </ext>
      </extLst>
    </cfRule>
  </conditionalFormatting>
  <conditionalFormatting sqref="Q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{34053E5C-85CE-446F-A1B2-2D9B016C2FF7}</x14:id>
        </ext>
      </extLst>
    </cfRule>
  </conditionalFormatting>
  <conditionalFormatting sqref="P83:S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{3FDBED17-72A9-4D84-AFFF-D2D553FDAB99}</x14:id>
        </ext>
      </extLst>
    </cfRule>
  </conditionalFormatting>
  <conditionalFormatting sqref="P14:S82 P84:S9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{70C6222D-C2B1-44F3-938C-2638070D8CD3}</x14:id>
        </ext>
      </extLst>
    </cfRule>
  </conditionalFormatting>
  <conditionalFormatting sqref="P14:P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{783AEAEC-6687-494C-ADD3-7431255360C7}</x14:id>
        </ext>
      </extLst>
    </cfRule>
  </conditionalFormatting>
  <conditionalFormatting sqref="Q14:Q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{88172165-47EC-4269-9C1E-EEF017ADF5DC}</x14:id>
        </ext>
      </extLst>
    </cfRule>
  </conditionalFormatting>
  <conditionalFormatting sqref="R14:R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{8682FF42-43CC-4614-9548-06F91D44551A}</x14:id>
        </ext>
      </extLst>
    </cfRule>
  </conditionalFormatting>
  <conditionalFormatting sqref="P92:P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{F485760F-8963-47B3-BFA1-8FDC9D15ABBE}</x14:id>
        </ext>
      </extLst>
    </cfRule>
  </conditionalFormatting>
  <conditionalFormatting sqref="Q92:Q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{BB81C956-31A8-4DE3-93F6-6E732BF32D4E}</x14:id>
        </ext>
      </extLst>
    </cfRule>
  </conditionalFormatting>
  <conditionalFormatting sqref="P16:P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{B1A90B72-999D-463E-BA44-7FD8E0BDF101}</x14:id>
        </ext>
      </extLst>
    </cfRule>
  </conditionalFormatting>
  <conditionalFormatting sqref="Q76:Q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{44E03E7F-F5E0-4ED4-A2B0-BF2A56D12EAD}</x14:id>
        </ext>
      </extLst>
    </cfRule>
  </conditionalFormatting>
  <conditionalFormatting sqref="P81:R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{AC394FF7-2EB7-425A-95C3-37D9158A3A90}</x14:id>
        </ext>
      </extLst>
    </cfRule>
  </conditionalFormatting>
  <conditionalFormatting sqref="D82:F9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{347C78DB-91A4-4409-80F4-8B6E1C6DC429}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756EF3-0667-45BC-AD74-284ED653C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C5CF80F9-18D4-484D-8AF4-D6CCBED1B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31D98D33-CD14-4A17-A9B4-3087B21E3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4A440D3A-6D08-4AC0-B139-7AC79B24A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57B08905-0999-496B-96C1-4C8B1A8B3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0A18FE8E-B698-490E-BBE2-E15A7CBE8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05F93DEF-064F-4AE9-8FB8-CDA17E873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E6A0EB8C-962C-4A88-B776-979DA6254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F74398BC-E48E-41B2-9359-0EE15DFFF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728AB64F-408C-4359-B473-E89EE5526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F581AB43-AD9E-4DB4-A1C0-11B7E05DA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65BBF182-FBCC-43F1-8E20-2A84262CB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8994A44C-AEB5-4378-B34C-61F91DC79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E71E1852-16E5-4D0D-AE5E-82834F454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8870A38C-1E57-4050-9804-A93A4C954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DCE3E335-AA44-42D3-B0AA-2F4CE809A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923A4F66-E6A0-4B7D-9318-837CE45C7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357A2ADF-F0E1-4473-B1B6-9CFD9CD67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E9F4BCCA-E0A6-4511-92C6-1F44758F1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34053E5C-85CE-446F-A1B2-2D9B016C2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3FDBED17-72A9-4D84-AFFF-D2D553FDA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70C6222D-C2B1-44F3-938C-2638070D8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783AEAEC-6687-494C-ADD3-743125536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88172165-47EC-4269-9C1E-EEF017ADF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8682FF42-43CC-4614-9548-06F91D445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F485760F-8963-47B3-BFA1-8FDC9D15A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BB81C956-31A8-4DE3-93F6-6E732BF32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B1A90B72-999D-463E-BA44-7FD8E0BDF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44E03E7F-F5E0-4ED4-A2B0-BF2A56D12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AC394FF7-2EB7-425A-95C3-37D9158A3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347C78DB-91A4-4409-80F4-8B6E1C6DC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D82:F94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8AF0-381C-449F-A719-35FA0517CB5F}">
  <sheetPr>
    <tabColor theme="9" tint="0.79998168889431442"/>
  </sheetPr>
  <dimension ref="A1:S116"/>
  <sheetViews>
    <sheetView topLeftCell="A59" zoomScale="115" zoomScaleNormal="115" workbookViewId="0">
      <selection activeCell="E78" sqref="E78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152</v>
      </c>
      <c r="B1" s="20"/>
      <c r="C1" s="137" t="s">
        <v>112</v>
      </c>
      <c r="D1" s="138"/>
      <c r="E1" s="138"/>
      <c r="F1" s="138"/>
      <c r="G1" s="139"/>
      <c r="H1" s="20"/>
      <c r="I1" s="140" t="s">
        <v>161</v>
      </c>
      <c r="J1" s="141"/>
      <c r="K1" s="141"/>
      <c r="L1" s="141"/>
      <c r="M1" s="142"/>
      <c r="N1" s="20"/>
      <c r="O1" s="143" t="s">
        <v>166</v>
      </c>
      <c r="P1" s="144"/>
      <c r="Q1" s="144"/>
      <c r="R1" s="144"/>
      <c r="S1" s="145"/>
    </row>
    <row r="2" spans="1:19" x14ac:dyDescent="0.25">
      <c r="A2" s="3"/>
      <c r="B2" s="21"/>
      <c r="C2" s="95"/>
      <c r="D2" s="96"/>
      <c r="E2" s="96"/>
      <c r="F2" s="96"/>
      <c r="G2" s="9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46" t="s">
        <v>0</v>
      </c>
      <c r="D3" s="147"/>
      <c r="E3" s="147" t="s">
        <v>127</v>
      </c>
      <c r="F3" s="147"/>
      <c r="G3" s="151"/>
      <c r="H3" s="21"/>
      <c r="I3" s="120" t="s">
        <v>0</v>
      </c>
      <c r="J3" s="121"/>
      <c r="K3" s="121" t="s">
        <v>168</v>
      </c>
      <c r="L3" s="121"/>
      <c r="M3" s="135"/>
      <c r="N3" s="21"/>
      <c r="O3" s="122" t="s">
        <v>0</v>
      </c>
      <c r="P3" s="123"/>
      <c r="Q3" s="123" t="s">
        <v>167</v>
      </c>
      <c r="R3" s="123"/>
      <c r="S3" s="136"/>
    </row>
    <row r="4" spans="1:19" x14ac:dyDescent="0.25">
      <c r="A4" s="3"/>
      <c r="B4" s="21"/>
      <c r="C4" s="146" t="s">
        <v>1</v>
      </c>
      <c r="D4" s="147"/>
      <c r="E4" s="147">
        <v>5000</v>
      </c>
      <c r="F4" s="147"/>
      <c r="G4" s="151"/>
      <c r="H4" s="21"/>
      <c r="I4" s="120" t="s">
        <v>1</v>
      </c>
      <c r="J4" s="121"/>
      <c r="K4" s="121">
        <v>1000</v>
      </c>
      <c r="L4" s="121"/>
      <c r="M4" s="135"/>
      <c r="N4" s="21"/>
      <c r="O4" s="122" t="s">
        <v>1</v>
      </c>
      <c r="P4" s="123"/>
      <c r="Q4" s="123">
        <v>1000</v>
      </c>
      <c r="R4" s="123"/>
      <c r="S4" s="136"/>
    </row>
    <row r="5" spans="1:19" x14ac:dyDescent="0.25">
      <c r="A5" s="3"/>
      <c r="B5" s="21"/>
      <c r="C5" s="146" t="s">
        <v>2</v>
      </c>
      <c r="D5" s="147"/>
      <c r="E5" s="147">
        <v>300</v>
      </c>
      <c r="F5" s="147"/>
      <c r="G5" s="151"/>
      <c r="H5" s="21"/>
      <c r="I5" s="120" t="s">
        <v>2</v>
      </c>
      <c r="J5" s="121"/>
      <c r="K5" s="121">
        <v>300</v>
      </c>
      <c r="L5" s="121"/>
      <c r="M5" s="135"/>
      <c r="N5" s="21"/>
      <c r="O5" s="122" t="s">
        <v>2</v>
      </c>
      <c r="P5" s="123"/>
      <c r="Q5" s="123">
        <v>300</v>
      </c>
      <c r="R5" s="123"/>
      <c r="S5" s="136"/>
    </row>
    <row r="6" spans="1:19" x14ac:dyDescent="0.25">
      <c r="A6" s="3"/>
      <c r="B6" s="21"/>
      <c r="C6" s="146" t="s">
        <v>3</v>
      </c>
      <c r="D6" s="147"/>
      <c r="E6" s="147">
        <v>2000</v>
      </c>
      <c r="F6" s="147"/>
      <c r="G6" s="151"/>
      <c r="H6" s="21"/>
      <c r="I6" s="120" t="s">
        <v>3</v>
      </c>
      <c r="J6" s="121"/>
      <c r="K6" s="121">
        <v>3000</v>
      </c>
      <c r="L6" s="121"/>
      <c r="M6" s="135"/>
      <c r="N6" s="21"/>
      <c r="O6" s="122" t="s">
        <v>3</v>
      </c>
      <c r="P6" s="123"/>
      <c r="Q6" s="123">
        <v>2000</v>
      </c>
      <c r="R6" s="123"/>
      <c r="S6" s="136"/>
    </row>
    <row r="7" spans="1:19" x14ac:dyDescent="0.25">
      <c r="A7" s="3"/>
      <c r="B7" s="21"/>
      <c r="C7" s="146" t="s">
        <v>4</v>
      </c>
      <c r="D7" s="147"/>
      <c r="E7" s="147" t="s">
        <v>29</v>
      </c>
      <c r="F7" s="147"/>
      <c r="G7" s="151"/>
      <c r="H7" s="21"/>
      <c r="I7" s="120" t="s">
        <v>4</v>
      </c>
      <c r="J7" s="121"/>
      <c r="K7" s="121" t="s">
        <v>29</v>
      </c>
      <c r="L7" s="121"/>
      <c r="M7" s="135"/>
      <c r="N7" s="21"/>
      <c r="O7" s="122" t="s">
        <v>4</v>
      </c>
      <c r="P7" s="123"/>
      <c r="Q7" s="123" t="s">
        <v>29</v>
      </c>
      <c r="R7" s="123"/>
      <c r="S7" s="136"/>
    </row>
    <row r="8" spans="1:19" x14ac:dyDescent="0.25">
      <c r="A8" s="3"/>
      <c r="B8" s="21"/>
      <c r="C8" s="146" t="s">
        <v>5</v>
      </c>
      <c r="D8" s="147"/>
      <c r="E8" s="147" t="s">
        <v>25</v>
      </c>
      <c r="F8" s="147"/>
      <c r="G8" s="151"/>
      <c r="H8" s="21"/>
      <c r="I8" s="120" t="s">
        <v>5</v>
      </c>
      <c r="J8" s="121"/>
      <c r="K8" s="121" t="s">
        <v>25</v>
      </c>
      <c r="L8" s="121"/>
      <c r="M8" s="135"/>
      <c r="N8" s="21"/>
      <c r="O8" s="122" t="s">
        <v>5</v>
      </c>
      <c r="P8" s="123"/>
      <c r="Q8" s="123" t="s">
        <v>25</v>
      </c>
      <c r="R8" s="123"/>
      <c r="S8" s="136"/>
    </row>
    <row r="9" spans="1:19" x14ac:dyDescent="0.25">
      <c r="A9" s="3"/>
      <c r="B9" s="21"/>
      <c r="C9" s="146" t="s">
        <v>6</v>
      </c>
      <c r="D9" s="147"/>
      <c r="E9" s="147">
        <v>1</v>
      </c>
      <c r="F9" s="147"/>
      <c r="G9" s="151"/>
      <c r="H9" s="21"/>
      <c r="I9" s="120" t="s">
        <v>6</v>
      </c>
      <c r="J9" s="121"/>
      <c r="K9" s="121">
        <v>1</v>
      </c>
      <c r="L9" s="121"/>
      <c r="M9" s="135"/>
      <c r="N9" s="21"/>
      <c r="O9" s="122" t="s">
        <v>6</v>
      </c>
      <c r="P9" s="123"/>
      <c r="Q9" s="123">
        <v>1</v>
      </c>
      <c r="R9" s="123"/>
      <c r="S9" s="136"/>
    </row>
    <row r="10" spans="1:19" x14ac:dyDescent="0.25">
      <c r="A10" s="3"/>
      <c r="B10" s="21"/>
      <c r="C10" s="146" t="s">
        <v>7</v>
      </c>
      <c r="D10" s="147"/>
      <c r="E10" s="97"/>
      <c r="F10" s="97"/>
      <c r="G10" s="96"/>
      <c r="H10" s="21"/>
      <c r="I10" s="120" t="s">
        <v>7</v>
      </c>
      <c r="J10" s="121"/>
      <c r="K10" s="79"/>
      <c r="L10" s="79"/>
      <c r="M10" s="78"/>
      <c r="N10" s="21"/>
      <c r="O10" s="122" t="s">
        <v>7</v>
      </c>
      <c r="P10" s="123"/>
      <c r="Q10" s="89"/>
      <c r="R10" s="89"/>
      <c r="S10" s="90"/>
    </row>
    <row r="11" spans="1:19" x14ac:dyDescent="0.25">
      <c r="A11" s="3"/>
      <c r="B11" s="21"/>
      <c r="C11" s="98"/>
      <c r="D11" s="98"/>
      <c r="E11" s="98"/>
      <c r="F11" s="98"/>
      <c r="G11" s="98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8">
        <v>1</v>
      </c>
      <c r="D12" s="149"/>
      <c r="E12" s="149"/>
      <c r="F12" s="149"/>
      <c r="G12" s="150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99" t="s">
        <v>11</v>
      </c>
      <c r="D13" s="100" t="s">
        <v>12</v>
      </c>
      <c r="E13" s="100" t="s">
        <v>13</v>
      </c>
      <c r="F13" s="100" t="s">
        <v>14</v>
      </c>
      <c r="G13" s="101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95">
        <v>405</v>
      </c>
      <c r="D14" s="102">
        <v>1</v>
      </c>
      <c r="E14" s="103">
        <v>1</v>
      </c>
      <c r="F14" s="104">
        <v>1</v>
      </c>
      <c r="G14" s="105">
        <v>3.1701388888888892E-5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4.6134259259259259E-5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6.3310185185185182E-5</v>
      </c>
    </row>
    <row r="15" spans="1:19" x14ac:dyDescent="0.25">
      <c r="A15" s="73" t="s">
        <v>30</v>
      </c>
      <c r="B15" s="5">
        <v>2</v>
      </c>
      <c r="C15" s="95">
        <v>2</v>
      </c>
      <c r="D15" s="103">
        <v>1</v>
      </c>
      <c r="E15" s="103">
        <v>1</v>
      </c>
      <c r="F15" s="104">
        <v>1</v>
      </c>
      <c r="G15" s="105">
        <v>8.1041666666666667E-5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1.3298611111111112E-4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9.8113425925925931E-5</v>
      </c>
    </row>
    <row r="16" spans="1:19" x14ac:dyDescent="0.25">
      <c r="A16" s="73" t="s">
        <v>31</v>
      </c>
      <c r="B16" s="5">
        <v>143</v>
      </c>
      <c r="C16" s="95">
        <v>143</v>
      </c>
      <c r="D16" s="103">
        <v>1</v>
      </c>
      <c r="E16" s="103">
        <v>1</v>
      </c>
      <c r="F16" s="104">
        <v>1</v>
      </c>
      <c r="G16" s="105">
        <v>5.7245370370370371E-5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6.5347222222222228E-5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6.7893518518518522E-5</v>
      </c>
    </row>
    <row r="17" spans="1:19" ht="25.5" x14ac:dyDescent="0.25">
      <c r="A17" s="74" t="s">
        <v>97</v>
      </c>
      <c r="B17" s="5">
        <v>1</v>
      </c>
      <c r="C17" s="95">
        <v>1</v>
      </c>
      <c r="D17" s="103">
        <v>1</v>
      </c>
      <c r="E17" s="103">
        <v>1</v>
      </c>
      <c r="F17" s="104">
        <v>1</v>
      </c>
      <c r="G17" s="105">
        <v>8.5995370370370365E-5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9.5405092592592595E-5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9.2326388888888889E-5</v>
      </c>
    </row>
    <row r="18" spans="1:19" x14ac:dyDescent="0.25">
      <c r="A18" s="73" t="s">
        <v>32</v>
      </c>
      <c r="B18" s="5">
        <v>34</v>
      </c>
      <c r="C18" s="95">
        <v>34</v>
      </c>
      <c r="D18" s="103">
        <v>1</v>
      </c>
      <c r="E18" s="103">
        <v>1</v>
      </c>
      <c r="F18" s="104">
        <v>1</v>
      </c>
      <c r="G18" s="105">
        <v>2.6307870370370371E-5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3.9710648148148146E-5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2.7407407407407408E-5</v>
      </c>
    </row>
    <row r="19" spans="1:19" x14ac:dyDescent="0.25">
      <c r="A19" s="73" t="s">
        <v>33</v>
      </c>
      <c r="B19" s="5">
        <v>3</v>
      </c>
      <c r="C19" s="95">
        <v>3</v>
      </c>
      <c r="D19" s="103">
        <v>1</v>
      </c>
      <c r="E19" s="103">
        <v>1</v>
      </c>
      <c r="F19" s="104">
        <v>1</v>
      </c>
      <c r="G19" s="105">
        <v>6.1238425925925929E-5</v>
      </c>
      <c r="H19" s="5">
        <v>3</v>
      </c>
      <c r="I19" s="50">
        <v>3</v>
      </c>
      <c r="J19" s="52">
        <v>1</v>
      </c>
      <c r="K19" s="52">
        <v>1</v>
      </c>
      <c r="L19" s="63">
        <v>0.5</v>
      </c>
      <c r="M19" s="70">
        <v>6.9085648148148142E-5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6.4803240740740747E-5</v>
      </c>
    </row>
    <row r="20" spans="1:19" ht="25.5" x14ac:dyDescent="0.25">
      <c r="A20" s="74" t="s">
        <v>34</v>
      </c>
      <c r="B20" s="5">
        <v>1</v>
      </c>
      <c r="C20" s="95">
        <v>1</v>
      </c>
      <c r="D20" s="103">
        <v>1</v>
      </c>
      <c r="E20" s="103">
        <v>1</v>
      </c>
      <c r="F20" s="104">
        <v>1</v>
      </c>
      <c r="G20" s="105">
        <v>1.4898148148148149E-4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1.6398148148148148E-4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1.6121527777777778E-4</v>
      </c>
    </row>
    <row r="21" spans="1:19" ht="25.5" x14ac:dyDescent="0.25">
      <c r="A21" s="74" t="s">
        <v>35</v>
      </c>
      <c r="B21" s="5">
        <v>1</v>
      </c>
      <c r="C21" s="95">
        <v>1</v>
      </c>
      <c r="D21" s="103">
        <v>1</v>
      </c>
      <c r="E21" s="103">
        <v>1</v>
      </c>
      <c r="F21" s="104">
        <v>1</v>
      </c>
      <c r="G21" s="105">
        <v>1.1378472222222222E-4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8.9189814814814812E-5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1.1479166666666666E-4</v>
      </c>
    </row>
    <row r="22" spans="1:19" x14ac:dyDescent="0.25">
      <c r="A22" s="73" t="s">
        <v>36</v>
      </c>
      <c r="B22" s="5">
        <v>2</v>
      </c>
      <c r="C22" s="95">
        <v>2</v>
      </c>
      <c r="D22" s="103">
        <v>1</v>
      </c>
      <c r="E22" s="103">
        <v>1</v>
      </c>
      <c r="F22" s="104">
        <v>1</v>
      </c>
      <c r="G22" s="105">
        <v>2.7627314814814816E-5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3.9201388888888892E-5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2.8333333333333332E-5</v>
      </c>
    </row>
    <row r="23" spans="1:19" x14ac:dyDescent="0.25">
      <c r="A23" s="73" t="s">
        <v>37</v>
      </c>
      <c r="B23" s="5">
        <v>1</v>
      </c>
      <c r="C23" s="95">
        <v>1</v>
      </c>
      <c r="D23" s="103">
        <v>1</v>
      </c>
      <c r="E23" s="103">
        <v>1</v>
      </c>
      <c r="F23" s="104">
        <v>1</v>
      </c>
      <c r="G23" s="105">
        <v>7.238425925925926E-5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8.7662037037037041E-5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7.157407407407408E-5</v>
      </c>
    </row>
    <row r="24" spans="1:19" x14ac:dyDescent="0.25">
      <c r="A24" s="73" t="s">
        <v>38</v>
      </c>
      <c r="B24" s="5">
        <v>1</v>
      </c>
      <c r="C24" s="95">
        <v>1</v>
      </c>
      <c r="D24" s="103">
        <v>1</v>
      </c>
      <c r="E24" s="103">
        <v>1</v>
      </c>
      <c r="F24" s="104">
        <v>1</v>
      </c>
      <c r="G24" s="105">
        <v>1.2390046296296297E-4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1.0976851851851852E-4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1.2988425925925925E-4</v>
      </c>
    </row>
    <row r="25" spans="1:19" x14ac:dyDescent="0.25">
      <c r="A25" s="73" t="s">
        <v>39</v>
      </c>
      <c r="B25" s="5">
        <v>3</v>
      </c>
      <c r="C25" s="95">
        <v>3</v>
      </c>
      <c r="D25" s="103">
        <v>1</v>
      </c>
      <c r="E25" s="103">
        <v>1</v>
      </c>
      <c r="F25" s="104">
        <v>1</v>
      </c>
      <c r="G25" s="105">
        <v>2.8969907407407409E-5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3.8437499999999999E-5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2.8819444444444443E-5</v>
      </c>
    </row>
    <row r="26" spans="1:19" x14ac:dyDescent="0.25">
      <c r="A26" s="73" t="s">
        <v>40</v>
      </c>
      <c r="B26" s="5">
        <v>4</v>
      </c>
      <c r="C26" s="95">
        <v>4</v>
      </c>
      <c r="D26" s="103">
        <v>1</v>
      </c>
      <c r="E26" s="103">
        <v>1</v>
      </c>
      <c r="F26" s="104">
        <v>1</v>
      </c>
      <c r="G26" s="105">
        <v>6.4097222222222225E-5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5.7303240740740741E-5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5.6134259259259258E-5</v>
      </c>
    </row>
    <row r="27" spans="1:19" x14ac:dyDescent="0.25">
      <c r="A27" s="73" t="s">
        <v>41</v>
      </c>
      <c r="B27" s="5">
        <v>179</v>
      </c>
      <c r="C27" s="95">
        <v>179</v>
      </c>
      <c r="D27" s="103">
        <v>1</v>
      </c>
      <c r="E27" s="103">
        <v>1</v>
      </c>
      <c r="F27" s="104">
        <v>1</v>
      </c>
      <c r="G27" s="105">
        <v>6.0925925925925929E-5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6.9953703703703706E-5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6.4502314814814815E-5</v>
      </c>
    </row>
    <row r="28" spans="1:19" x14ac:dyDescent="0.25">
      <c r="A28" s="73" t="s">
        <v>42</v>
      </c>
      <c r="B28" s="5">
        <v>2</v>
      </c>
      <c r="C28" s="95">
        <v>2</v>
      </c>
      <c r="D28" s="103">
        <v>1</v>
      </c>
      <c r="E28" s="103">
        <v>1</v>
      </c>
      <c r="F28" s="104">
        <v>1</v>
      </c>
      <c r="G28" s="105">
        <v>7.8217592592592591E-5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7.715277777777778E-5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9.2824074074074068E-5</v>
      </c>
    </row>
    <row r="29" spans="1:19" ht="25.5" x14ac:dyDescent="0.25">
      <c r="A29" s="74" t="s">
        <v>43</v>
      </c>
      <c r="B29" s="5">
        <v>1</v>
      </c>
      <c r="C29" s="95">
        <v>1</v>
      </c>
      <c r="D29" s="103">
        <v>1</v>
      </c>
      <c r="E29" s="103">
        <v>1</v>
      </c>
      <c r="F29" s="104">
        <v>1</v>
      </c>
      <c r="G29" s="105">
        <v>1.5092592592592593E-4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1.6000000000000001E-4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1.4974537037037037E-4</v>
      </c>
    </row>
    <row r="30" spans="1:19" x14ac:dyDescent="0.25">
      <c r="A30" s="73" t="s">
        <v>44</v>
      </c>
      <c r="B30" s="5">
        <v>2</v>
      </c>
      <c r="C30" s="95">
        <v>2</v>
      </c>
      <c r="D30" s="103">
        <v>1</v>
      </c>
      <c r="E30" s="103">
        <v>1</v>
      </c>
      <c r="F30" s="104">
        <v>1</v>
      </c>
      <c r="G30" s="105">
        <v>6.6921296296296301E-5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7.4479166666666663E-5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6.3518518518518524E-5</v>
      </c>
    </row>
    <row r="31" spans="1:19" x14ac:dyDescent="0.25">
      <c r="A31" s="73" t="s">
        <v>45</v>
      </c>
      <c r="B31" s="5">
        <v>110</v>
      </c>
      <c r="C31" s="95">
        <v>109</v>
      </c>
      <c r="D31" s="103">
        <v>0.99090909090909096</v>
      </c>
      <c r="E31" s="103">
        <v>0.99090909090909096</v>
      </c>
      <c r="F31" s="104">
        <v>1</v>
      </c>
      <c r="G31" s="105">
        <v>2.7835648148148149E-5</v>
      </c>
      <c r="H31" s="5"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4.06712962962963E-5</v>
      </c>
      <c r="N31" s="5">
        <v>110</v>
      </c>
      <c r="O31" s="80">
        <v>110</v>
      </c>
      <c r="P31" s="82">
        <v>1</v>
      </c>
      <c r="Q31" s="82">
        <v>1</v>
      </c>
      <c r="R31" s="83">
        <v>1</v>
      </c>
      <c r="S31" s="84">
        <v>3.0162037037037035E-5</v>
      </c>
    </row>
    <row r="32" spans="1:19" ht="25.5" x14ac:dyDescent="0.25">
      <c r="A32" s="74" t="s">
        <v>46</v>
      </c>
      <c r="B32" s="5">
        <v>1</v>
      </c>
      <c r="C32" s="95">
        <v>1</v>
      </c>
      <c r="D32" s="103">
        <v>1</v>
      </c>
      <c r="E32" s="103">
        <v>1</v>
      </c>
      <c r="F32" s="104">
        <v>1</v>
      </c>
      <c r="G32" s="105">
        <v>6.9548611111111116E-5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7.9907407407407404E-5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7.1226851851851846E-5</v>
      </c>
    </row>
    <row r="33" spans="1:19" ht="25.5" x14ac:dyDescent="0.25">
      <c r="A33" s="75" t="s">
        <v>47</v>
      </c>
      <c r="B33" s="5">
        <v>1</v>
      </c>
      <c r="C33" s="95">
        <v>1</v>
      </c>
      <c r="D33" s="103">
        <v>1</v>
      </c>
      <c r="E33" s="103">
        <v>1</v>
      </c>
      <c r="F33" s="104">
        <v>1</v>
      </c>
      <c r="G33" s="105">
        <v>8.8206018518518521E-5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9.2881944444444438E-5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9.0173611111111116E-5</v>
      </c>
    </row>
    <row r="34" spans="1:19" x14ac:dyDescent="0.25">
      <c r="A34" s="76" t="s">
        <v>48</v>
      </c>
      <c r="B34" s="5">
        <v>2916</v>
      </c>
      <c r="C34" s="95">
        <v>2916</v>
      </c>
      <c r="D34" s="103">
        <v>1</v>
      </c>
      <c r="E34" s="103">
        <v>1</v>
      </c>
      <c r="F34" s="104">
        <v>1</v>
      </c>
      <c r="G34" s="105">
        <v>2.9525462962962962E-5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4.090277777777778E-5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3.059027777777778E-5</v>
      </c>
    </row>
    <row r="35" spans="1:19" x14ac:dyDescent="0.25">
      <c r="A35" s="73" t="s">
        <v>49</v>
      </c>
      <c r="B35" s="5">
        <v>1</v>
      </c>
      <c r="C35" s="95">
        <v>1</v>
      </c>
      <c r="D35" s="103">
        <v>1</v>
      </c>
      <c r="E35" s="103">
        <v>1</v>
      </c>
      <c r="F35" s="104">
        <v>1</v>
      </c>
      <c r="G35" s="105">
        <v>7.4895833333333336E-5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7.6284722222222216E-5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7.3958333333333333E-5</v>
      </c>
    </row>
    <row r="36" spans="1:19" x14ac:dyDescent="0.25">
      <c r="A36" s="73" t="s">
        <v>50</v>
      </c>
      <c r="B36" s="5">
        <v>1</v>
      </c>
      <c r="C36" s="95">
        <v>1</v>
      </c>
      <c r="D36" s="103">
        <v>1</v>
      </c>
      <c r="E36" s="103">
        <v>1</v>
      </c>
      <c r="F36" s="104">
        <v>1</v>
      </c>
      <c r="G36" s="105">
        <v>1.1498842592592592E-4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1.193287037037037E-4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1.1245370370370371E-4</v>
      </c>
    </row>
    <row r="37" spans="1:19" x14ac:dyDescent="0.25">
      <c r="A37" s="73" t="s">
        <v>51</v>
      </c>
      <c r="B37" s="5">
        <v>13609</v>
      </c>
      <c r="C37" s="95">
        <v>2816</v>
      </c>
      <c r="D37" s="103">
        <v>0.20692188992578442</v>
      </c>
      <c r="E37" s="103">
        <v>0.56320000000000003</v>
      </c>
      <c r="F37" s="104">
        <v>1</v>
      </c>
      <c r="G37" s="105">
        <v>4.3564814814814814E-5</v>
      </c>
      <c r="H37" s="5">
        <v>13609</v>
      </c>
      <c r="I37" s="50">
        <v>4052</v>
      </c>
      <c r="J37" s="52">
        <v>0.29774413990741422</v>
      </c>
      <c r="K37" s="52">
        <v>0.81040000000000001</v>
      </c>
      <c r="L37" s="63">
        <v>1</v>
      </c>
      <c r="M37" s="70">
        <v>5.7291666666666666E-5</v>
      </c>
      <c r="N37" s="5">
        <v>13609</v>
      </c>
      <c r="O37" s="80">
        <v>0</v>
      </c>
      <c r="P37" s="82">
        <v>0</v>
      </c>
      <c r="Q37" s="82">
        <v>0</v>
      </c>
      <c r="R37" s="83">
        <v>0</v>
      </c>
      <c r="S37" s="84">
        <v>2.741898148148148E-5</v>
      </c>
    </row>
    <row r="38" spans="1:19" x14ac:dyDescent="0.25">
      <c r="A38" s="73" t="s">
        <v>52</v>
      </c>
      <c r="B38" s="5">
        <v>12</v>
      </c>
      <c r="C38" s="95">
        <v>5</v>
      </c>
      <c r="D38" s="103">
        <v>0.41666666666666669</v>
      </c>
      <c r="E38" s="103">
        <v>0.41666666666666669</v>
      </c>
      <c r="F38" s="104">
        <v>1</v>
      </c>
      <c r="G38" s="105">
        <v>8.2048611111111108E-5</v>
      </c>
      <c r="H38" s="5">
        <v>12</v>
      </c>
      <c r="I38" s="50">
        <v>7</v>
      </c>
      <c r="J38" s="52">
        <v>0.58333333333333337</v>
      </c>
      <c r="K38" s="52">
        <v>0.58333333333333337</v>
      </c>
      <c r="L38" s="63">
        <v>1</v>
      </c>
      <c r="M38" s="70">
        <v>8.3206018518518522E-5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6.4247685185185184E-5</v>
      </c>
    </row>
    <row r="39" spans="1:19" x14ac:dyDescent="0.25">
      <c r="A39" s="73" t="s">
        <v>53</v>
      </c>
      <c r="B39" s="5">
        <v>2</v>
      </c>
      <c r="C39" s="95">
        <v>2</v>
      </c>
      <c r="D39" s="103">
        <v>1</v>
      </c>
      <c r="E39" s="103">
        <v>1</v>
      </c>
      <c r="F39" s="104">
        <v>1</v>
      </c>
      <c r="G39" s="105">
        <v>7.3032407407407413E-5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8.9918981481481485E-5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6.5902777777777777E-5</v>
      </c>
    </row>
    <row r="40" spans="1:19" x14ac:dyDescent="0.25">
      <c r="A40" s="73" t="s">
        <v>54</v>
      </c>
      <c r="B40" s="5">
        <v>5</v>
      </c>
      <c r="C40" s="95">
        <v>5</v>
      </c>
      <c r="D40" s="103">
        <v>1</v>
      </c>
      <c r="E40" s="103">
        <v>1</v>
      </c>
      <c r="F40" s="104">
        <v>0.25</v>
      </c>
      <c r="G40" s="105">
        <v>1.187037037037037E-4</v>
      </c>
      <c r="H40" s="5">
        <v>5</v>
      </c>
      <c r="I40" s="50">
        <v>5</v>
      </c>
      <c r="J40" s="52">
        <v>1</v>
      </c>
      <c r="K40" s="52">
        <v>1</v>
      </c>
      <c r="L40" s="63">
        <v>0.5</v>
      </c>
      <c r="M40" s="70">
        <v>1.3070601851851852E-4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1.2427083333333333E-4</v>
      </c>
    </row>
    <row r="41" spans="1:19" x14ac:dyDescent="0.25">
      <c r="A41" s="73" t="s">
        <v>55</v>
      </c>
      <c r="B41" s="5">
        <v>62</v>
      </c>
      <c r="C41" s="95">
        <v>60</v>
      </c>
      <c r="D41" s="103">
        <v>0.967741935483871</v>
      </c>
      <c r="E41" s="103">
        <v>0.967741935483871</v>
      </c>
      <c r="F41" s="104">
        <v>1</v>
      </c>
      <c r="G41" s="105">
        <v>9.6782407407407407E-5</v>
      </c>
      <c r="H41" s="5">
        <v>62</v>
      </c>
      <c r="I41" s="50">
        <v>61</v>
      </c>
      <c r="J41" s="52">
        <v>0.9838709677419355</v>
      </c>
      <c r="K41" s="52">
        <v>0.9838709677419355</v>
      </c>
      <c r="L41" s="63">
        <v>1</v>
      </c>
      <c r="M41" s="70">
        <v>1.1108796296296297E-4</v>
      </c>
      <c r="N41" s="5"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9.1597222222222216E-5</v>
      </c>
    </row>
    <row r="42" spans="1:19" x14ac:dyDescent="0.25">
      <c r="A42" s="73" t="s">
        <v>56</v>
      </c>
      <c r="B42" s="5">
        <v>19</v>
      </c>
      <c r="C42" s="95">
        <v>19</v>
      </c>
      <c r="D42" s="103">
        <v>1</v>
      </c>
      <c r="E42" s="103">
        <v>1</v>
      </c>
      <c r="F42" s="104">
        <v>1</v>
      </c>
      <c r="G42" s="105">
        <v>7.8472222222222222E-5</v>
      </c>
      <c r="H42" s="5">
        <v>19</v>
      </c>
      <c r="I42" s="50">
        <v>19</v>
      </c>
      <c r="J42" s="52">
        <v>1</v>
      </c>
      <c r="K42" s="52">
        <v>1</v>
      </c>
      <c r="L42" s="63">
        <v>0.5</v>
      </c>
      <c r="M42" s="70">
        <v>7.145833333333334E-5</v>
      </c>
      <c r="N42" s="5">
        <v>19</v>
      </c>
      <c r="O42" s="80">
        <v>19</v>
      </c>
      <c r="P42" s="82">
        <v>1</v>
      </c>
      <c r="Q42" s="82">
        <v>1</v>
      </c>
      <c r="R42" s="83">
        <v>0.33333333333333331</v>
      </c>
      <c r="S42" s="84">
        <v>7.1712962962962957E-5</v>
      </c>
    </row>
    <row r="43" spans="1:19" x14ac:dyDescent="0.25">
      <c r="A43" s="73" t="s">
        <v>57</v>
      </c>
      <c r="B43" s="5">
        <v>1</v>
      </c>
      <c r="C43" s="95">
        <v>1</v>
      </c>
      <c r="D43" s="103">
        <v>1</v>
      </c>
      <c r="E43" s="103">
        <v>1</v>
      </c>
      <c r="F43" s="104">
        <v>1</v>
      </c>
      <c r="G43" s="105">
        <v>1.5085648148148147E-4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1.6114583333333334E-4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1.5898148148148149E-4</v>
      </c>
    </row>
    <row r="44" spans="1:19" x14ac:dyDescent="0.25">
      <c r="A44" s="73" t="s">
        <v>58</v>
      </c>
      <c r="B44" s="5">
        <v>1</v>
      </c>
      <c r="C44" s="95">
        <v>1</v>
      </c>
      <c r="D44" s="103">
        <v>1</v>
      </c>
      <c r="E44" s="103">
        <v>1</v>
      </c>
      <c r="F44" s="104">
        <v>1</v>
      </c>
      <c r="G44" s="105">
        <v>4.8634259259259259E-5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6.3796296296296292E-5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5.0694444444444443E-5</v>
      </c>
    </row>
    <row r="45" spans="1:19" x14ac:dyDescent="0.25">
      <c r="A45" s="73" t="s">
        <v>98</v>
      </c>
      <c r="B45" s="5">
        <v>1</v>
      </c>
      <c r="C45" s="95">
        <v>1</v>
      </c>
      <c r="D45" s="103">
        <v>1</v>
      </c>
      <c r="E45" s="103">
        <v>1</v>
      </c>
      <c r="F45" s="104">
        <v>1</v>
      </c>
      <c r="G45" s="105">
        <v>8.6516203703703709E-5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9.3692129629629632E-5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8.4097222222222223E-5</v>
      </c>
    </row>
    <row r="46" spans="1:19" x14ac:dyDescent="0.25">
      <c r="A46" s="73" t="s">
        <v>59</v>
      </c>
      <c r="B46" s="5">
        <v>1</v>
      </c>
      <c r="C46" s="95">
        <v>1</v>
      </c>
      <c r="D46" s="103">
        <v>1</v>
      </c>
      <c r="E46" s="103">
        <v>1</v>
      </c>
      <c r="F46" s="104">
        <v>0.5</v>
      </c>
      <c r="G46" s="105">
        <v>4.5740740740740738E-5</v>
      </c>
      <c r="H46" s="5">
        <v>1</v>
      </c>
      <c r="I46" s="50">
        <v>1</v>
      </c>
      <c r="J46" s="52">
        <v>1</v>
      </c>
      <c r="K46" s="52">
        <v>1</v>
      </c>
      <c r="L46" s="63">
        <v>0.5</v>
      </c>
      <c r="M46" s="70">
        <v>5.6956018518518521E-5</v>
      </c>
      <c r="N46" s="5">
        <v>1</v>
      </c>
      <c r="O46" s="80">
        <v>1</v>
      </c>
      <c r="P46" s="82">
        <v>1</v>
      </c>
      <c r="Q46" s="82">
        <v>1</v>
      </c>
      <c r="R46" s="83">
        <v>0.14285714285714285</v>
      </c>
      <c r="S46" s="84">
        <v>4.386574074074074E-5</v>
      </c>
    </row>
    <row r="47" spans="1:19" x14ac:dyDescent="0.25">
      <c r="A47" s="73" t="s">
        <v>99</v>
      </c>
      <c r="B47" s="5">
        <v>106</v>
      </c>
      <c r="C47" s="95">
        <v>106</v>
      </c>
      <c r="D47" s="103">
        <v>1</v>
      </c>
      <c r="E47" s="103">
        <v>1</v>
      </c>
      <c r="F47" s="104">
        <v>1</v>
      </c>
      <c r="G47" s="105">
        <v>3.5659722222222225E-5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4.6400462962962965E-5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3.5393518518518518E-5</v>
      </c>
    </row>
    <row r="48" spans="1:19" x14ac:dyDescent="0.25">
      <c r="A48" s="73" t="s">
        <v>60</v>
      </c>
      <c r="B48" s="5">
        <v>2</v>
      </c>
      <c r="C48" s="95">
        <v>2</v>
      </c>
      <c r="D48" s="103">
        <v>1</v>
      </c>
      <c r="E48" s="103">
        <v>1</v>
      </c>
      <c r="F48" s="104">
        <v>1</v>
      </c>
      <c r="G48" s="105">
        <v>1.4969907407407407E-4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1.6685185185185184E-4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1.5386574074074074E-4</v>
      </c>
    </row>
    <row r="49" spans="1:19" x14ac:dyDescent="0.25">
      <c r="A49" s="74" t="s">
        <v>100</v>
      </c>
      <c r="B49" s="5">
        <v>1</v>
      </c>
      <c r="C49" s="95">
        <v>1</v>
      </c>
      <c r="D49" s="103">
        <v>1</v>
      </c>
      <c r="E49" s="103">
        <v>1</v>
      </c>
      <c r="F49" s="104">
        <v>1</v>
      </c>
      <c r="G49" s="105">
        <v>4.0335648148148148E-5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5.641203703703704E-5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4.3078703703703703E-5</v>
      </c>
    </row>
    <row r="50" spans="1:19" x14ac:dyDescent="0.25">
      <c r="A50" s="73" t="s">
        <v>61</v>
      </c>
      <c r="B50" s="5">
        <v>1</v>
      </c>
      <c r="C50" s="95">
        <v>1</v>
      </c>
      <c r="D50" s="103">
        <v>1</v>
      </c>
      <c r="E50" s="103">
        <v>1</v>
      </c>
      <c r="F50" s="104">
        <v>1</v>
      </c>
      <c r="G50" s="105">
        <v>1.0377314814814815E-4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1.1887731481481481E-4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1.1675925925925925E-4</v>
      </c>
    </row>
    <row r="51" spans="1:19" x14ac:dyDescent="0.25">
      <c r="A51" s="73" t="s">
        <v>62</v>
      </c>
      <c r="B51" s="5">
        <v>1759</v>
      </c>
      <c r="C51" s="95">
        <v>1759</v>
      </c>
      <c r="D51" s="103">
        <v>1</v>
      </c>
      <c r="E51" s="103">
        <v>1</v>
      </c>
      <c r="F51" s="104">
        <v>0.5</v>
      </c>
      <c r="G51" s="105">
        <v>2.8506944444444445E-5</v>
      </c>
      <c r="H51" s="5"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4.2094907407407406E-5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2.7685185185185186E-5</v>
      </c>
    </row>
    <row r="52" spans="1:19" x14ac:dyDescent="0.25">
      <c r="A52" s="73" t="s">
        <v>63</v>
      </c>
      <c r="B52" s="5">
        <v>934</v>
      </c>
      <c r="C52" s="95">
        <v>934</v>
      </c>
      <c r="D52" s="103">
        <v>1</v>
      </c>
      <c r="E52" s="103">
        <v>1</v>
      </c>
      <c r="F52" s="104">
        <v>1</v>
      </c>
      <c r="G52" s="105">
        <v>2.9965277777777778E-5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4.5231481481481483E-5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3.0856481481481479E-5</v>
      </c>
    </row>
    <row r="53" spans="1:19" x14ac:dyDescent="0.25">
      <c r="A53" s="77" t="s">
        <v>64</v>
      </c>
      <c r="B53" s="5">
        <v>88</v>
      </c>
      <c r="C53" s="95">
        <v>88</v>
      </c>
      <c r="D53" s="103">
        <v>1</v>
      </c>
      <c r="E53" s="103">
        <v>1</v>
      </c>
      <c r="F53" s="104">
        <v>1</v>
      </c>
      <c r="G53" s="105">
        <v>6.5208333333333337E-5</v>
      </c>
      <c r="H53" s="5">
        <v>88</v>
      </c>
      <c r="I53" s="50">
        <v>88</v>
      </c>
      <c r="J53" s="52">
        <v>1</v>
      </c>
      <c r="K53" s="52">
        <v>1</v>
      </c>
      <c r="L53" s="63">
        <v>4.5454545454545456E-2</v>
      </c>
      <c r="M53" s="70">
        <v>8.6817129629629627E-5</v>
      </c>
      <c r="N53" s="5">
        <v>88</v>
      </c>
      <c r="O53" s="80">
        <v>88</v>
      </c>
      <c r="P53" s="82">
        <v>1</v>
      </c>
      <c r="Q53" s="82">
        <v>1</v>
      </c>
      <c r="R53" s="83">
        <v>0.5</v>
      </c>
      <c r="S53" s="84">
        <v>6.8020833333333331E-5</v>
      </c>
    </row>
    <row r="54" spans="1:19" x14ac:dyDescent="0.25">
      <c r="A54" s="76" t="s">
        <v>65</v>
      </c>
      <c r="B54" s="5">
        <v>676</v>
      </c>
      <c r="C54" s="95">
        <v>676</v>
      </c>
      <c r="D54" s="103">
        <v>1</v>
      </c>
      <c r="E54" s="103">
        <v>1</v>
      </c>
      <c r="F54" s="104">
        <v>1</v>
      </c>
      <c r="G54" s="105">
        <v>3.2611111111111111E-4</v>
      </c>
      <c r="H54" s="5"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3.2427083333333331E-4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3.6125000000000003E-4</v>
      </c>
    </row>
    <row r="55" spans="1:19" x14ac:dyDescent="0.25">
      <c r="A55" s="73" t="s">
        <v>66</v>
      </c>
      <c r="B55" s="5">
        <v>67</v>
      </c>
      <c r="C55" s="95">
        <v>67</v>
      </c>
      <c r="D55" s="103">
        <v>1</v>
      </c>
      <c r="E55" s="103">
        <v>1</v>
      </c>
      <c r="F55" s="104">
        <v>1</v>
      </c>
      <c r="G55" s="105">
        <v>6.3680555555555552E-5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7.0069444444444446E-5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5.5428240740740743E-5</v>
      </c>
    </row>
    <row r="56" spans="1:19" x14ac:dyDescent="0.25">
      <c r="A56" s="73" t="s">
        <v>67</v>
      </c>
      <c r="B56" s="5">
        <v>3393</v>
      </c>
      <c r="C56" s="95">
        <v>3393</v>
      </c>
      <c r="D56" s="103">
        <v>1</v>
      </c>
      <c r="E56" s="103">
        <v>1</v>
      </c>
      <c r="F56" s="104">
        <v>1</v>
      </c>
      <c r="G56" s="105">
        <v>3.1215277777777775E-5</v>
      </c>
      <c r="H56" s="5">
        <v>3393</v>
      </c>
      <c r="I56" s="50">
        <v>3393</v>
      </c>
      <c r="J56" s="52">
        <v>1</v>
      </c>
      <c r="K56" s="52">
        <v>1</v>
      </c>
      <c r="L56" s="63">
        <v>1</v>
      </c>
      <c r="M56" s="70">
        <v>4.4629629629629632E-5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3.0949074074074075E-5</v>
      </c>
    </row>
    <row r="57" spans="1:19" x14ac:dyDescent="0.25">
      <c r="A57" s="73" t="s">
        <v>68</v>
      </c>
      <c r="B57" s="5">
        <v>14</v>
      </c>
      <c r="C57" s="95">
        <v>14</v>
      </c>
      <c r="D57" s="103">
        <v>1</v>
      </c>
      <c r="E57" s="103">
        <v>1</v>
      </c>
      <c r="F57" s="104">
        <v>1</v>
      </c>
      <c r="G57" s="105">
        <v>9.2175925925925929E-5</v>
      </c>
      <c r="H57" s="5">
        <v>14</v>
      </c>
      <c r="I57" s="50">
        <v>14</v>
      </c>
      <c r="J57" s="52">
        <v>1</v>
      </c>
      <c r="K57" s="52">
        <v>1</v>
      </c>
      <c r="L57" s="63">
        <v>0.2</v>
      </c>
      <c r="M57" s="70">
        <v>1.0880787037037037E-4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9.2916666666666671E-5</v>
      </c>
    </row>
    <row r="58" spans="1:19" x14ac:dyDescent="0.25">
      <c r="A58" s="73" t="s">
        <v>69</v>
      </c>
      <c r="B58" s="5">
        <v>2</v>
      </c>
      <c r="C58" s="95">
        <v>2</v>
      </c>
      <c r="D58" s="103">
        <v>1</v>
      </c>
      <c r="E58" s="103">
        <v>1</v>
      </c>
      <c r="F58" s="104">
        <v>0.5</v>
      </c>
      <c r="G58" s="105">
        <v>5.8738425925925923E-5</v>
      </c>
      <c r="H58" s="5">
        <v>2</v>
      </c>
      <c r="I58" s="50">
        <v>2</v>
      </c>
      <c r="J58" s="52">
        <v>1</v>
      </c>
      <c r="K58" s="52">
        <v>1</v>
      </c>
      <c r="L58" s="63">
        <v>1.1627906976744186E-2</v>
      </c>
      <c r="M58" s="70">
        <v>7.7291666666666671E-5</v>
      </c>
      <c r="N58" s="5">
        <v>2</v>
      </c>
      <c r="O58" s="80">
        <v>2</v>
      </c>
      <c r="P58" s="82">
        <v>1</v>
      </c>
      <c r="Q58" s="82">
        <v>1</v>
      </c>
      <c r="R58" s="83">
        <v>0.1</v>
      </c>
      <c r="S58" s="84">
        <v>6.5937499999999997E-5</v>
      </c>
    </row>
    <row r="59" spans="1:19" x14ac:dyDescent="0.25">
      <c r="A59" s="73" t="s">
        <v>101</v>
      </c>
      <c r="B59" s="5">
        <v>1</v>
      </c>
      <c r="C59" s="95">
        <v>1</v>
      </c>
      <c r="D59" s="103">
        <v>1</v>
      </c>
      <c r="E59" s="103">
        <v>1</v>
      </c>
      <c r="F59" s="104">
        <v>1</v>
      </c>
      <c r="G59" s="105">
        <v>1.1865740740740741E-4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1.2956018518518519E-4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1.1365740740740741E-4</v>
      </c>
    </row>
    <row r="60" spans="1:19" x14ac:dyDescent="0.25">
      <c r="A60" s="73" t="s">
        <v>70</v>
      </c>
      <c r="B60" s="5">
        <v>1</v>
      </c>
      <c r="C60" s="95">
        <v>1</v>
      </c>
      <c r="D60" s="103">
        <v>1</v>
      </c>
      <c r="E60" s="103">
        <v>1</v>
      </c>
      <c r="F60" s="104">
        <v>1</v>
      </c>
      <c r="G60" s="105">
        <v>5.3483796296296299E-5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7.6643518518518518E-5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5.2696759259259256E-5</v>
      </c>
    </row>
    <row r="61" spans="1:19" x14ac:dyDescent="0.25">
      <c r="A61" s="73" t="s">
        <v>102</v>
      </c>
      <c r="B61" s="5">
        <v>15904.000000000002</v>
      </c>
      <c r="C61" s="95">
        <v>5000</v>
      </c>
      <c r="D61" s="103">
        <v>0.31438631790744465</v>
      </c>
      <c r="E61" s="103">
        <v>1</v>
      </c>
      <c r="F61" s="104">
        <v>1</v>
      </c>
      <c r="G61" s="105">
        <v>2.7465277777777778E-5</v>
      </c>
      <c r="H61" s="5">
        <v>15904.000000000002</v>
      </c>
      <c r="I61" s="50">
        <v>4998</v>
      </c>
      <c r="J61" s="52">
        <v>0.31426056338028169</v>
      </c>
      <c r="K61" s="52">
        <v>0.99960000000000004</v>
      </c>
      <c r="L61" s="63">
        <v>1</v>
      </c>
      <c r="M61" s="70">
        <v>4.7523148148148147E-5</v>
      </c>
      <c r="N61" s="5">
        <v>15904.000000000002</v>
      </c>
      <c r="O61" s="80">
        <v>5000</v>
      </c>
      <c r="P61" s="82">
        <v>0.31438631790744465</v>
      </c>
      <c r="Q61" s="82">
        <v>1</v>
      </c>
      <c r="R61" s="83">
        <v>1</v>
      </c>
      <c r="S61" s="84">
        <v>2.6539351851851851E-5</v>
      </c>
    </row>
    <row r="62" spans="1:19" x14ac:dyDescent="0.25">
      <c r="A62" s="73" t="s">
        <v>71</v>
      </c>
      <c r="B62" s="5">
        <v>2</v>
      </c>
      <c r="C62" s="95">
        <v>2</v>
      </c>
      <c r="D62" s="103">
        <v>1</v>
      </c>
      <c r="E62" s="103">
        <v>1</v>
      </c>
      <c r="F62" s="104">
        <v>1</v>
      </c>
      <c r="G62" s="105">
        <v>6.1979166666666671E-5</v>
      </c>
      <c r="H62" s="5">
        <v>2</v>
      </c>
      <c r="I62" s="50">
        <v>2</v>
      </c>
      <c r="J62" s="52">
        <v>1</v>
      </c>
      <c r="K62" s="52">
        <v>1</v>
      </c>
      <c r="L62" s="63">
        <v>0.33333333333333331</v>
      </c>
      <c r="M62" s="70">
        <v>8.2719907407407411E-5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5.8449074074074073E-5</v>
      </c>
    </row>
    <row r="63" spans="1:19" x14ac:dyDescent="0.25">
      <c r="A63" s="73" t="s">
        <v>72</v>
      </c>
      <c r="B63" s="5">
        <v>5</v>
      </c>
      <c r="C63" s="95">
        <v>5</v>
      </c>
      <c r="D63" s="103">
        <v>1</v>
      </c>
      <c r="E63" s="103">
        <v>1</v>
      </c>
      <c r="F63" s="104">
        <v>1</v>
      </c>
      <c r="G63" s="105">
        <v>5.0173611111111112E-5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6.811342592592592E-5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5.2962962962962962E-5</v>
      </c>
    </row>
    <row r="64" spans="1:19" x14ac:dyDescent="0.25">
      <c r="A64" s="73" t="s">
        <v>73</v>
      </c>
      <c r="B64" s="5">
        <v>7</v>
      </c>
      <c r="C64" s="95">
        <v>7</v>
      </c>
      <c r="D64" s="103">
        <v>1</v>
      </c>
      <c r="E64" s="103">
        <v>1</v>
      </c>
      <c r="F64" s="104">
        <v>9.0909090909090912E-2</v>
      </c>
      <c r="G64" s="105">
        <v>6.7106481481481479E-5</v>
      </c>
      <c r="H64" s="5">
        <v>7</v>
      </c>
      <c r="I64" s="50">
        <v>7</v>
      </c>
      <c r="J64" s="52">
        <v>1</v>
      </c>
      <c r="K64" s="52">
        <v>1</v>
      </c>
      <c r="L64" s="63">
        <v>0.25</v>
      </c>
      <c r="M64" s="70">
        <v>7.3969907407407402E-5</v>
      </c>
      <c r="N64" s="5">
        <v>7</v>
      </c>
      <c r="O64" s="80">
        <v>7</v>
      </c>
      <c r="P64" s="82">
        <v>1</v>
      </c>
      <c r="Q64" s="82">
        <v>1</v>
      </c>
      <c r="R64" s="83">
        <v>0.5</v>
      </c>
      <c r="S64" s="84">
        <v>7.4027777777777772E-5</v>
      </c>
    </row>
    <row r="65" spans="1:19" x14ac:dyDescent="0.25">
      <c r="A65" s="73" t="s">
        <v>74</v>
      </c>
      <c r="B65" s="5">
        <v>5</v>
      </c>
      <c r="C65" s="95">
        <v>5</v>
      </c>
      <c r="D65" s="103">
        <v>1</v>
      </c>
      <c r="E65" s="103">
        <v>1</v>
      </c>
      <c r="F65" s="104">
        <v>1</v>
      </c>
      <c r="G65" s="105">
        <v>5.9629629629629631E-5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7.2141203703703698E-5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6.4120370370370375E-5</v>
      </c>
    </row>
    <row r="66" spans="1:19" x14ac:dyDescent="0.25">
      <c r="A66" s="73" t="s">
        <v>108</v>
      </c>
      <c r="B66" s="5">
        <v>38</v>
      </c>
      <c r="C66" s="95">
        <v>26</v>
      </c>
      <c r="D66" s="103">
        <v>0.68421052631578949</v>
      </c>
      <c r="E66" s="103">
        <v>0.68421052631578949</v>
      </c>
      <c r="F66" s="104">
        <v>0.25</v>
      </c>
      <c r="G66" s="105">
        <v>5.2129629629629631E-5</v>
      </c>
      <c r="H66" s="5">
        <v>38</v>
      </c>
      <c r="I66" s="50">
        <v>28</v>
      </c>
      <c r="J66" s="52">
        <v>0.73684210526315785</v>
      </c>
      <c r="K66" s="52">
        <v>0.73684210526315785</v>
      </c>
      <c r="L66" s="63">
        <v>0.16666666666666666</v>
      </c>
      <c r="M66" s="70">
        <v>1.1784722222222222E-4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1</v>
      </c>
      <c r="S66" s="84">
        <v>5.3171296296296298E-5</v>
      </c>
    </row>
    <row r="67" spans="1:19" x14ac:dyDescent="0.25">
      <c r="A67" s="73" t="s">
        <v>75</v>
      </c>
      <c r="B67" s="5">
        <v>7717.9999999999991</v>
      </c>
      <c r="C67" s="95">
        <v>5000</v>
      </c>
      <c r="D67" s="103">
        <v>0.64783622700181398</v>
      </c>
      <c r="E67" s="103">
        <v>1</v>
      </c>
      <c r="F67" s="104">
        <v>1</v>
      </c>
      <c r="G67" s="105">
        <v>3.076388888888889E-5</v>
      </c>
      <c r="H67" s="5">
        <v>7717.9999999999991</v>
      </c>
      <c r="I67" s="50">
        <v>4984</v>
      </c>
      <c r="J67" s="86">
        <v>0.64576315107540816</v>
      </c>
      <c r="K67" s="86">
        <v>0.99680000000000002</v>
      </c>
      <c r="L67" s="86">
        <v>1</v>
      </c>
      <c r="M67" s="70">
        <v>5.9884259259259261E-5</v>
      </c>
      <c r="N67" s="5">
        <v>7718</v>
      </c>
      <c r="O67" s="80">
        <v>4989</v>
      </c>
      <c r="P67" s="82">
        <v>0.64641098730240998</v>
      </c>
      <c r="Q67" s="82">
        <v>0.99780000000000002</v>
      </c>
      <c r="R67" s="83">
        <v>1</v>
      </c>
      <c r="S67" s="84">
        <v>2.9641203703703705E-5</v>
      </c>
    </row>
    <row r="68" spans="1:19" x14ac:dyDescent="0.25">
      <c r="A68" s="73" t="s">
        <v>103</v>
      </c>
      <c r="B68" s="5">
        <v>14</v>
      </c>
      <c r="C68" s="95">
        <v>14</v>
      </c>
      <c r="D68" s="103">
        <v>1</v>
      </c>
      <c r="E68" s="103">
        <v>1</v>
      </c>
      <c r="F68" s="104">
        <v>1</v>
      </c>
      <c r="G68" s="105">
        <v>5.0740740740740744E-5</v>
      </c>
      <c r="H68" s="5">
        <v>14</v>
      </c>
      <c r="I68" s="50">
        <v>14</v>
      </c>
      <c r="J68" s="86">
        <v>1</v>
      </c>
      <c r="K68" s="86">
        <v>1</v>
      </c>
      <c r="L68" s="86">
        <v>0.33333333333333331</v>
      </c>
      <c r="M68" s="70">
        <v>6.8657407407407401E-5</v>
      </c>
      <c r="N68" s="5">
        <v>14</v>
      </c>
      <c r="O68" s="80">
        <v>14</v>
      </c>
      <c r="P68" s="82">
        <v>1</v>
      </c>
      <c r="Q68" s="82">
        <v>1</v>
      </c>
      <c r="R68" s="83">
        <v>0.33333333333333331</v>
      </c>
      <c r="S68" s="84">
        <v>4.8206018518518518E-5</v>
      </c>
    </row>
    <row r="69" spans="1:19" x14ac:dyDescent="0.25">
      <c r="A69" s="73" t="str">
        <f>A76</f>
        <v>_ --&gt;import static ID.ID.ID.ID;</v>
      </c>
      <c r="B69" s="5">
        <v>24</v>
      </c>
      <c r="C69" s="95">
        <v>20</v>
      </c>
      <c r="D69" s="103">
        <v>0.83333333333333337</v>
      </c>
      <c r="E69" s="103">
        <v>0.83333333333333337</v>
      </c>
      <c r="F69" s="104">
        <v>1</v>
      </c>
      <c r="G69" s="105">
        <v>5.3888888888888889E-5</v>
      </c>
      <c r="H69" s="5">
        <v>24</v>
      </c>
      <c r="I69" s="50">
        <v>6</v>
      </c>
      <c r="J69" s="86">
        <v>0.25</v>
      </c>
      <c r="K69" s="86">
        <v>0.25</v>
      </c>
      <c r="L69" s="86">
        <v>1.1627906976744186E-2</v>
      </c>
      <c r="M69" s="70">
        <v>7.6446759259259257E-5</v>
      </c>
      <c r="N69" s="5">
        <v>24</v>
      </c>
      <c r="O69" s="80">
        <v>19</v>
      </c>
      <c r="P69" s="82">
        <v>0.79166666666666663</v>
      </c>
      <c r="Q69" s="82">
        <v>0.79166666666666663</v>
      </c>
      <c r="R69" s="83">
        <v>0.125</v>
      </c>
      <c r="S69" s="84">
        <v>5.2164351851851851E-5</v>
      </c>
    </row>
    <row r="70" spans="1:19" x14ac:dyDescent="0.25">
      <c r="A70" s="73" t="s">
        <v>76</v>
      </c>
      <c r="B70" s="5">
        <v>6</v>
      </c>
      <c r="C70" s="95">
        <v>6</v>
      </c>
      <c r="D70" s="103">
        <v>1</v>
      </c>
      <c r="E70" s="103">
        <v>1</v>
      </c>
      <c r="F70" s="104">
        <v>1</v>
      </c>
      <c r="G70" s="105">
        <v>4.5763888888888888E-5</v>
      </c>
      <c r="H70" s="5">
        <v>6</v>
      </c>
      <c r="I70" s="50">
        <v>6</v>
      </c>
      <c r="J70" s="86">
        <v>1</v>
      </c>
      <c r="K70" s="86">
        <v>1</v>
      </c>
      <c r="L70" s="86">
        <v>2.3255813953488372E-2</v>
      </c>
      <c r="M70" s="70">
        <v>6.741898148148148E-5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4.4861111111111112E-5</v>
      </c>
    </row>
    <row r="71" spans="1:19" x14ac:dyDescent="0.25">
      <c r="A71" s="73" t="s">
        <v>77</v>
      </c>
      <c r="B71" s="5">
        <v>1</v>
      </c>
      <c r="C71" s="95">
        <v>1</v>
      </c>
      <c r="D71" s="103">
        <v>1</v>
      </c>
      <c r="E71" s="103">
        <v>1</v>
      </c>
      <c r="F71" s="104">
        <v>1</v>
      </c>
      <c r="G71" s="105">
        <v>5.0370370370370373E-5</v>
      </c>
      <c r="H71" s="5">
        <v>1</v>
      </c>
      <c r="I71" s="50">
        <v>1</v>
      </c>
      <c r="J71" s="86">
        <v>1</v>
      </c>
      <c r="K71" s="86">
        <v>1</v>
      </c>
      <c r="L71" s="86">
        <v>0.5</v>
      </c>
      <c r="M71" s="70">
        <v>6.7986111111111112E-5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5.1608796296296294E-5</v>
      </c>
    </row>
    <row r="72" spans="1:19" x14ac:dyDescent="0.25">
      <c r="A72" s="73" t="s">
        <v>78</v>
      </c>
      <c r="B72" s="5">
        <v>6289</v>
      </c>
      <c r="C72" s="95">
        <v>2564</v>
      </c>
      <c r="D72" s="103">
        <v>0.40769597710287803</v>
      </c>
      <c r="E72" s="103">
        <v>0.51280000000000003</v>
      </c>
      <c r="F72" s="104">
        <v>1</v>
      </c>
      <c r="G72" s="105">
        <v>3.7766203703703703E-5</v>
      </c>
      <c r="H72" s="5">
        <v>6289</v>
      </c>
      <c r="I72" s="50">
        <v>2362</v>
      </c>
      <c r="J72" s="86">
        <v>0.37557640324375896</v>
      </c>
      <c r="K72" s="86">
        <v>0.47239999999999999</v>
      </c>
      <c r="L72" s="86">
        <v>1</v>
      </c>
      <c r="M72" s="70">
        <v>5.2754629629629633E-5</v>
      </c>
      <c r="N72" s="5">
        <v>6289</v>
      </c>
      <c r="O72" s="80">
        <v>0</v>
      </c>
      <c r="P72" s="82">
        <v>0</v>
      </c>
      <c r="Q72" s="82">
        <v>0</v>
      </c>
      <c r="R72" s="83">
        <v>0</v>
      </c>
      <c r="S72" s="84">
        <v>2.6782407407407407E-5</v>
      </c>
    </row>
    <row r="73" spans="1:19" x14ac:dyDescent="0.25">
      <c r="A73" s="77" t="s">
        <v>79</v>
      </c>
      <c r="B73" s="5">
        <v>3</v>
      </c>
      <c r="C73" s="95">
        <v>3</v>
      </c>
      <c r="D73" s="103">
        <v>1</v>
      </c>
      <c r="E73" s="103">
        <v>1</v>
      </c>
      <c r="F73" s="104">
        <v>0.33333333333333331</v>
      </c>
      <c r="G73" s="105">
        <v>4.8379629629629628E-5</v>
      </c>
      <c r="H73" s="5">
        <v>3</v>
      </c>
      <c r="I73" s="50">
        <v>3</v>
      </c>
      <c r="J73" s="86">
        <v>1</v>
      </c>
      <c r="K73" s="86">
        <v>1</v>
      </c>
      <c r="L73" s="86">
        <v>1</v>
      </c>
      <c r="M73" s="70">
        <v>6.77662037037037E-5</v>
      </c>
      <c r="N73" s="5">
        <v>3</v>
      </c>
      <c r="O73" s="80">
        <v>3</v>
      </c>
      <c r="P73" s="82">
        <v>1</v>
      </c>
      <c r="Q73" s="82">
        <v>1</v>
      </c>
      <c r="R73" s="83">
        <v>0.33333333333333331</v>
      </c>
      <c r="S73" s="84">
        <v>4.9432870370370371E-5</v>
      </c>
    </row>
    <row r="74" spans="1:19" x14ac:dyDescent="0.25">
      <c r="A74" s="71" t="s">
        <v>104</v>
      </c>
      <c r="B74" s="5">
        <v>9</v>
      </c>
      <c r="C74" s="95">
        <v>9</v>
      </c>
      <c r="D74" s="103">
        <v>1</v>
      </c>
      <c r="E74" s="103">
        <v>1</v>
      </c>
      <c r="F74" s="104">
        <v>1</v>
      </c>
      <c r="G74" s="105">
        <v>7.3912037037037032E-5</v>
      </c>
      <c r="H74" s="5">
        <v>9</v>
      </c>
      <c r="I74" s="50">
        <v>9</v>
      </c>
      <c r="J74" s="86">
        <v>1</v>
      </c>
      <c r="K74" s="86">
        <v>1</v>
      </c>
      <c r="L74" s="86">
        <v>0.1111111111111111</v>
      </c>
      <c r="M74" s="70">
        <v>9.9131944444444441E-5</v>
      </c>
      <c r="N74" s="5">
        <v>9</v>
      </c>
      <c r="O74" s="80">
        <v>9</v>
      </c>
      <c r="P74" s="82">
        <v>1</v>
      </c>
      <c r="Q74" s="82">
        <v>1</v>
      </c>
      <c r="R74" s="83">
        <v>1</v>
      </c>
      <c r="S74" s="84">
        <v>7.4386574074074074E-5</v>
      </c>
    </row>
    <row r="75" spans="1:19" x14ac:dyDescent="0.25">
      <c r="A75" s="71" t="s">
        <v>80</v>
      </c>
      <c r="B75" s="5">
        <v>302</v>
      </c>
      <c r="C75" s="95">
        <v>294</v>
      </c>
      <c r="D75" s="103">
        <v>0.97350993377483441</v>
      </c>
      <c r="E75" s="103">
        <v>0.97350993377483441</v>
      </c>
      <c r="F75" s="104">
        <v>0.5</v>
      </c>
      <c r="G75" s="105">
        <v>5.2858796296296298E-5</v>
      </c>
      <c r="H75" s="5">
        <v>302</v>
      </c>
      <c r="I75" s="50">
        <v>300</v>
      </c>
      <c r="J75" s="86">
        <v>0.99337748344370858</v>
      </c>
      <c r="K75" s="86">
        <v>0.99337748344370858</v>
      </c>
      <c r="L75" s="86">
        <v>1</v>
      </c>
      <c r="M75" s="70">
        <v>6.9872685185185185E-5</v>
      </c>
      <c r="N75" s="5">
        <v>302</v>
      </c>
      <c r="O75" s="80">
        <v>294</v>
      </c>
      <c r="P75" s="82">
        <v>0.97350993377483441</v>
      </c>
      <c r="Q75" s="82">
        <v>0.97350993377483441</v>
      </c>
      <c r="R75" s="83">
        <v>1</v>
      </c>
      <c r="S75" s="84">
        <v>5.2997685185185188E-5</v>
      </c>
    </row>
    <row r="76" spans="1:19" x14ac:dyDescent="0.25">
      <c r="A76" s="71" t="s">
        <v>105</v>
      </c>
      <c r="B76" s="5">
        <v>968</v>
      </c>
      <c r="C76" s="95">
        <v>968</v>
      </c>
      <c r="D76" s="103">
        <v>1</v>
      </c>
      <c r="E76" s="103">
        <v>1</v>
      </c>
      <c r="F76" s="104">
        <v>1</v>
      </c>
      <c r="G76" s="105">
        <v>3.7627314814814812E-5</v>
      </c>
      <c r="H76" s="5">
        <v>968</v>
      </c>
      <c r="I76" s="50">
        <v>968</v>
      </c>
      <c r="J76" s="86">
        <v>1</v>
      </c>
      <c r="K76" s="86">
        <v>1</v>
      </c>
      <c r="L76" s="86">
        <v>1</v>
      </c>
      <c r="M76" s="70">
        <v>5.6400462962962965E-5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2.6458333333333334E-5</v>
      </c>
    </row>
    <row r="77" spans="1:19" x14ac:dyDescent="0.25">
      <c r="A77" s="71" t="s">
        <v>81</v>
      </c>
      <c r="B77" s="5">
        <v>368</v>
      </c>
      <c r="C77" s="95">
        <v>364</v>
      </c>
      <c r="D77" s="103">
        <v>0.98913043478260865</v>
      </c>
      <c r="E77" s="103">
        <v>0.98913043478260865</v>
      </c>
      <c r="F77" s="104">
        <v>1</v>
      </c>
      <c r="G77" s="105">
        <v>4.2361111111111112E-5</v>
      </c>
      <c r="H77" s="5">
        <v>368</v>
      </c>
      <c r="I77" s="50">
        <v>355</v>
      </c>
      <c r="J77" s="86">
        <v>0.96467391304347827</v>
      </c>
      <c r="K77" s="86">
        <v>0.96467391304347827</v>
      </c>
      <c r="L77" s="86">
        <v>0.5</v>
      </c>
      <c r="M77" s="70">
        <v>5.87962962962963E-5</v>
      </c>
      <c r="N77" s="5">
        <v>368</v>
      </c>
      <c r="O77" s="80">
        <v>368</v>
      </c>
      <c r="P77" s="82">
        <v>1</v>
      </c>
      <c r="Q77" s="82">
        <v>1</v>
      </c>
      <c r="R77" s="83">
        <v>1</v>
      </c>
      <c r="S77" s="84">
        <v>4.3541666666666663E-5</v>
      </c>
    </row>
    <row r="78" spans="1:19" x14ac:dyDescent="0.25">
      <c r="A78" s="71" t="s">
        <v>82</v>
      </c>
      <c r="B78" s="5">
        <v>1842</v>
      </c>
      <c r="C78" s="95">
        <v>943</v>
      </c>
      <c r="D78" s="103">
        <v>0.51194353963083605</v>
      </c>
      <c r="E78" s="103">
        <v>0.51194353963083605</v>
      </c>
      <c r="F78" s="104">
        <v>1</v>
      </c>
      <c r="G78" s="105">
        <v>3.6863425925925926E-5</v>
      </c>
      <c r="H78" s="5">
        <v>1842</v>
      </c>
      <c r="I78" s="50">
        <v>1007</v>
      </c>
      <c r="J78" s="86">
        <v>0.54668838219326821</v>
      </c>
      <c r="K78" s="86">
        <v>0.54668838219326821</v>
      </c>
      <c r="L78" s="86">
        <v>1</v>
      </c>
      <c r="M78" s="70">
        <v>5.3483796296296299E-5</v>
      </c>
      <c r="N78" s="5">
        <v>1842</v>
      </c>
      <c r="O78" s="80">
        <v>934</v>
      </c>
      <c r="P78" s="82">
        <v>0.50705754614549403</v>
      </c>
      <c r="Q78" s="82">
        <v>0.50705754614549403</v>
      </c>
      <c r="R78" s="83">
        <v>1</v>
      </c>
      <c r="S78" s="84">
        <v>3.6319444444444446E-5</v>
      </c>
    </row>
    <row r="79" spans="1:19" x14ac:dyDescent="0.25">
      <c r="A79" s="71" t="s">
        <v>83</v>
      </c>
      <c r="B79" s="5">
        <v>1419</v>
      </c>
      <c r="C79" s="95">
        <v>1359</v>
      </c>
      <c r="D79" s="103">
        <v>0.95771670190274838</v>
      </c>
      <c r="E79" s="103">
        <v>0.95771670190274838</v>
      </c>
      <c r="F79" s="104">
        <v>1</v>
      </c>
      <c r="G79" s="105">
        <v>4.0555555555555553E-5</v>
      </c>
      <c r="H79" s="5">
        <v>1419</v>
      </c>
      <c r="I79" s="50">
        <v>1364</v>
      </c>
      <c r="J79" s="86">
        <v>0.96124031007751942</v>
      </c>
      <c r="K79" s="86">
        <v>0.96124031007751942</v>
      </c>
      <c r="L79" s="86">
        <v>1</v>
      </c>
      <c r="M79" s="70">
        <v>5.09837962962963E-5</v>
      </c>
      <c r="N79" s="5">
        <v>1419</v>
      </c>
      <c r="O79" s="80">
        <v>1339</v>
      </c>
      <c r="P79" s="82">
        <v>0.94362226920366454</v>
      </c>
      <c r="Q79" s="82">
        <v>0.94362226920366454</v>
      </c>
      <c r="R79" s="83">
        <v>1</v>
      </c>
      <c r="S79" s="84">
        <v>3.8298611111111108E-5</v>
      </c>
    </row>
    <row r="80" spans="1:19" x14ac:dyDescent="0.25">
      <c r="A80" s="71" t="s">
        <v>106</v>
      </c>
      <c r="B80" s="5">
        <v>184</v>
      </c>
      <c r="C80" s="95">
        <v>184</v>
      </c>
      <c r="D80" s="103">
        <v>1</v>
      </c>
      <c r="E80" s="103">
        <v>1</v>
      </c>
      <c r="F80" s="104">
        <v>1</v>
      </c>
      <c r="G80" s="105">
        <v>1.2136574074074075E-4</v>
      </c>
      <c r="H80" s="5">
        <v>184</v>
      </c>
      <c r="I80" s="50">
        <v>183</v>
      </c>
      <c r="J80" s="86">
        <v>0.99456521739130432</v>
      </c>
      <c r="K80" s="86">
        <v>0.99456521739130432</v>
      </c>
      <c r="L80" s="86">
        <v>0.33333333333333331</v>
      </c>
      <c r="M80" s="70">
        <v>1.8355324074074075E-4</v>
      </c>
      <c r="N80" s="5">
        <v>184</v>
      </c>
      <c r="O80" s="80">
        <v>184</v>
      </c>
      <c r="P80" s="82">
        <v>1</v>
      </c>
      <c r="Q80" s="82">
        <v>1</v>
      </c>
      <c r="R80" s="83">
        <v>1</v>
      </c>
      <c r="S80" s="84">
        <v>1.1819444444444445E-4</v>
      </c>
    </row>
    <row r="81" spans="1:19" x14ac:dyDescent="0.25">
      <c r="A81" s="71" t="s">
        <v>84</v>
      </c>
      <c r="B81" s="5">
        <v>3147</v>
      </c>
      <c r="C81" s="95">
        <v>1834</v>
      </c>
      <c r="D81" s="103">
        <v>0.58277724817286303</v>
      </c>
      <c r="E81" s="103">
        <v>0.58277724817286303</v>
      </c>
      <c r="F81" s="104">
        <v>0.2</v>
      </c>
      <c r="G81" s="105">
        <v>4.1898148148148145E-5</v>
      </c>
      <c r="H81" s="5">
        <v>3147</v>
      </c>
      <c r="I81" s="50">
        <v>1766</v>
      </c>
      <c r="J81" s="86">
        <v>0.56116936765173175</v>
      </c>
      <c r="K81" s="86">
        <v>0.56116936765173175</v>
      </c>
      <c r="L81" s="86">
        <v>1</v>
      </c>
      <c r="M81" s="70">
        <v>5.7013888888888891E-5</v>
      </c>
      <c r="N81" s="5">
        <v>3147</v>
      </c>
      <c r="O81" s="80">
        <v>1799</v>
      </c>
      <c r="P81" s="82">
        <v>0.57165554496345727</v>
      </c>
      <c r="Q81" s="82">
        <v>0.57165554496345727</v>
      </c>
      <c r="R81" s="83">
        <v>1</v>
      </c>
      <c r="S81" s="84">
        <v>4.0763888888888889E-5</v>
      </c>
    </row>
    <row r="82" spans="1:19" x14ac:dyDescent="0.25">
      <c r="A82" s="71" t="s">
        <v>85</v>
      </c>
      <c r="B82" s="5">
        <v>30</v>
      </c>
      <c r="C82" s="95">
        <v>30</v>
      </c>
      <c r="D82" s="103">
        <v>1</v>
      </c>
      <c r="E82" s="103">
        <v>1</v>
      </c>
      <c r="F82" s="104">
        <v>1</v>
      </c>
      <c r="G82" s="105">
        <v>5.5046296296296297E-5</v>
      </c>
      <c r="H82" s="5">
        <v>30</v>
      </c>
      <c r="I82" s="50">
        <v>30</v>
      </c>
      <c r="J82" s="86">
        <v>1</v>
      </c>
      <c r="K82" s="86">
        <v>1</v>
      </c>
      <c r="L82" s="86">
        <v>3.0303030303030304E-2</v>
      </c>
      <c r="M82" s="70">
        <v>6.9421296296296294E-5</v>
      </c>
      <c r="N82" s="5">
        <v>30</v>
      </c>
      <c r="O82" s="80">
        <v>30</v>
      </c>
      <c r="P82" s="82">
        <v>1</v>
      </c>
      <c r="Q82" s="82">
        <v>1</v>
      </c>
      <c r="R82" s="83">
        <v>0.5</v>
      </c>
      <c r="S82" s="84">
        <v>5.3402777777777779E-5</v>
      </c>
    </row>
    <row r="83" spans="1:19" x14ac:dyDescent="0.25">
      <c r="A83" s="71" t="s">
        <v>86</v>
      </c>
      <c r="B83" s="5">
        <v>1186</v>
      </c>
      <c r="C83" s="95">
        <v>983</v>
      </c>
      <c r="D83" s="103">
        <v>0.82883642495784149</v>
      </c>
      <c r="E83" s="103">
        <v>0.82883642495784149</v>
      </c>
      <c r="F83" s="104">
        <v>0.5</v>
      </c>
      <c r="G83" s="105">
        <v>1.7901620370370369E-4</v>
      </c>
      <c r="H83" s="5">
        <v>1186</v>
      </c>
      <c r="I83" s="50">
        <v>666</v>
      </c>
      <c r="J83" s="86">
        <v>0.56155143338954472</v>
      </c>
      <c r="K83" s="86">
        <v>0.56155143338954472</v>
      </c>
      <c r="L83" s="86">
        <v>1</v>
      </c>
      <c r="M83" s="70">
        <v>2.3099537037037037E-4</v>
      </c>
      <c r="N83" s="5">
        <v>1186</v>
      </c>
      <c r="O83" s="80">
        <v>1042</v>
      </c>
      <c r="P83" s="82">
        <v>0.87858347386172009</v>
      </c>
      <c r="Q83" s="82">
        <v>0.87858347386172009</v>
      </c>
      <c r="R83" s="83">
        <v>0.1</v>
      </c>
      <c r="S83" s="84">
        <v>1.5900462962962963E-4</v>
      </c>
    </row>
    <row r="84" spans="1:19" x14ac:dyDescent="0.25">
      <c r="A84" s="71" t="s">
        <v>87</v>
      </c>
      <c r="B84" s="5">
        <v>22</v>
      </c>
      <c r="C84" s="95">
        <v>22</v>
      </c>
      <c r="D84" s="103">
        <v>1</v>
      </c>
      <c r="E84" s="103">
        <v>1</v>
      </c>
      <c r="F84" s="104">
        <v>1</v>
      </c>
      <c r="G84" s="105">
        <v>7.1076388888888887E-5</v>
      </c>
      <c r="H84" s="5">
        <v>22</v>
      </c>
      <c r="I84" s="50">
        <v>22</v>
      </c>
      <c r="J84" s="86">
        <v>1</v>
      </c>
      <c r="K84" s="86">
        <v>1</v>
      </c>
      <c r="L84" s="86">
        <v>2.2222222222222223E-2</v>
      </c>
      <c r="M84" s="70">
        <v>8.0844907407407406E-5</v>
      </c>
      <c r="N84" s="5">
        <v>22</v>
      </c>
      <c r="O84" s="80">
        <v>22</v>
      </c>
      <c r="P84" s="82">
        <v>1</v>
      </c>
      <c r="Q84" s="82">
        <v>1</v>
      </c>
      <c r="R84" s="83">
        <v>0.2</v>
      </c>
      <c r="S84" s="84">
        <v>7.831018518518518E-5</v>
      </c>
    </row>
    <row r="85" spans="1:19" x14ac:dyDescent="0.25">
      <c r="A85" s="71" t="s">
        <v>88</v>
      </c>
      <c r="B85" s="5">
        <v>146</v>
      </c>
      <c r="C85" s="95">
        <v>125</v>
      </c>
      <c r="D85" s="103">
        <v>0.85616438356164382</v>
      </c>
      <c r="E85" s="103">
        <v>0.85616438356164382</v>
      </c>
      <c r="F85" s="104">
        <v>1</v>
      </c>
      <c r="G85" s="105">
        <v>5.4444444444444446E-5</v>
      </c>
      <c r="H85" s="5">
        <v>146</v>
      </c>
      <c r="I85" s="50">
        <v>105</v>
      </c>
      <c r="J85" s="86">
        <v>0.71917808219178081</v>
      </c>
      <c r="K85" s="86">
        <v>0.71917808219178081</v>
      </c>
      <c r="L85" s="86">
        <v>0.5</v>
      </c>
      <c r="M85" s="70">
        <v>5.8935185185185184E-5</v>
      </c>
      <c r="N85" s="5">
        <v>146</v>
      </c>
      <c r="O85" s="80">
        <v>122</v>
      </c>
      <c r="P85" s="82">
        <v>0.83561643835616439</v>
      </c>
      <c r="Q85" s="82">
        <v>0.83561643835616439</v>
      </c>
      <c r="R85" s="83">
        <v>1</v>
      </c>
      <c r="S85" s="84">
        <v>4.142361111111111E-5</v>
      </c>
    </row>
    <row r="86" spans="1:19" x14ac:dyDescent="0.25">
      <c r="A86" s="71" t="s">
        <v>89</v>
      </c>
      <c r="B86" s="5">
        <v>2</v>
      </c>
      <c r="C86" s="95">
        <v>2</v>
      </c>
      <c r="D86" s="103">
        <v>1</v>
      </c>
      <c r="E86" s="103">
        <v>1</v>
      </c>
      <c r="F86" s="104">
        <v>5.7803468208092483E-3</v>
      </c>
      <c r="G86" s="105">
        <v>1.3628472222222221E-4</v>
      </c>
      <c r="H86" s="5">
        <v>2</v>
      </c>
      <c r="I86" s="50">
        <v>2</v>
      </c>
      <c r="J86" s="86">
        <v>1</v>
      </c>
      <c r="K86" s="86">
        <v>1</v>
      </c>
      <c r="L86" s="86">
        <v>3.6363636363636364E-3</v>
      </c>
      <c r="M86" s="70">
        <v>1.5008101851851852E-4</v>
      </c>
      <c r="N86" s="5">
        <v>2</v>
      </c>
      <c r="O86" s="80">
        <v>2</v>
      </c>
      <c r="P86" s="82">
        <v>1</v>
      </c>
      <c r="Q86" s="82">
        <v>1</v>
      </c>
      <c r="R86" s="83">
        <v>3.6900369003690036E-3</v>
      </c>
      <c r="S86" s="84">
        <v>1.3535879629629629E-4</v>
      </c>
    </row>
    <row r="87" spans="1:19" x14ac:dyDescent="0.25">
      <c r="A87" s="71" t="s">
        <v>90</v>
      </c>
      <c r="B87" s="5">
        <v>903</v>
      </c>
      <c r="C87" s="95">
        <v>900</v>
      </c>
      <c r="D87" s="103">
        <v>0.99667774086378735</v>
      </c>
      <c r="E87" s="103">
        <v>0.99667774086378735</v>
      </c>
      <c r="F87" s="104">
        <v>0.2</v>
      </c>
      <c r="G87" s="105">
        <v>5.3298611111111114E-5</v>
      </c>
      <c r="H87" s="5">
        <v>903</v>
      </c>
      <c r="I87" s="50">
        <v>898</v>
      </c>
      <c r="J87" s="86">
        <v>0.99446290143964566</v>
      </c>
      <c r="K87" s="86">
        <v>0.99446290143964566</v>
      </c>
      <c r="L87" s="86">
        <v>1</v>
      </c>
      <c r="M87" s="70">
        <v>6.6793981481481478E-5</v>
      </c>
      <c r="N87" s="5">
        <v>903</v>
      </c>
      <c r="O87" s="80">
        <v>898</v>
      </c>
      <c r="P87" s="82">
        <v>0.99446290143964566</v>
      </c>
      <c r="Q87" s="82">
        <v>0.99446290143964566</v>
      </c>
      <c r="R87" s="83">
        <v>0.16666666666666666</v>
      </c>
      <c r="S87" s="84">
        <v>4.8726851851851855E-5</v>
      </c>
    </row>
    <row r="88" spans="1:19" x14ac:dyDescent="0.25">
      <c r="A88" s="71" t="s">
        <v>91</v>
      </c>
      <c r="B88" s="5">
        <v>419</v>
      </c>
      <c r="C88" s="95">
        <v>383</v>
      </c>
      <c r="D88" s="103">
        <v>0.91408114558472553</v>
      </c>
      <c r="E88" s="103">
        <v>0.91408114558472553</v>
      </c>
      <c r="F88" s="104">
        <v>1</v>
      </c>
      <c r="G88" s="105">
        <v>6.1030092592592593E-5</v>
      </c>
      <c r="H88" s="5">
        <v>419</v>
      </c>
      <c r="I88" s="50">
        <v>385</v>
      </c>
      <c r="J88" s="86">
        <v>0.91885441527446299</v>
      </c>
      <c r="K88" s="86">
        <v>0.91885441527446299</v>
      </c>
      <c r="L88" s="86">
        <v>0.25</v>
      </c>
      <c r="M88" s="70">
        <v>7.9062500000000004E-5</v>
      </c>
      <c r="N88" s="5">
        <v>419</v>
      </c>
      <c r="O88" s="80">
        <v>382</v>
      </c>
      <c r="P88" s="82">
        <v>0.91169451073985686</v>
      </c>
      <c r="Q88" s="82">
        <v>0.91169451073985686</v>
      </c>
      <c r="R88" s="83">
        <v>1</v>
      </c>
      <c r="S88" s="84">
        <v>6.210648148148148E-5</v>
      </c>
    </row>
    <row r="89" spans="1:19" x14ac:dyDescent="0.25">
      <c r="A89" s="71" t="s">
        <v>92</v>
      </c>
      <c r="B89" s="5">
        <v>970.99999999999989</v>
      </c>
      <c r="C89" s="95">
        <v>421</v>
      </c>
      <c r="D89" s="103">
        <v>0.43357363542739447</v>
      </c>
      <c r="E89" s="103">
        <v>0.43357363542739447</v>
      </c>
      <c r="F89" s="104">
        <v>0.1111111111111111</v>
      </c>
      <c r="G89" s="105">
        <v>5.5613425925925928E-5</v>
      </c>
      <c r="H89" s="5">
        <v>970.99999999999989</v>
      </c>
      <c r="I89" s="50">
        <v>319</v>
      </c>
      <c r="J89" s="86">
        <v>0.32852729145211124</v>
      </c>
      <c r="K89" s="86">
        <v>0.32852729145211124</v>
      </c>
      <c r="L89" s="86">
        <v>1.9607843137254902E-2</v>
      </c>
      <c r="M89" s="70">
        <v>7.1041666666666668E-5</v>
      </c>
      <c r="N89" s="5">
        <v>970.99999999999989</v>
      </c>
      <c r="O89" s="80">
        <v>367</v>
      </c>
      <c r="P89" s="82">
        <v>0.37796086508753862</v>
      </c>
      <c r="Q89" s="82">
        <v>0.37796086508753862</v>
      </c>
      <c r="R89" s="83">
        <v>9.0909090909090912E-2</v>
      </c>
      <c r="S89" s="84">
        <v>5.4282407407407404E-5</v>
      </c>
    </row>
    <row r="90" spans="1:19" x14ac:dyDescent="0.25">
      <c r="A90" s="71" t="s">
        <v>93</v>
      </c>
      <c r="B90" s="5">
        <v>42</v>
      </c>
      <c r="C90" s="95">
        <v>42</v>
      </c>
      <c r="D90" s="103">
        <v>1</v>
      </c>
      <c r="E90" s="103">
        <v>1</v>
      </c>
      <c r="F90" s="104">
        <v>0.5</v>
      </c>
      <c r="G90" s="105">
        <v>7.221064814814815E-5</v>
      </c>
      <c r="H90" s="5">
        <v>42</v>
      </c>
      <c r="I90" s="50">
        <v>42</v>
      </c>
      <c r="J90" s="86">
        <v>1</v>
      </c>
      <c r="K90" s="86">
        <v>1</v>
      </c>
      <c r="L90" s="86">
        <v>1</v>
      </c>
      <c r="M90" s="70">
        <v>8.3449074074074071E-5</v>
      </c>
      <c r="N90" s="5">
        <v>42</v>
      </c>
      <c r="O90" s="80">
        <v>42</v>
      </c>
      <c r="P90" s="82">
        <v>1</v>
      </c>
      <c r="Q90" s="82">
        <v>1</v>
      </c>
      <c r="R90" s="83">
        <v>1</v>
      </c>
      <c r="S90" s="84">
        <v>6.7395833333333329E-5</v>
      </c>
    </row>
    <row r="91" spans="1:19" x14ac:dyDescent="0.25">
      <c r="A91" s="71" t="s">
        <v>94</v>
      </c>
      <c r="B91" s="5">
        <v>14</v>
      </c>
      <c r="C91" s="95">
        <v>13</v>
      </c>
      <c r="D91" s="103">
        <v>0.9285714285714286</v>
      </c>
      <c r="E91" s="103">
        <v>0.9285714285714286</v>
      </c>
      <c r="F91" s="104">
        <v>1.3513513513513514E-2</v>
      </c>
      <c r="G91" s="105">
        <v>9.7060185185185189E-5</v>
      </c>
      <c r="H91" s="5">
        <v>14</v>
      </c>
      <c r="I91" s="50">
        <v>13</v>
      </c>
      <c r="J91" s="86">
        <v>0.9285714285714286</v>
      </c>
      <c r="K91" s="86">
        <v>0.9285714285714286</v>
      </c>
      <c r="L91" s="86">
        <v>9.0909090909090912E-2</v>
      </c>
      <c r="M91" s="70">
        <v>1.1641203703703703E-4</v>
      </c>
      <c r="N91" s="5">
        <v>14</v>
      </c>
      <c r="O91" s="80">
        <v>14</v>
      </c>
      <c r="P91" s="82">
        <v>1</v>
      </c>
      <c r="Q91" s="82">
        <v>1</v>
      </c>
      <c r="R91" s="83">
        <v>1.6129032258064516E-2</v>
      </c>
      <c r="S91" s="84">
        <v>9.2361111111111108E-5</v>
      </c>
    </row>
    <row r="92" spans="1:19" x14ac:dyDescent="0.25">
      <c r="A92" s="71" t="s">
        <v>95</v>
      </c>
      <c r="B92" s="5">
        <v>55</v>
      </c>
      <c r="C92" s="95">
        <v>55</v>
      </c>
      <c r="D92" s="103">
        <v>1</v>
      </c>
      <c r="E92" s="103">
        <v>1</v>
      </c>
      <c r="F92" s="104">
        <v>1</v>
      </c>
      <c r="G92" s="105">
        <v>8.3055555555555549E-5</v>
      </c>
      <c r="H92" s="5">
        <v>55</v>
      </c>
      <c r="I92" s="50">
        <v>55</v>
      </c>
      <c r="J92" s="86">
        <v>1</v>
      </c>
      <c r="K92" s="86">
        <v>1</v>
      </c>
      <c r="L92" s="86">
        <v>1</v>
      </c>
      <c r="M92" s="70">
        <v>1.0920138888888889E-4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8.252314814814815E-5</v>
      </c>
    </row>
    <row r="93" spans="1:19" x14ac:dyDescent="0.25">
      <c r="A93" s="71" t="s">
        <v>107</v>
      </c>
      <c r="B93" s="5">
        <v>319</v>
      </c>
      <c r="C93" s="95">
        <v>252</v>
      </c>
      <c r="D93" s="103">
        <v>0.78996865203761757</v>
      </c>
      <c r="E93" s="103">
        <v>0.78996865203761757</v>
      </c>
      <c r="F93" s="104">
        <v>1</v>
      </c>
      <c r="G93" s="105">
        <v>4.0613425925925923E-5</v>
      </c>
      <c r="H93" s="5">
        <v>319</v>
      </c>
      <c r="I93" s="50">
        <v>254</v>
      </c>
      <c r="J93" s="86">
        <v>0.79623824451410663</v>
      </c>
      <c r="K93" s="86">
        <v>0.79623824451410663</v>
      </c>
      <c r="L93" s="86">
        <v>1</v>
      </c>
      <c r="M93" s="70">
        <v>5.7673611111111112E-5</v>
      </c>
      <c r="N93" s="5">
        <v>319</v>
      </c>
      <c r="O93" s="80">
        <v>251</v>
      </c>
      <c r="P93" s="82">
        <v>0.78683385579937304</v>
      </c>
      <c r="Q93" s="82">
        <v>0.78683385579937304</v>
      </c>
      <c r="R93" s="83">
        <v>1</v>
      </c>
      <c r="S93" s="84">
        <v>3.9710648148148146E-5</v>
      </c>
    </row>
    <row r="94" spans="1:19" ht="15.75" thickBot="1" x14ac:dyDescent="0.3">
      <c r="A94" s="6" t="s">
        <v>16</v>
      </c>
      <c r="B94" s="26">
        <f>SUM(B14:B93)</f>
        <v>66937</v>
      </c>
      <c r="C94" s="106">
        <f>SUM(C14:C93)</f>
        <v>35606</v>
      </c>
      <c r="D94" s="107">
        <f>AVERAGE(D14:D93)</f>
        <v>0.9279081654239375</v>
      </c>
      <c r="E94" s="107">
        <f>AVERAGE(E14:E93)</f>
        <v>0.94664766027471359</v>
      </c>
      <c r="F94" s="108">
        <f>AVERAGE(F14:F93)</f>
        <v>0.86818309244609837</v>
      </c>
      <c r="G94" s="109">
        <f>AVERAGE(G14:G93)</f>
        <v>7.1864728009259296E-5</v>
      </c>
      <c r="H94" s="27">
        <f>SUM(H14:H93)</f>
        <v>66937</v>
      </c>
      <c r="I94" s="54">
        <f>SUM(I14:I93)</f>
        <v>36174</v>
      </c>
      <c r="J94" s="55">
        <f>AVERAGE(J14:J93)</f>
        <v>0.91820611418224218</v>
      </c>
      <c r="K94" s="55">
        <f>AVERAGE(K14:K93)</f>
        <v>0.93877931096215617</v>
      </c>
      <c r="L94" s="39">
        <f>AVERAGE(L14:L93)</f>
        <v>0.77170528126684101</v>
      </c>
      <c r="M94" s="60">
        <f>AVERAGE(M14:M93)</f>
        <v>8.6317129629629629E-5</v>
      </c>
      <c r="N94" s="27">
        <f>SUM(N14:N93)</f>
        <v>66937</v>
      </c>
      <c r="O94" s="41">
        <f>SUM(O14:O93)</f>
        <v>30156</v>
      </c>
      <c r="P94" s="43">
        <f>AVERAGE(P14:P93)</f>
        <v>0.92042923130288423</v>
      </c>
      <c r="Q94" s="43">
        <f>AVERAGE(Q14:Q93)</f>
        <v>0.93339176498776122</v>
      </c>
      <c r="R94" s="61">
        <f>AVERAGE(R14:R93)</f>
        <v>0.83056564961989177</v>
      </c>
      <c r="S94" s="62">
        <f>AVERAGE(S14:S93)</f>
        <v>7.2407262731481482E-5</v>
      </c>
    </row>
    <row r="95" spans="1:19" ht="15.75" thickTop="1" x14ac:dyDescent="0.25">
      <c r="D95" s="93"/>
    </row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Beta 2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Beta, no triangle extractor</v>
      </c>
      <c r="B102" s="30"/>
    </row>
    <row r="103" spans="1:4" ht="15.75" thickTop="1" x14ac:dyDescent="0.25">
      <c r="A103" s="25" t="s">
        <v>12</v>
      </c>
      <c r="B103" s="45">
        <f>J94</f>
        <v>0.91820611418224218</v>
      </c>
    </row>
    <row r="104" spans="1:4" x14ac:dyDescent="0.25">
      <c r="A104" s="25" t="s">
        <v>122</v>
      </c>
      <c r="B104" s="45">
        <f>K94</f>
        <v>0.93877931096215617</v>
      </c>
    </row>
    <row r="105" spans="1:4" x14ac:dyDescent="0.25">
      <c r="A105" s="25" t="s">
        <v>19</v>
      </c>
      <c r="B105" s="48">
        <f>L94</f>
        <v>0.77170528126684101</v>
      </c>
    </row>
    <row r="106" spans="1:4" x14ac:dyDescent="0.25">
      <c r="A106" s="25" t="s">
        <v>27</v>
      </c>
      <c r="B106" s="68">
        <f>M94</f>
        <v>8.6317129629629629E-5</v>
      </c>
    </row>
    <row r="107" spans="1:4" ht="20.25" thickBot="1" x14ac:dyDescent="0.35">
      <c r="A107" s="37" t="str">
        <f>O1</f>
        <v>Beta, triangle instead of node</v>
      </c>
      <c r="B107" s="37"/>
    </row>
    <row r="108" spans="1:4" ht="15.75" thickTop="1" x14ac:dyDescent="0.25">
      <c r="A108" s="38" t="s">
        <v>12</v>
      </c>
      <c r="B108" s="46">
        <f>P94</f>
        <v>0.92042923130288423</v>
      </c>
    </row>
    <row r="109" spans="1:4" x14ac:dyDescent="0.25">
      <c r="A109" s="38" t="s">
        <v>122</v>
      </c>
      <c r="B109" s="46">
        <f>Q94</f>
        <v>0.93339176498776122</v>
      </c>
    </row>
    <row r="110" spans="1:4" x14ac:dyDescent="0.25">
      <c r="A110" s="38" t="s">
        <v>19</v>
      </c>
      <c r="B110" s="49">
        <f>R94</f>
        <v>0.83056564961989177</v>
      </c>
    </row>
    <row r="111" spans="1:4" x14ac:dyDescent="0.25">
      <c r="A111" s="38" t="s">
        <v>27</v>
      </c>
      <c r="B111" s="69">
        <f>S94</f>
        <v>7.2407262731481482E-5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 2</v>
      </c>
    </row>
    <row r="114" spans="1:2" x14ac:dyDescent="0.25">
      <c r="A114" t="s">
        <v>123</v>
      </c>
      <c r="B114" t="str">
        <f>IF(AND(B99 &gt; B104,B99 &gt; B109), A97, IF(B104 &gt; B109, A102, A107))</f>
        <v>Beta 2</v>
      </c>
    </row>
    <row r="115" spans="1:2" x14ac:dyDescent="0.25">
      <c r="A115" t="s">
        <v>23</v>
      </c>
      <c r="B115" t="str">
        <f>IF(AND(B100 &gt; B105,B100 &gt; B110), $A$97, IF(B105 &gt; B110, $A$102, $A$107))</f>
        <v>Beta 2</v>
      </c>
    </row>
    <row r="116" spans="1:2" x14ac:dyDescent="0.25">
      <c r="A116" t="s">
        <v>28</v>
      </c>
      <c r="B116" t="str">
        <f>IF(AND(B101 &lt; B106,B101 &lt; B111), $A$97, IF(B106 &lt; B111, $A$102, $A$107))</f>
        <v>Beta 2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P94:S94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{1532666F-DAF0-4A6F-B6CC-0CAA0D1BCDC2}</x14:id>
        </ext>
      </extLst>
    </cfRule>
  </conditionalFormatting>
  <conditionalFormatting sqref="J83:L8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{B0CF9EA7-A07E-485A-B7DC-BC2FB1FB6E74}</x14:id>
        </ext>
      </extLst>
    </cfRule>
  </conditionalFormatting>
  <conditionalFormatting sqref="J14:M66 J94:M94 J84:L93 J67:L8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{E6BF4DB8-B5F2-4F0F-B017-A606343D311F}</x14:id>
        </ext>
      </extLst>
    </cfRule>
  </conditionalFormatting>
  <conditionalFormatting sqref="P9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{CE12592D-9346-4948-A625-61803032BD9D}</x14:id>
        </ext>
      </extLst>
    </cfRule>
  </conditionalFormatting>
  <conditionalFormatting sqref="Q9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{19A66489-D3A6-4249-95A0-EDFEC933C3FE}</x14:id>
        </ext>
      </extLst>
    </cfRule>
  </conditionalFormatting>
  <conditionalFormatting sqref="P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{7D598CF9-9427-472B-BDF1-2C35728D4A49}</x14:id>
        </ext>
      </extLst>
    </cfRule>
  </conditionalFormatting>
  <conditionalFormatting sqref="Q9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{17254015-867A-4866-9EB5-462CEE642DB0}</x14:id>
        </ext>
      </extLst>
    </cfRule>
  </conditionalFormatting>
  <conditionalFormatting sqref="P83:S8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{CF76F1E9-1092-4117-A884-77D56095F110}</x14:id>
        </ext>
      </extLst>
    </cfRule>
  </conditionalFormatting>
  <conditionalFormatting sqref="P14:S82 P84:S9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{9840F49B-EAF6-4F6A-83AF-C11883743F34}</x14:id>
        </ext>
      </extLst>
    </cfRule>
  </conditionalFormatting>
  <conditionalFormatting sqref="P14:P93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{1A0117E4-7562-4DE4-9D43-922DAB156591}</x14:id>
        </ext>
      </extLst>
    </cfRule>
  </conditionalFormatting>
  <conditionalFormatting sqref="Q14:Q9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{4621FCB1-4708-4FD3-8698-00FEDD036CA2}</x14:id>
        </ext>
      </extLst>
    </cfRule>
  </conditionalFormatting>
  <conditionalFormatting sqref="R14:R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{BDC70184-3B33-42D4-8BC6-542F32FB7B73}</x14:id>
        </ext>
      </extLst>
    </cfRule>
  </conditionalFormatting>
  <conditionalFormatting sqref="P92:P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{6853E180-B6C6-49DB-966C-80C044AECD04}</x14:id>
        </ext>
      </extLst>
    </cfRule>
  </conditionalFormatting>
  <conditionalFormatting sqref="Q92:Q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{5E2DBEF6-C5BA-4FEE-A55D-FE0DFECDE150}</x14:id>
        </ext>
      </extLst>
    </cfRule>
  </conditionalFormatting>
  <conditionalFormatting sqref="P16:P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{7B64DCBC-6884-4966-B118-EB113B5302B7}</x14:id>
        </ext>
      </extLst>
    </cfRule>
  </conditionalFormatting>
  <conditionalFormatting sqref="Q76:Q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{5584C519-C965-48EE-9B47-CD6C27ADE52D}</x14:id>
        </ext>
      </extLst>
    </cfRule>
  </conditionalFormatting>
  <conditionalFormatting sqref="P81:R9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{8F09D4BD-F290-406B-9BD5-AE1555F6D7D0}</x14:id>
        </ext>
      </extLst>
    </cfRule>
  </conditionalFormatting>
  <conditionalFormatting sqref="D83:G8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{F08FF3AC-1A83-41D8-BE8D-093D6C17F0FE}</x14:id>
        </ext>
      </extLst>
    </cfRule>
  </conditionalFormatting>
  <conditionalFormatting sqref="D14:G82 D84:G9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{72C4DB87-AE2E-48C7-B9B7-A88C61C901EA}</x14:id>
        </ext>
      </extLst>
    </cfRule>
  </conditionalFormatting>
  <conditionalFormatting sqref="D14:F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{C06F0F09-6F6E-40EE-8FC3-097455993265}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2666F-DAF0-4A6F-B6CC-0CAA0D1BC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B0CF9EA7-A07E-485A-B7DC-BC2FB1FB6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E6BF4DB8-B5F2-4F0F-B017-A606343D3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CE12592D-9346-4948-A625-61803032B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19A66489-D3A6-4249-95A0-EDFEC933C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7D598CF9-9427-472B-BDF1-2C35728D4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17254015-867A-4866-9EB5-462CEE642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CF76F1E9-1092-4117-A884-77D56095F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9840F49B-EAF6-4F6A-83AF-C11883743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1A0117E4-7562-4DE4-9D43-922DAB156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4621FCB1-4708-4FD3-8698-00FEDD036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BDC70184-3B33-42D4-8BC6-542F32FB7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6853E180-B6C6-49DB-966C-80C044AEC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5E2DBEF6-C5BA-4FEE-A55D-FE0DFECDE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7B64DCBC-6884-4966-B118-EB113B530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5584C519-C965-48EE-9B47-CD6C27ADE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8F09D4BD-F290-406B-9BD5-AE1555F6D7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F08FF3AC-1A83-41D8-BE8D-093D6C17F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72C4DB87-AE2E-48C7-B9B7-A88C61C90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D84:G94</xm:sqref>
        </x14:conditionalFormatting>
        <x14:conditionalFormatting xmlns:xm="http://schemas.microsoft.com/office/excel/2006/main">
          <x14:cfRule type="dataBar" id="{C06F0F09-6F6E-40EE-8FC3-097455993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D14:F94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2C18-D029-4F09-ACFD-736D2C99D8C2}">
  <sheetPr>
    <tabColor theme="9" tint="0.79998168889431442"/>
  </sheetPr>
  <dimension ref="A1:S116"/>
  <sheetViews>
    <sheetView topLeftCell="A52" zoomScale="115" zoomScaleNormal="115" workbookViewId="0">
      <selection activeCell="A66" sqref="A66:B66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169</v>
      </c>
      <c r="B1" s="20"/>
      <c r="C1" s="137" t="s">
        <v>170</v>
      </c>
      <c r="D1" s="138"/>
      <c r="E1" s="138"/>
      <c r="F1" s="138"/>
      <c r="G1" s="139"/>
      <c r="H1" s="20"/>
      <c r="I1" s="140" t="s">
        <v>178</v>
      </c>
      <c r="J1" s="141"/>
      <c r="K1" s="141"/>
      <c r="L1" s="141"/>
      <c r="M1" s="142"/>
      <c r="N1" s="20"/>
      <c r="O1" s="143" t="s">
        <v>179</v>
      </c>
      <c r="P1" s="144"/>
      <c r="Q1" s="144"/>
      <c r="R1" s="144"/>
      <c r="S1" s="145"/>
    </row>
    <row r="2" spans="1:19" x14ac:dyDescent="0.25">
      <c r="A2" s="3"/>
      <c r="B2" s="21"/>
      <c r="C2" s="95"/>
      <c r="D2" s="96"/>
      <c r="E2" s="96"/>
      <c r="F2" s="96"/>
      <c r="G2" s="96"/>
      <c r="H2" s="21"/>
      <c r="I2" s="50"/>
      <c r="J2" s="78"/>
      <c r="K2" s="78"/>
      <c r="L2" s="78"/>
      <c r="M2" s="78"/>
      <c r="N2" s="21"/>
      <c r="O2" s="80"/>
      <c r="P2" s="90"/>
      <c r="Q2" s="90"/>
      <c r="R2" s="90"/>
      <c r="S2" s="90"/>
    </row>
    <row r="3" spans="1:19" x14ac:dyDescent="0.25">
      <c r="A3" s="3"/>
      <c r="B3" s="21"/>
      <c r="C3" s="146" t="s">
        <v>0</v>
      </c>
      <c r="D3" s="147"/>
      <c r="E3" s="147" t="s">
        <v>127</v>
      </c>
      <c r="F3" s="147"/>
      <c r="G3" s="151"/>
      <c r="H3" s="21"/>
      <c r="I3" s="120" t="s">
        <v>0</v>
      </c>
      <c r="J3" s="121"/>
      <c r="K3" s="121" t="s">
        <v>127</v>
      </c>
      <c r="L3" s="121"/>
      <c r="M3" s="135"/>
      <c r="N3" s="21"/>
      <c r="O3" s="122" t="s">
        <v>0</v>
      </c>
      <c r="P3" s="123"/>
      <c r="Q3" s="123" t="s">
        <v>127</v>
      </c>
      <c r="R3" s="123"/>
      <c r="S3" s="136"/>
    </row>
    <row r="4" spans="1:19" x14ac:dyDescent="0.25">
      <c r="A4" s="3"/>
      <c r="B4" s="21"/>
      <c r="C4" s="146" t="s">
        <v>1</v>
      </c>
      <c r="D4" s="147"/>
      <c r="E4" s="147">
        <v>5000</v>
      </c>
      <c r="F4" s="147"/>
      <c r="G4" s="151"/>
      <c r="H4" s="21"/>
      <c r="I4" s="120" t="s">
        <v>1</v>
      </c>
      <c r="J4" s="121"/>
      <c r="K4" s="121">
        <v>5000</v>
      </c>
      <c r="L4" s="121"/>
      <c r="M4" s="135"/>
      <c r="N4" s="21"/>
      <c r="O4" s="122" t="s">
        <v>1</v>
      </c>
      <c r="P4" s="123"/>
      <c r="Q4" s="123">
        <v>5000</v>
      </c>
      <c r="R4" s="123"/>
      <c r="S4" s="136"/>
    </row>
    <row r="5" spans="1:19" x14ac:dyDescent="0.25">
      <c r="A5" s="3"/>
      <c r="B5" s="21"/>
      <c r="C5" s="146" t="s">
        <v>2</v>
      </c>
      <c r="D5" s="147"/>
      <c r="E5" s="147">
        <v>300</v>
      </c>
      <c r="F5" s="147"/>
      <c r="G5" s="151"/>
      <c r="H5" s="21"/>
      <c r="I5" s="120" t="s">
        <v>2</v>
      </c>
      <c r="J5" s="121"/>
      <c r="K5" s="121">
        <v>300</v>
      </c>
      <c r="L5" s="121"/>
      <c r="M5" s="135"/>
      <c r="N5" s="21"/>
      <c r="O5" s="122" t="s">
        <v>2</v>
      </c>
      <c r="P5" s="123"/>
      <c r="Q5" s="123">
        <v>300</v>
      </c>
      <c r="R5" s="123"/>
      <c r="S5" s="136"/>
    </row>
    <row r="6" spans="1:19" x14ac:dyDescent="0.25">
      <c r="A6" s="3"/>
      <c r="B6" s="21"/>
      <c r="C6" s="146" t="s">
        <v>3</v>
      </c>
      <c r="D6" s="147"/>
      <c r="E6" s="147">
        <v>2000</v>
      </c>
      <c r="F6" s="147"/>
      <c r="G6" s="151"/>
      <c r="H6" s="21"/>
      <c r="I6" s="120" t="s">
        <v>3</v>
      </c>
      <c r="J6" s="121"/>
      <c r="K6" s="121">
        <v>2000</v>
      </c>
      <c r="L6" s="121"/>
      <c r="M6" s="135"/>
      <c r="N6" s="21"/>
      <c r="O6" s="122" t="s">
        <v>3</v>
      </c>
      <c r="P6" s="123"/>
      <c r="Q6" s="123">
        <v>2000</v>
      </c>
      <c r="R6" s="123"/>
      <c r="S6" s="136"/>
    </row>
    <row r="7" spans="1:19" x14ac:dyDescent="0.25">
      <c r="A7" s="3"/>
      <c r="B7" s="21"/>
      <c r="C7" s="146" t="s">
        <v>4</v>
      </c>
      <c r="D7" s="147"/>
      <c r="E7" s="147" t="s">
        <v>29</v>
      </c>
      <c r="F7" s="147"/>
      <c r="G7" s="151"/>
      <c r="H7" s="21"/>
      <c r="I7" s="120" t="s">
        <v>4</v>
      </c>
      <c r="J7" s="121"/>
      <c r="K7" s="121" t="s">
        <v>29</v>
      </c>
      <c r="L7" s="121"/>
      <c r="M7" s="135"/>
      <c r="N7" s="21"/>
      <c r="O7" s="122" t="s">
        <v>4</v>
      </c>
      <c r="P7" s="123"/>
      <c r="Q7" s="123" t="s">
        <v>29</v>
      </c>
      <c r="R7" s="123"/>
      <c r="S7" s="136"/>
    </row>
    <row r="8" spans="1:19" x14ac:dyDescent="0.25">
      <c r="A8" s="3"/>
      <c r="B8" s="21"/>
      <c r="C8" s="146" t="s">
        <v>5</v>
      </c>
      <c r="D8" s="147"/>
      <c r="E8" s="147" t="s">
        <v>25</v>
      </c>
      <c r="F8" s="147"/>
      <c r="G8" s="151"/>
      <c r="H8" s="21"/>
      <c r="I8" s="120" t="s">
        <v>5</v>
      </c>
      <c r="J8" s="121"/>
      <c r="K8" s="121" t="s">
        <v>25</v>
      </c>
      <c r="L8" s="121"/>
      <c r="M8" s="135"/>
      <c r="N8" s="21"/>
      <c r="O8" s="122" t="s">
        <v>5</v>
      </c>
      <c r="P8" s="123"/>
      <c r="Q8" s="123" t="s">
        <v>25</v>
      </c>
      <c r="R8" s="123"/>
      <c r="S8" s="136"/>
    </row>
    <row r="9" spans="1:19" x14ac:dyDescent="0.25">
      <c r="A9" s="3"/>
      <c r="B9" s="21"/>
      <c r="C9" s="146" t="s">
        <v>6</v>
      </c>
      <c r="D9" s="147"/>
      <c r="E9" s="147">
        <v>1</v>
      </c>
      <c r="F9" s="147"/>
      <c r="G9" s="151"/>
      <c r="H9" s="21"/>
      <c r="I9" s="120" t="s">
        <v>6</v>
      </c>
      <c r="J9" s="121"/>
      <c r="K9" s="121">
        <v>1</v>
      </c>
      <c r="L9" s="121"/>
      <c r="M9" s="135"/>
      <c r="N9" s="21"/>
      <c r="O9" s="122" t="s">
        <v>6</v>
      </c>
      <c r="P9" s="123"/>
      <c r="Q9" s="123">
        <v>1</v>
      </c>
      <c r="R9" s="123"/>
      <c r="S9" s="136"/>
    </row>
    <row r="10" spans="1:19" x14ac:dyDescent="0.25">
      <c r="A10" s="3"/>
      <c r="B10" s="21"/>
      <c r="C10" s="146" t="s">
        <v>7</v>
      </c>
      <c r="D10" s="147"/>
      <c r="E10" s="97"/>
      <c r="F10" s="97"/>
      <c r="G10" s="96"/>
      <c r="H10" s="21"/>
      <c r="I10" s="120" t="s">
        <v>7</v>
      </c>
      <c r="J10" s="121"/>
      <c r="K10" s="79"/>
      <c r="L10" s="79"/>
      <c r="M10" s="78"/>
      <c r="N10" s="21"/>
      <c r="O10" s="122" t="s">
        <v>7</v>
      </c>
      <c r="P10" s="123"/>
      <c r="Q10" s="89"/>
      <c r="R10" s="89"/>
      <c r="S10" s="90"/>
    </row>
    <row r="11" spans="1:19" x14ac:dyDescent="0.25">
      <c r="A11" s="3"/>
      <c r="B11" s="21"/>
      <c r="C11" s="98"/>
      <c r="D11" s="98"/>
      <c r="E11" s="98"/>
      <c r="F11" s="98"/>
      <c r="G11" s="98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8">
        <v>1</v>
      </c>
      <c r="D12" s="149"/>
      <c r="E12" s="149"/>
      <c r="F12" s="149"/>
      <c r="G12" s="150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99" t="s">
        <v>11</v>
      </c>
      <c r="D13" s="100" t="s">
        <v>12</v>
      </c>
      <c r="E13" s="100" t="s">
        <v>13</v>
      </c>
      <c r="F13" s="100" t="s">
        <v>14</v>
      </c>
      <c r="G13" s="101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95">
        <v>405</v>
      </c>
      <c r="D14" s="102">
        <v>1</v>
      </c>
      <c r="E14" s="103">
        <v>1</v>
      </c>
      <c r="F14" s="104">
        <v>1</v>
      </c>
      <c r="G14" s="105">
        <v>5.3206018518518518E-5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3.2708333333333333E-5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3.378472222222222E-5</v>
      </c>
    </row>
    <row r="15" spans="1:19" x14ac:dyDescent="0.25">
      <c r="A15" s="73" t="s">
        <v>30</v>
      </c>
      <c r="B15" s="5">
        <v>2</v>
      </c>
      <c r="C15" s="95">
        <v>2</v>
      </c>
      <c r="D15" s="103">
        <v>1</v>
      </c>
      <c r="E15" s="103">
        <v>1</v>
      </c>
      <c r="F15" s="104">
        <v>1</v>
      </c>
      <c r="G15" s="105">
        <v>9.0387731481481482E-4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1.2072916666666666E-4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2.3855324074074073E-4</v>
      </c>
    </row>
    <row r="16" spans="1:19" x14ac:dyDescent="0.25">
      <c r="A16" s="73" t="s">
        <v>31</v>
      </c>
      <c r="B16" s="5">
        <v>143</v>
      </c>
      <c r="C16" s="95">
        <v>143</v>
      </c>
      <c r="D16" s="103">
        <v>1</v>
      </c>
      <c r="E16" s="103">
        <v>1</v>
      </c>
      <c r="F16" s="104">
        <v>1</v>
      </c>
      <c r="G16" s="105">
        <v>5.6334490740740737E-4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7.9548611111111115E-5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1.5004629629629629E-4</v>
      </c>
    </row>
    <row r="17" spans="1:19" ht="25.5" x14ac:dyDescent="0.25">
      <c r="A17" s="74" t="s">
        <v>97</v>
      </c>
      <c r="B17" s="5">
        <v>1</v>
      </c>
      <c r="C17" s="95">
        <v>1</v>
      </c>
      <c r="D17" s="103">
        <v>1</v>
      </c>
      <c r="E17" s="103">
        <v>1</v>
      </c>
      <c r="F17" s="104">
        <v>1</v>
      </c>
      <c r="G17" s="105">
        <v>1.095138888888889E-3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1.1386574074074074E-4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2.8446759259259262E-4</v>
      </c>
    </row>
    <row r="18" spans="1:19" x14ac:dyDescent="0.25">
      <c r="A18" s="73" t="s">
        <v>32</v>
      </c>
      <c r="B18" s="5">
        <v>34</v>
      </c>
      <c r="C18" s="95">
        <v>34</v>
      </c>
      <c r="D18" s="103">
        <v>1</v>
      </c>
      <c r="E18" s="103">
        <v>1</v>
      </c>
      <c r="F18" s="104">
        <v>1</v>
      </c>
      <c r="G18" s="105">
        <v>3.4050925925925926E-5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2.8171296296296297E-5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2.9270833333333334E-5</v>
      </c>
    </row>
    <row r="19" spans="1:19" x14ac:dyDescent="0.25">
      <c r="A19" s="73" t="s">
        <v>33</v>
      </c>
      <c r="B19" s="5">
        <v>3</v>
      </c>
      <c r="C19" s="95">
        <v>3</v>
      </c>
      <c r="D19" s="103">
        <v>1</v>
      </c>
      <c r="E19" s="103">
        <v>1</v>
      </c>
      <c r="F19" s="104">
        <v>1</v>
      </c>
      <c r="G19" s="105">
        <v>6.4600694444444449E-4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7.5347222222222227E-5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1.5778935185185186E-4</v>
      </c>
    </row>
    <row r="20" spans="1:19" ht="25.5" x14ac:dyDescent="0.25">
      <c r="A20" s="74" t="s">
        <v>34</v>
      </c>
      <c r="B20" s="5">
        <v>1</v>
      </c>
      <c r="C20" s="95">
        <v>1</v>
      </c>
      <c r="D20" s="103">
        <v>1</v>
      </c>
      <c r="E20" s="103">
        <v>1</v>
      </c>
      <c r="F20" s="104">
        <v>1</v>
      </c>
      <c r="G20" s="105">
        <v>2.2349421296296297E-3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2.0630787037037037E-4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5.1640046296296297E-4</v>
      </c>
    </row>
    <row r="21" spans="1:19" ht="25.5" x14ac:dyDescent="0.25">
      <c r="A21" s="74" t="s">
        <v>35</v>
      </c>
      <c r="B21" s="5">
        <v>1</v>
      </c>
      <c r="C21" s="95">
        <v>1</v>
      </c>
      <c r="D21" s="103">
        <v>1</v>
      </c>
      <c r="E21" s="103">
        <v>1</v>
      </c>
      <c r="F21" s="104">
        <v>1</v>
      </c>
      <c r="G21" s="105">
        <v>1.544699074074074E-3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1.4575231481481481E-4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3.559722222222222E-4</v>
      </c>
    </row>
    <row r="22" spans="1:19" x14ac:dyDescent="0.25">
      <c r="A22" s="73" t="s">
        <v>36</v>
      </c>
      <c r="B22" s="5">
        <v>2</v>
      </c>
      <c r="C22" s="95">
        <v>2</v>
      </c>
      <c r="D22" s="103">
        <v>1</v>
      </c>
      <c r="E22" s="103">
        <v>1</v>
      </c>
      <c r="F22" s="104">
        <v>1</v>
      </c>
      <c r="G22" s="105">
        <v>3.7245370370370373E-5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2.849537037037037E-5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2.8761574074074073E-5</v>
      </c>
    </row>
    <row r="23" spans="1:19" x14ac:dyDescent="0.25">
      <c r="A23" s="73" t="s">
        <v>37</v>
      </c>
      <c r="B23" s="5">
        <v>1</v>
      </c>
      <c r="C23" s="95">
        <v>1</v>
      </c>
      <c r="D23" s="103">
        <v>1</v>
      </c>
      <c r="E23" s="103">
        <v>1</v>
      </c>
      <c r="F23" s="104">
        <v>1</v>
      </c>
      <c r="G23" s="105">
        <v>7.3971064814814819E-4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8.7048611111111108E-5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1.8215277777777777E-4</v>
      </c>
    </row>
    <row r="24" spans="1:19" x14ac:dyDescent="0.25">
      <c r="A24" s="73" t="s">
        <v>38</v>
      </c>
      <c r="B24" s="5">
        <v>1</v>
      </c>
      <c r="C24" s="95">
        <v>1</v>
      </c>
      <c r="D24" s="103">
        <v>1</v>
      </c>
      <c r="E24" s="103">
        <v>1</v>
      </c>
      <c r="F24" s="104">
        <v>1</v>
      </c>
      <c r="G24" s="105">
        <v>1.6931365740740741E-3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1.626851851851852E-4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3.9270833333333334E-4</v>
      </c>
    </row>
    <row r="25" spans="1:19" x14ac:dyDescent="0.25">
      <c r="A25" s="73" t="s">
        <v>39</v>
      </c>
      <c r="B25" s="5">
        <v>3</v>
      </c>
      <c r="C25" s="95">
        <v>3</v>
      </c>
      <c r="D25" s="103">
        <v>1</v>
      </c>
      <c r="E25" s="103">
        <v>1</v>
      </c>
      <c r="F25" s="104">
        <v>1</v>
      </c>
      <c r="G25" s="105">
        <v>3.9282407407407406E-5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3.1377314814814816E-5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2.9293981481481482E-5</v>
      </c>
    </row>
    <row r="26" spans="1:19" x14ac:dyDescent="0.25">
      <c r="A26" s="73" t="s">
        <v>40</v>
      </c>
      <c r="B26" s="5">
        <v>4</v>
      </c>
      <c r="C26" s="95">
        <v>4</v>
      </c>
      <c r="D26" s="103">
        <v>1</v>
      </c>
      <c r="E26" s="103">
        <v>1</v>
      </c>
      <c r="F26" s="104">
        <v>1</v>
      </c>
      <c r="G26" s="105">
        <v>4.2696759259259261E-4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7.0254629629629625E-5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1.1760416666666667E-4</v>
      </c>
    </row>
    <row r="27" spans="1:19" x14ac:dyDescent="0.25">
      <c r="A27" s="73" t="s">
        <v>41</v>
      </c>
      <c r="B27" s="5">
        <v>179</v>
      </c>
      <c r="C27" s="95">
        <v>179</v>
      </c>
      <c r="D27" s="103">
        <v>1</v>
      </c>
      <c r="E27" s="103">
        <v>1</v>
      </c>
      <c r="F27" s="104">
        <v>1</v>
      </c>
      <c r="G27" s="105">
        <v>5.4011574074074075E-4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7.3206018518518523E-5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1.4260416666666667E-4</v>
      </c>
    </row>
    <row r="28" spans="1:19" x14ac:dyDescent="0.25">
      <c r="A28" s="73" t="s">
        <v>42</v>
      </c>
      <c r="B28" s="5">
        <v>2</v>
      </c>
      <c r="C28" s="95">
        <v>2</v>
      </c>
      <c r="D28" s="103">
        <v>1</v>
      </c>
      <c r="E28" s="103">
        <v>1</v>
      </c>
      <c r="F28" s="104">
        <v>1</v>
      </c>
      <c r="G28" s="105">
        <v>8.2912037037037036E-4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9.8217592592592589E-5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2.0199074074074073E-4</v>
      </c>
    </row>
    <row r="29" spans="1:19" ht="25.5" x14ac:dyDescent="0.25">
      <c r="A29" s="74" t="s">
        <v>43</v>
      </c>
      <c r="B29" s="5">
        <v>1</v>
      </c>
      <c r="C29" s="95">
        <v>1</v>
      </c>
      <c r="D29" s="103">
        <v>1</v>
      </c>
      <c r="E29" s="103">
        <v>1</v>
      </c>
      <c r="F29" s="104">
        <v>1</v>
      </c>
      <c r="G29" s="105">
        <v>2.1785532407407409E-3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2.0324074074074073E-4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4.9781249999999999E-4</v>
      </c>
    </row>
    <row r="30" spans="1:19" x14ac:dyDescent="0.25">
      <c r="A30" s="73" t="s">
        <v>44</v>
      </c>
      <c r="B30" s="5">
        <v>2</v>
      </c>
      <c r="C30" s="95">
        <v>2</v>
      </c>
      <c r="D30" s="103">
        <v>1</v>
      </c>
      <c r="E30" s="103">
        <v>1</v>
      </c>
      <c r="F30" s="104">
        <v>1</v>
      </c>
      <c r="G30" s="105">
        <v>7.5442129629629633E-4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7.9942129629629623E-5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1.8086805555555556E-4</v>
      </c>
    </row>
    <row r="31" spans="1:19" x14ac:dyDescent="0.25">
      <c r="A31" s="73" t="s">
        <v>45</v>
      </c>
      <c r="B31" s="5">
        <v>110</v>
      </c>
      <c r="C31" s="95">
        <v>109</v>
      </c>
      <c r="D31" s="103">
        <v>0.99090909090909096</v>
      </c>
      <c r="E31" s="103">
        <v>0.99090909090909096</v>
      </c>
      <c r="F31" s="104">
        <v>1</v>
      </c>
      <c r="G31" s="105">
        <v>4.9814814814814817E-5</v>
      </c>
      <c r="H31" s="5">
        <v>110</v>
      </c>
      <c r="I31" s="50">
        <v>109</v>
      </c>
      <c r="J31" s="52">
        <v>0.99090909090909096</v>
      </c>
      <c r="K31" s="52">
        <v>0.99090909090909096</v>
      </c>
      <c r="L31" s="63">
        <v>1</v>
      </c>
      <c r="M31" s="70">
        <v>3.0798611111111109E-5</v>
      </c>
      <c r="N31" s="5">
        <v>110</v>
      </c>
      <c r="O31" s="80">
        <v>109</v>
      </c>
      <c r="P31" s="82">
        <v>0.99090909090909096</v>
      </c>
      <c r="Q31" s="82">
        <v>0.99090909090909096</v>
      </c>
      <c r="R31" s="83">
        <v>1</v>
      </c>
      <c r="S31" s="84">
        <v>3.4641203703703701E-5</v>
      </c>
    </row>
    <row r="32" spans="1:19" ht="25.5" x14ac:dyDescent="0.25">
      <c r="A32" s="74" t="s">
        <v>46</v>
      </c>
      <c r="B32" s="5">
        <v>1</v>
      </c>
      <c r="C32" s="95">
        <v>1</v>
      </c>
      <c r="D32" s="103">
        <v>1</v>
      </c>
      <c r="E32" s="103">
        <v>1</v>
      </c>
      <c r="F32" s="104">
        <v>1</v>
      </c>
      <c r="G32" s="105">
        <v>8.2967592592592598E-4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8.2708333333333329E-5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1.9565972222222223E-4</v>
      </c>
    </row>
    <row r="33" spans="1:19" ht="25.5" x14ac:dyDescent="0.25">
      <c r="A33" s="75" t="s">
        <v>47</v>
      </c>
      <c r="B33" s="5">
        <v>1</v>
      </c>
      <c r="C33" s="95">
        <v>1</v>
      </c>
      <c r="D33" s="103">
        <v>1</v>
      </c>
      <c r="E33" s="103">
        <v>1</v>
      </c>
      <c r="F33" s="104">
        <v>1</v>
      </c>
      <c r="G33" s="105">
        <v>1.1092476851851851E-3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9.8715277777777782E-5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2.5894675925925928E-4</v>
      </c>
    </row>
    <row r="34" spans="1:19" x14ac:dyDescent="0.25">
      <c r="A34" s="76" t="s">
        <v>48</v>
      </c>
      <c r="B34" s="5">
        <v>2916</v>
      </c>
      <c r="C34" s="95">
        <v>2916</v>
      </c>
      <c r="D34" s="103">
        <v>1</v>
      </c>
      <c r="E34" s="103">
        <v>1</v>
      </c>
      <c r="F34" s="104">
        <v>1</v>
      </c>
      <c r="G34" s="105">
        <v>7.2233796296296301E-5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3.0729166666666664E-5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3.6944444444444447E-5</v>
      </c>
    </row>
    <row r="35" spans="1:19" x14ac:dyDescent="0.25">
      <c r="A35" s="73" t="s">
        <v>49</v>
      </c>
      <c r="B35" s="5">
        <v>1</v>
      </c>
      <c r="C35" s="95">
        <v>1</v>
      </c>
      <c r="D35" s="103">
        <v>1</v>
      </c>
      <c r="E35" s="103">
        <v>1</v>
      </c>
      <c r="F35" s="104">
        <v>1</v>
      </c>
      <c r="G35" s="105">
        <v>8.9005787037037037E-4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9.3344907407407412E-5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2.1680555555555556E-4</v>
      </c>
    </row>
    <row r="36" spans="1:19" x14ac:dyDescent="0.25">
      <c r="A36" s="73" t="s">
        <v>50</v>
      </c>
      <c r="B36" s="5">
        <v>1</v>
      </c>
      <c r="C36" s="95">
        <v>1</v>
      </c>
      <c r="D36" s="103">
        <v>1</v>
      </c>
      <c r="E36" s="103">
        <v>1</v>
      </c>
      <c r="F36" s="104">
        <v>1</v>
      </c>
      <c r="G36" s="105">
        <v>1.5377893518518518E-3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1.5502314814814814E-4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3.6391203703703705E-4</v>
      </c>
    </row>
    <row r="37" spans="1:19" x14ac:dyDescent="0.25">
      <c r="A37" s="152" t="s">
        <v>51</v>
      </c>
      <c r="B37" s="115">
        <v>13609</v>
      </c>
      <c r="C37" s="116">
        <v>2816</v>
      </c>
      <c r="D37" s="117">
        <v>0.20692188992578442</v>
      </c>
      <c r="E37" s="103">
        <v>0.56320000000000003</v>
      </c>
      <c r="F37" s="104">
        <v>1</v>
      </c>
      <c r="G37" s="105">
        <v>2.1252314814814815E-4</v>
      </c>
      <c r="H37" s="5">
        <v>13609</v>
      </c>
      <c r="I37" s="50">
        <v>2816</v>
      </c>
      <c r="J37" s="52">
        <v>0.20692188992578442</v>
      </c>
      <c r="K37" s="52">
        <v>0.56320000000000003</v>
      </c>
      <c r="L37" s="63">
        <v>1</v>
      </c>
      <c r="M37" s="70">
        <v>5.2847222222222222E-5</v>
      </c>
      <c r="N37" s="5">
        <v>13609</v>
      </c>
      <c r="O37" s="80">
        <v>2816</v>
      </c>
      <c r="P37" s="82">
        <v>0.20692188992578442</v>
      </c>
      <c r="Q37" s="82">
        <v>0.56320000000000003</v>
      </c>
      <c r="R37" s="83">
        <v>1</v>
      </c>
      <c r="S37" s="84">
        <v>7.2858796296296303E-5</v>
      </c>
    </row>
    <row r="38" spans="1:19" x14ac:dyDescent="0.25">
      <c r="A38" s="118" t="s">
        <v>52</v>
      </c>
      <c r="B38" s="115">
        <v>12</v>
      </c>
      <c r="C38" s="116">
        <v>5</v>
      </c>
      <c r="D38" s="117">
        <v>0.41666666666666669</v>
      </c>
      <c r="E38" s="103">
        <v>0.41666666666666669</v>
      </c>
      <c r="F38" s="104">
        <v>1</v>
      </c>
      <c r="G38" s="105">
        <v>4.3609953703703703E-4</v>
      </c>
      <c r="H38" s="5">
        <v>12</v>
      </c>
      <c r="I38" s="50">
        <v>5</v>
      </c>
      <c r="J38" s="52">
        <v>0.41666666666666669</v>
      </c>
      <c r="K38" s="52">
        <v>0.41666666666666669</v>
      </c>
      <c r="L38" s="63">
        <v>1</v>
      </c>
      <c r="M38" s="70">
        <v>1.0608796296296297E-4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1.373611111111111E-4</v>
      </c>
    </row>
    <row r="39" spans="1:19" x14ac:dyDescent="0.25">
      <c r="A39" s="73" t="s">
        <v>53</v>
      </c>
      <c r="B39" s="5">
        <v>2</v>
      </c>
      <c r="C39" s="95">
        <v>2</v>
      </c>
      <c r="D39" s="103">
        <v>1</v>
      </c>
      <c r="E39" s="103">
        <v>1</v>
      </c>
      <c r="F39" s="104">
        <v>1</v>
      </c>
      <c r="G39" s="105">
        <v>7.6725694444444443E-4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9.5729166666666665E-5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1.9097222222222223E-4</v>
      </c>
    </row>
    <row r="40" spans="1:19" x14ac:dyDescent="0.25">
      <c r="A40" s="73" t="s">
        <v>54</v>
      </c>
      <c r="B40" s="5">
        <v>5</v>
      </c>
      <c r="C40" s="95">
        <v>5</v>
      </c>
      <c r="D40" s="103">
        <v>1</v>
      </c>
      <c r="E40" s="103">
        <v>1</v>
      </c>
      <c r="F40" s="104">
        <v>0.25</v>
      </c>
      <c r="G40" s="105">
        <v>1.165E-3</v>
      </c>
      <c r="H40" s="5">
        <v>5</v>
      </c>
      <c r="I40" s="50">
        <v>5</v>
      </c>
      <c r="J40" s="52">
        <v>1</v>
      </c>
      <c r="K40" s="52">
        <v>1</v>
      </c>
      <c r="L40" s="63">
        <v>0.25</v>
      </c>
      <c r="M40" s="70">
        <v>1.5650462962962962E-4</v>
      </c>
      <c r="N40" s="5">
        <v>5</v>
      </c>
      <c r="O40" s="80">
        <v>5</v>
      </c>
      <c r="P40" s="82">
        <v>1</v>
      </c>
      <c r="Q40" s="82">
        <v>1</v>
      </c>
      <c r="R40" s="83">
        <v>0.25</v>
      </c>
      <c r="S40" s="84">
        <v>2.8819444444444444E-4</v>
      </c>
    </row>
    <row r="41" spans="1:19" x14ac:dyDescent="0.25">
      <c r="A41" s="73" t="s">
        <v>55</v>
      </c>
      <c r="B41" s="5">
        <v>62</v>
      </c>
      <c r="C41" s="95">
        <v>60</v>
      </c>
      <c r="D41" s="103">
        <v>0.967741935483871</v>
      </c>
      <c r="E41" s="103">
        <v>0.967741935483871</v>
      </c>
      <c r="F41" s="104">
        <v>1</v>
      </c>
      <c r="G41" s="105">
        <v>5.6481481481481487E-4</v>
      </c>
      <c r="H41" s="5">
        <v>62</v>
      </c>
      <c r="I41" s="50">
        <v>60</v>
      </c>
      <c r="J41" s="52">
        <v>0.967741935483871</v>
      </c>
      <c r="K41" s="52">
        <v>0.967741935483871</v>
      </c>
      <c r="L41" s="63">
        <v>1</v>
      </c>
      <c r="M41" s="70">
        <v>1.3219907407407408E-4</v>
      </c>
      <c r="N41" s="5">
        <v>62</v>
      </c>
      <c r="O41" s="80">
        <v>60</v>
      </c>
      <c r="P41" s="82">
        <v>0.967741935483871</v>
      </c>
      <c r="Q41" s="82">
        <v>0.967741935483871</v>
      </c>
      <c r="R41" s="83">
        <v>1</v>
      </c>
      <c r="S41" s="84">
        <v>1.737962962962963E-4</v>
      </c>
    </row>
    <row r="42" spans="1:19" x14ac:dyDescent="0.25">
      <c r="A42" s="73" t="s">
        <v>56</v>
      </c>
      <c r="B42" s="5">
        <v>19</v>
      </c>
      <c r="C42" s="95">
        <v>19</v>
      </c>
      <c r="D42" s="103">
        <v>1</v>
      </c>
      <c r="E42" s="103">
        <v>1</v>
      </c>
      <c r="F42" s="104">
        <v>1</v>
      </c>
      <c r="G42" s="105">
        <v>7.9776620370370374E-4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9.1678240740740736E-5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1.9991898148148148E-4</v>
      </c>
    </row>
    <row r="43" spans="1:19" x14ac:dyDescent="0.25">
      <c r="A43" s="73" t="s">
        <v>57</v>
      </c>
      <c r="B43" s="5">
        <v>1</v>
      </c>
      <c r="C43" s="95">
        <v>1</v>
      </c>
      <c r="D43" s="103">
        <v>1</v>
      </c>
      <c r="E43" s="103">
        <v>1</v>
      </c>
      <c r="F43" s="104">
        <v>1</v>
      </c>
      <c r="G43" s="105">
        <v>1.8609027777777777E-3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2.1402777777777777E-4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4.5238425925925925E-4</v>
      </c>
    </row>
    <row r="44" spans="1:19" x14ac:dyDescent="0.25">
      <c r="A44" s="73" t="s">
        <v>58</v>
      </c>
      <c r="B44" s="5">
        <v>1</v>
      </c>
      <c r="C44" s="95">
        <v>1</v>
      </c>
      <c r="D44" s="103">
        <v>1</v>
      </c>
      <c r="E44" s="103">
        <v>1</v>
      </c>
      <c r="F44" s="104">
        <v>1</v>
      </c>
      <c r="G44" s="105">
        <v>3.7831018518518519E-4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5.7453703703703707E-5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1.0841435185185185E-4</v>
      </c>
    </row>
    <row r="45" spans="1:19" x14ac:dyDescent="0.25">
      <c r="A45" s="73" t="s">
        <v>98</v>
      </c>
      <c r="B45" s="5">
        <v>1</v>
      </c>
      <c r="C45" s="95">
        <v>1</v>
      </c>
      <c r="D45" s="103">
        <v>1</v>
      </c>
      <c r="E45" s="103">
        <v>1</v>
      </c>
      <c r="F45" s="104">
        <v>1</v>
      </c>
      <c r="G45" s="105">
        <v>1.0861458333333333E-3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1.2376157407407407E-4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2.6003472222222221E-4</v>
      </c>
    </row>
    <row r="46" spans="1:19" x14ac:dyDescent="0.25">
      <c r="A46" s="73" t="s">
        <v>59</v>
      </c>
      <c r="B46" s="5">
        <v>1</v>
      </c>
      <c r="C46" s="95">
        <v>1</v>
      </c>
      <c r="D46" s="103">
        <v>1</v>
      </c>
      <c r="E46" s="103">
        <v>1</v>
      </c>
      <c r="F46" s="104">
        <v>0.5</v>
      </c>
      <c r="G46" s="105">
        <v>2.4945601851851854E-4</v>
      </c>
      <c r="H46" s="5">
        <v>1</v>
      </c>
      <c r="I46" s="50">
        <v>1</v>
      </c>
      <c r="J46" s="52">
        <v>1</v>
      </c>
      <c r="K46" s="52">
        <v>1</v>
      </c>
      <c r="L46" s="63">
        <v>0.5</v>
      </c>
      <c r="M46" s="70">
        <v>5.3020833333333332E-5</v>
      </c>
      <c r="N46" s="5">
        <v>1</v>
      </c>
      <c r="O46" s="80">
        <v>1</v>
      </c>
      <c r="P46" s="82">
        <v>1</v>
      </c>
      <c r="Q46" s="82">
        <v>1</v>
      </c>
      <c r="R46" s="83">
        <v>0.5</v>
      </c>
      <c r="S46" s="84">
        <v>7.7974537037037042E-5</v>
      </c>
    </row>
    <row r="47" spans="1:19" x14ac:dyDescent="0.25">
      <c r="A47" s="73" t="s">
        <v>99</v>
      </c>
      <c r="B47" s="5">
        <v>106</v>
      </c>
      <c r="C47" s="95">
        <v>106</v>
      </c>
      <c r="D47" s="103">
        <v>1</v>
      </c>
      <c r="E47" s="103">
        <v>1</v>
      </c>
      <c r="F47" s="104">
        <v>1</v>
      </c>
      <c r="G47" s="105">
        <v>1.8337962962962964E-4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4.9606481481481481E-5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5.8680555555555553E-5</v>
      </c>
    </row>
    <row r="48" spans="1:19" x14ac:dyDescent="0.25">
      <c r="A48" s="73" t="s">
        <v>60</v>
      </c>
      <c r="B48" s="5">
        <v>2</v>
      </c>
      <c r="C48" s="95">
        <v>2</v>
      </c>
      <c r="D48" s="103">
        <v>1</v>
      </c>
      <c r="E48" s="103">
        <v>1</v>
      </c>
      <c r="F48" s="104">
        <v>1</v>
      </c>
      <c r="G48" s="105">
        <v>1.793425925925926E-3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2.0423611111111112E-4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4.179050925925926E-4</v>
      </c>
    </row>
    <row r="49" spans="1:19" x14ac:dyDescent="0.25">
      <c r="A49" s="74" t="s">
        <v>100</v>
      </c>
      <c r="B49" s="5">
        <v>1</v>
      </c>
      <c r="C49" s="95">
        <v>1</v>
      </c>
      <c r="D49" s="103">
        <v>1</v>
      </c>
      <c r="E49" s="103">
        <v>1</v>
      </c>
      <c r="F49" s="104">
        <v>1</v>
      </c>
      <c r="G49" s="105">
        <v>2.7350694444444444E-4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4.5324074074074072E-5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8.3460648148148153E-5</v>
      </c>
    </row>
    <row r="50" spans="1:19" x14ac:dyDescent="0.25">
      <c r="A50" s="73" t="s">
        <v>61</v>
      </c>
      <c r="B50" s="5">
        <v>1</v>
      </c>
      <c r="C50" s="95">
        <v>1</v>
      </c>
      <c r="D50" s="103">
        <v>1</v>
      </c>
      <c r="E50" s="103">
        <v>1</v>
      </c>
      <c r="F50" s="104">
        <v>1</v>
      </c>
      <c r="G50" s="105">
        <v>7.4873842592592592E-4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1.367361111111111E-4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2.1746527777777777E-4</v>
      </c>
    </row>
    <row r="51" spans="1:19" x14ac:dyDescent="0.25">
      <c r="A51" s="73" t="s">
        <v>62</v>
      </c>
      <c r="B51" s="5">
        <v>1759</v>
      </c>
      <c r="C51" s="95">
        <v>1759</v>
      </c>
      <c r="D51" s="103">
        <v>1</v>
      </c>
      <c r="E51" s="103">
        <v>1</v>
      </c>
      <c r="F51" s="104">
        <v>0.5</v>
      </c>
      <c r="G51" s="105">
        <v>5.435185185185185E-5</v>
      </c>
      <c r="H51" s="5">
        <v>1759</v>
      </c>
      <c r="I51" s="50">
        <v>1759</v>
      </c>
      <c r="J51" s="52">
        <v>1</v>
      </c>
      <c r="K51" s="52">
        <v>1</v>
      </c>
      <c r="L51" s="63">
        <v>0.5</v>
      </c>
      <c r="M51" s="70">
        <v>3.2592592592592593E-5</v>
      </c>
      <c r="N51" s="5">
        <v>1759</v>
      </c>
      <c r="O51" s="80">
        <v>1759</v>
      </c>
      <c r="P51" s="82">
        <v>1</v>
      </c>
      <c r="Q51" s="82">
        <v>1</v>
      </c>
      <c r="R51" s="83">
        <v>0.5</v>
      </c>
      <c r="S51" s="84">
        <v>3.4131944444444447E-5</v>
      </c>
    </row>
    <row r="52" spans="1:19" x14ac:dyDescent="0.25">
      <c r="A52" s="73" t="s">
        <v>63</v>
      </c>
      <c r="B52" s="5">
        <v>934</v>
      </c>
      <c r="C52" s="95">
        <v>934</v>
      </c>
      <c r="D52" s="103">
        <v>1</v>
      </c>
      <c r="E52" s="103">
        <v>1</v>
      </c>
      <c r="F52" s="104">
        <v>1</v>
      </c>
      <c r="G52" s="105">
        <v>1.0649305555555556E-4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3.3657407407407404E-5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4.3310185185185183E-5</v>
      </c>
    </row>
    <row r="53" spans="1:19" x14ac:dyDescent="0.25">
      <c r="A53" s="77" t="s">
        <v>64</v>
      </c>
      <c r="B53" s="5">
        <v>88</v>
      </c>
      <c r="C53" s="95">
        <v>88</v>
      </c>
      <c r="D53" s="103">
        <v>1</v>
      </c>
      <c r="E53" s="103">
        <v>1</v>
      </c>
      <c r="F53" s="104">
        <v>1</v>
      </c>
      <c r="G53" s="105">
        <v>6.9520833333333338E-4</v>
      </c>
      <c r="H53" s="5">
        <v>88</v>
      </c>
      <c r="I53" s="50">
        <v>88</v>
      </c>
      <c r="J53" s="52">
        <v>1</v>
      </c>
      <c r="K53" s="52">
        <v>1</v>
      </c>
      <c r="L53" s="63">
        <v>1</v>
      </c>
      <c r="M53" s="70">
        <v>8.2766203703703699E-5</v>
      </c>
      <c r="N53" s="5">
        <v>88</v>
      </c>
      <c r="O53" s="80">
        <v>88</v>
      </c>
      <c r="P53" s="82">
        <v>1</v>
      </c>
      <c r="Q53" s="82">
        <v>1</v>
      </c>
      <c r="R53" s="83">
        <v>1</v>
      </c>
      <c r="S53" s="84">
        <v>1.7347222222222221E-4</v>
      </c>
    </row>
    <row r="54" spans="1:19" x14ac:dyDescent="0.25">
      <c r="A54" s="76" t="s">
        <v>65</v>
      </c>
      <c r="B54" s="5">
        <v>676</v>
      </c>
      <c r="C54" s="95">
        <v>676</v>
      </c>
      <c r="D54" s="103">
        <v>1</v>
      </c>
      <c r="E54" s="103">
        <v>1</v>
      </c>
      <c r="F54" s="104">
        <v>1</v>
      </c>
      <c r="G54" s="105">
        <v>5.8017129629629634E-3</v>
      </c>
      <c r="H54" s="5"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5.7358796296296292E-4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1.2682291666666666E-3</v>
      </c>
    </row>
    <row r="55" spans="1:19" x14ac:dyDescent="0.25">
      <c r="A55" s="73" t="s">
        <v>66</v>
      </c>
      <c r="B55" s="5">
        <v>67</v>
      </c>
      <c r="C55" s="95">
        <v>67</v>
      </c>
      <c r="D55" s="103">
        <v>1</v>
      </c>
      <c r="E55" s="103">
        <v>1</v>
      </c>
      <c r="F55" s="104">
        <v>1</v>
      </c>
      <c r="G55" s="105">
        <v>4.5292824074074072E-4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8.2777777777777781E-5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1.2761574074074075E-4</v>
      </c>
    </row>
    <row r="56" spans="1:19" x14ac:dyDescent="0.25">
      <c r="A56" s="73" t="s">
        <v>67</v>
      </c>
      <c r="B56" s="5">
        <v>3393</v>
      </c>
      <c r="C56" s="95">
        <v>3393</v>
      </c>
      <c r="D56" s="103">
        <v>1</v>
      </c>
      <c r="E56" s="103">
        <v>1</v>
      </c>
      <c r="F56" s="104">
        <v>1</v>
      </c>
      <c r="G56" s="105">
        <v>1.0140046296296297E-4</v>
      </c>
      <c r="H56" s="5">
        <v>3393</v>
      </c>
      <c r="I56" s="50">
        <v>3393</v>
      </c>
      <c r="J56" s="52">
        <v>1</v>
      </c>
      <c r="K56" s="52">
        <v>1</v>
      </c>
      <c r="L56" s="63">
        <v>1</v>
      </c>
      <c r="M56" s="70">
        <v>3.34375E-5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4.3460648148148149E-5</v>
      </c>
    </row>
    <row r="57" spans="1:19" x14ac:dyDescent="0.25">
      <c r="A57" s="73" t="s">
        <v>68</v>
      </c>
      <c r="B57" s="5">
        <v>14</v>
      </c>
      <c r="C57" s="95">
        <v>14</v>
      </c>
      <c r="D57" s="103">
        <v>1</v>
      </c>
      <c r="E57" s="103">
        <v>1</v>
      </c>
      <c r="F57" s="104">
        <v>1</v>
      </c>
      <c r="G57" s="105">
        <v>9.4175925925925926E-4</v>
      </c>
      <c r="H57" s="5"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1.1987268518518518E-4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2.3217592592592593E-4</v>
      </c>
    </row>
    <row r="58" spans="1:19" x14ac:dyDescent="0.25">
      <c r="A58" s="73" t="s">
        <v>69</v>
      </c>
      <c r="B58" s="5">
        <v>2</v>
      </c>
      <c r="C58" s="95">
        <v>2</v>
      </c>
      <c r="D58" s="103">
        <v>1</v>
      </c>
      <c r="E58" s="103">
        <v>1</v>
      </c>
      <c r="F58" s="104">
        <v>0.5</v>
      </c>
      <c r="G58" s="105">
        <v>5.1464120370370368E-4</v>
      </c>
      <c r="H58" s="5">
        <v>2</v>
      </c>
      <c r="I58" s="50">
        <v>2</v>
      </c>
      <c r="J58" s="52">
        <v>1</v>
      </c>
      <c r="K58" s="52">
        <v>1</v>
      </c>
      <c r="L58" s="63">
        <v>0.5</v>
      </c>
      <c r="M58" s="70">
        <v>7.2164351851851849E-5</v>
      </c>
      <c r="N58" s="5">
        <v>2</v>
      </c>
      <c r="O58" s="80">
        <v>2</v>
      </c>
      <c r="P58" s="82">
        <v>1</v>
      </c>
      <c r="Q58" s="82">
        <v>1</v>
      </c>
      <c r="R58" s="83">
        <v>0.5</v>
      </c>
      <c r="S58" s="84">
        <v>1.3571759259259258E-4</v>
      </c>
    </row>
    <row r="59" spans="1:19" x14ac:dyDescent="0.25">
      <c r="A59" s="73" t="s">
        <v>101</v>
      </c>
      <c r="B59" s="5">
        <v>1</v>
      </c>
      <c r="C59" s="95">
        <v>1</v>
      </c>
      <c r="D59" s="103">
        <v>1</v>
      </c>
      <c r="E59" s="103">
        <v>1</v>
      </c>
      <c r="F59" s="104">
        <v>1</v>
      </c>
      <c r="G59" s="105">
        <v>1.1419907407407407E-3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1.5155092592592594E-4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3.0158564814814816E-4</v>
      </c>
    </row>
    <row r="60" spans="1:19" x14ac:dyDescent="0.25">
      <c r="A60" s="73" t="s">
        <v>70</v>
      </c>
      <c r="B60" s="5">
        <v>1</v>
      </c>
      <c r="C60" s="95">
        <v>1</v>
      </c>
      <c r="D60" s="103">
        <v>1</v>
      </c>
      <c r="E60" s="103">
        <v>1</v>
      </c>
      <c r="F60" s="104">
        <v>1</v>
      </c>
      <c r="G60" s="105">
        <v>5.0712962962962962E-4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6.3692129629629635E-5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1.350925925925926E-4</v>
      </c>
    </row>
    <row r="61" spans="1:19" x14ac:dyDescent="0.25">
      <c r="A61" s="118" t="s">
        <v>102</v>
      </c>
      <c r="B61" s="111">
        <v>15904.000000000002</v>
      </c>
      <c r="C61" s="112">
        <v>5000</v>
      </c>
      <c r="D61" s="113">
        <v>0.31438631790744465</v>
      </c>
      <c r="E61" s="103">
        <v>1</v>
      </c>
      <c r="F61" s="104">
        <v>1</v>
      </c>
      <c r="G61" s="105">
        <v>3.8078703703703704E-5</v>
      </c>
      <c r="H61" s="5">
        <v>15904.000000000002</v>
      </c>
      <c r="I61" s="50">
        <v>5000</v>
      </c>
      <c r="J61" s="52">
        <v>0.31438631790744465</v>
      </c>
      <c r="K61" s="52">
        <v>1</v>
      </c>
      <c r="L61" s="63">
        <v>1</v>
      </c>
      <c r="M61" s="70">
        <v>2.7974537037037037E-5</v>
      </c>
      <c r="N61" s="5">
        <v>15904.000000000002</v>
      </c>
      <c r="O61" s="80">
        <v>5000</v>
      </c>
      <c r="P61" s="82">
        <v>0.31438631790744465</v>
      </c>
      <c r="Q61" s="82">
        <v>1</v>
      </c>
      <c r="R61" s="83">
        <v>1</v>
      </c>
      <c r="S61" s="84">
        <v>2.9791666666666668E-5</v>
      </c>
    </row>
    <row r="62" spans="1:19" x14ac:dyDescent="0.25">
      <c r="A62" s="73" t="s">
        <v>71</v>
      </c>
      <c r="B62" s="5">
        <v>2</v>
      </c>
      <c r="C62" s="95">
        <v>2</v>
      </c>
      <c r="D62" s="103">
        <v>1</v>
      </c>
      <c r="E62" s="103">
        <v>1</v>
      </c>
      <c r="F62" s="104">
        <v>1</v>
      </c>
      <c r="G62" s="105">
        <v>5.6887731481481481E-4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7.0937499999999996E-5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1.4348379629629628E-4</v>
      </c>
    </row>
    <row r="63" spans="1:19" x14ac:dyDescent="0.25">
      <c r="A63" s="73" t="s">
        <v>72</v>
      </c>
      <c r="B63" s="5">
        <v>5</v>
      </c>
      <c r="C63" s="95">
        <v>5</v>
      </c>
      <c r="D63" s="103">
        <v>1</v>
      </c>
      <c r="E63" s="103">
        <v>1</v>
      </c>
      <c r="F63" s="104">
        <v>1</v>
      </c>
      <c r="G63" s="105">
        <v>4.7280092592592594E-4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6.3217592592592592E-5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1.2526620370370372E-4</v>
      </c>
    </row>
    <row r="64" spans="1:19" x14ac:dyDescent="0.25">
      <c r="A64" s="73" t="s">
        <v>73</v>
      </c>
      <c r="B64" s="5">
        <v>7</v>
      </c>
      <c r="C64" s="95">
        <v>7</v>
      </c>
      <c r="D64" s="103">
        <v>1</v>
      </c>
      <c r="E64" s="103">
        <v>1</v>
      </c>
      <c r="F64" s="104">
        <v>9.0909090909090912E-2</v>
      </c>
      <c r="G64" s="105">
        <v>5.7774305555555552E-4</v>
      </c>
      <c r="H64" s="5">
        <v>7</v>
      </c>
      <c r="I64" s="50">
        <v>7</v>
      </c>
      <c r="J64" s="52">
        <v>1</v>
      </c>
      <c r="K64" s="52">
        <v>1</v>
      </c>
      <c r="L64" s="63">
        <v>9.0909090909090912E-2</v>
      </c>
      <c r="M64" s="70">
        <v>8.269675925925926E-5</v>
      </c>
      <c r="N64" s="5">
        <v>7</v>
      </c>
      <c r="O64" s="80">
        <v>7</v>
      </c>
      <c r="P64" s="82">
        <v>1</v>
      </c>
      <c r="Q64" s="82">
        <v>1</v>
      </c>
      <c r="R64" s="83">
        <v>9.0909090909090912E-2</v>
      </c>
      <c r="S64" s="84">
        <v>1.5296296296296295E-4</v>
      </c>
    </row>
    <row r="65" spans="1:19" x14ac:dyDescent="0.25">
      <c r="A65" s="73" t="s">
        <v>74</v>
      </c>
      <c r="B65" s="5">
        <v>5</v>
      </c>
      <c r="C65" s="95">
        <v>5</v>
      </c>
      <c r="D65" s="103">
        <v>1</v>
      </c>
      <c r="E65" s="103">
        <v>1</v>
      </c>
      <c r="F65" s="104">
        <v>1</v>
      </c>
      <c r="G65" s="105">
        <v>5.3537037037037041E-4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7.293981481481481E-5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1.3883101851851852E-4</v>
      </c>
    </row>
    <row r="66" spans="1:19" x14ac:dyDescent="0.25">
      <c r="A66" s="152" t="s">
        <v>108</v>
      </c>
      <c r="B66" s="115">
        <v>38</v>
      </c>
      <c r="C66" s="116">
        <v>26</v>
      </c>
      <c r="D66" s="117">
        <v>0.68421052631578949</v>
      </c>
      <c r="E66" s="103">
        <v>0.68421052631578949</v>
      </c>
      <c r="F66" s="104">
        <v>0.25</v>
      </c>
      <c r="G66" s="105">
        <v>3.4568287037037038E-4</v>
      </c>
      <c r="H66" s="5">
        <v>38</v>
      </c>
      <c r="I66" s="50">
        <v>26</v>
      </c>
      <c r="J66" s="52">
        <v>0.68421052631578949</v>
      </c>
      <c r="K66" s="52">
        <v>0.68421052631578949</v>
      </c>
      <c r="L66" s="63">
        <v>0.25</v>
      </c>
      <c r="M66" s="70">
        <v>6.4513888888888883E-5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0.25</v>
      </c>
      <c r="S66" s="84">
        <v>1.0452546296296296E-4</v>
      </c>
    </row>
    <row r="67" spans="1:19" x14ac:dyDescent="0.25">
      <c r="A67" s="152" t="s">
        <v>75</v>
      </c>
      <c r="B67" s="115">
        <v>7717.9999999999991</v>
      </c>
      <c r="C67" s="116">
        <v>5000</v>
      </c>
      <c r="D67" s="117">
        <v>0.64783622700181398</v>
      </c>
      <c r="E67" s="103">
        <v>1</v>
      </c>
      <c r="F67" s="104">
        <v>1</v>
      </c>
      <c r="G67" s="105">
        <v>9.2511574074074081E-5</v>
      </c>
      <c r="H67" s="5">
        <v>7717.9999999999991</v>
      </c>
      <c r="I67" s="50">
        <v>5000</v>
      </c>
      <c r="J67" s="86">
        <v>0.64783622700181398</v>
      </c>
      <c r="K67" s="86">
        <v>1</v>
      </c>
      <c r="L67" s="86">
        <v>1</v>
      </c>
      <c r="M67" s="70">
        <v>3.2430555555555559E-5</v>
      </c>
      <c r="N67" s="5">
        <v>7718</v>
      </c>
      <c r="O67" s="80">
        <v>5000</v>
      </c>
      <c r="P67" s="82">
        <v>0.64783622700181398</v>
      </c>
      <c r="Q67" s="82">
        <v>1</v>
      </c>
      <c r="R67" s="83">
        <v>1</v>
      </c>
      <c r="S67" s="84">
        <v>4.1631944444444446E-5</v>
      </c>
    </row>
    <row r="68" spans="1:19" x14ac:dyDescent="0.25">
      <c r="A68" s="73" t="s">
        <v>103</v>
      </c>
      <c r="B68" s="5">
        <v>14</v>
      </c>
      <c r="C68" s="95">
        <v>14</v>
      </c>
      <c r="D68" s="103">
        <v>1</v>
      </c>
      <c r="E68" s="103">
        <v>1</v>
      </c>
      <c r="F68" s="104">
        <v>1</v>
      </c>
      <c r="G68" s="105">
        <v>2.562962962962963E-4</v>
      </c>
      <c r="H68" s="5">
        <v>14</v>
      </c>
      <c r="I68" s="50">
        <v>14</v>
      </c>
      <c r="J68" s="86">
        <v>1</v>
      </c>
      <c r="K68" s="86">
        <v>1</v>
      </c>
      <c r="L68" s="86">
        <v>1</v>
      </c>
      <c r="M68" s="70">
        <v>6.233796296296296E-5</v>
      </c>
      <c r="N68" s="5">
        <v>14</v>
      </c>
      <c r="O68" s="80">
        <v>14</v>
      </c>
      <c r="P68" s="82">
        <v>1</v>
      </c>
      <c r="Q68" s="82">
        <v>1</v>
      </c>
      <c r="R68" s="83">
        <v>1</v>
      </c>
      <c r="S68" s="84">
        <v>8.3495370370370372E-5</v>
      </c>
    </row>
    <row r="69" spans="1:19" x14ac:dyDescent="0.25">
      <c r="A69" s="73" t="str">
        <f>A76</f>
        <v>_ --&gt;import static ID.ID.ID.ID;</v>
      </c>
      <c r="B69" s="5">
        <v>24</v>
      </c>
      <c r="C69" s="95">
        <v>20</v>
      </c>
      <c r="D69" s="103">
        <v>0.83333333333333337</v>
      </c>
      <c r="E69" s="103">
        <v>0.83333333333333337</v>
      </c>
      <c r="F69" s="104">
        <v>1</v>
      </c>
      <c r="G69" s="105">
        <v>4.302777777777778E-4</v>
      </c>
      <c r="H69" s="5">
        <v>24</v>
      </c>
      <c r="I69" s="50">
        <v>20</v>
      </c>
      <c r="J69" s="86">
        <v>0.83333333333333337</v>
      </c>
      <c r="K69" s="86">
        <v>0.83333333333333337</v>
      </c>
      <c r="L69" s="86">
        <v>1</v>
      </c>
      <c r="M69" s="70">
        <v>6.5347222222222228E-5</v>
      </c>
      <c r="N69" s="5">
        <v>24</v>
      </c>
      <c r="O69" s="80">
        <v>20</v>
      </c>
      <c r="P69" s="82">
        <v>0.83333333333333337</v>
      </c>
      <c r="Q69" s="82">
        <v>0.83333333333333337</v>
      </c>
      <c r="R69" s="83">
        <v>1</v>
      </c>
      <c r="S69" s="84">
        <v>1.2023148148148148E-4</v>
      </c>
    </row>
    <row r="70" spans="1:19" x14ac:dyDescent="0.25">
      <c r="A70" s="73" t="s">
        <v>76</v>
      </c>
      <c r="B70" s="5">
        <v>6</v>
      </c>
      <c r="C70" s="95">
        <v>6</v>
      </c>
      <c r="D70" s="103">
        <v>1</v>
      </c>
      <c r="E70" s="103">
        <v>1</v>
      </c>
      <c r="F70" s="104">
        <v>1</v>
      </c>
      <c r="G70" s="105">
        <v>2.5510416666666666E-4</v>
      </c>
      <c r="H70" s="5">
        <v>6</v>
      </c>
      <c r="I70" s="50">
        <v>6</v>
      </c>
      <c r="J70" s="86">
        <v>1</v>
      </c>
      <c r="K70" s="86">
        <v>1</v>
      </c>
      <c r="L70" s="86">
        <v>1</v>
      </c>
      <c r="M70" s="70">
        <v>5.7523148148148146E-5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8.1481481481481476E-5</v>
      </c>
    </row>
    <row r="71" spans="1:19" x14ac:dyDescent="0.25">
      <c r="A71" s="73" t="s">
        <v>77</v>
      </c>
      <c r="B71" s="5">
        <v>1</v>
      </c>
      <c r="C71" s="95">
        <v>1</v>
      </c>
      <c r="D71" s="103">
        <v>1</v>
      </c>
      <c r="E71" s="103">
        <v>1</v>
      </c>
      <c r="F71" s="104">
        <v>1</v>
      </c>
      <c r="G71" s="105">
        <v>3.4083333333333334E-4</v>
      </c>
      <c r="H71" s="5">
        <v>1</v>
      </c>
      <c r="I71" s="50">
        <v>1</v>
      </c>
      <c r="J71" s="86">
        <v>1</v>
      </c>
      <c r="K71" s="86">
        <v>1</v>
      </c>
      <c r="L71" s="86">
        <v>1</v>
      </c>
      <c r="M71" s="70">
        <v>6.3067129629629633E-5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9.7384259259259258E-5</v>
      </c>
    </row>
    <row r="72" spans="1:19" x14ac:dyDescent="0.25">
      <c r="A72" s="152" t="s">
        <v>78</v>
      </c>
      <c r="B72" s="115">
        <v>6289</v>
      </c>
      <c r="C72" s="116">
        <v>2564</v>
      </c>
      <c r="D72" s="117">
        <v>0.40769597710287803</v>
      </c>
      <c r="E72" s="103">
        <v>0.51280000000000003</v>
      </c>
      <c r="F72" s="104">
        <v>1</v>
      </c>
      <c r="G72" s="105">
        <v>1.2789351851851853E-4</v>
      </c>
      <c r="H72" s="5">
        <v>6289</v>
      </c>
      <c r="I72" s="50">
        <v>2564</v>
      </c>
      <c r="J72" s="86">
        <v>0.40769597710287803</v>
      </c>
      <c r="K72" s="86">
        <v>0.51280000000000003</v>
      </c>
      <c r="L72" s="86">
        <v>1</v>
      </c>
      <c r="M72" s="70">
        <v>4.1354166666666664E-5</v>
      </c>
      <c r="N72" s="5">
        <v>6289</v>
      </c>
      <c r="O72" s="80">
        <v>2564</v>
      </c>
      <c r="P72" s="82">
        <v>0.40769597710287803</v>
      </c>
      <c r="Q72" s="82">
        <v>0.51280000000000003</v>
      </c>
      <c r="R72" s="83">
        <v>1</v>
      </c>
      <c r="S72" s="84">
        <v>5.4212962962962966E-5</v>
      </c>
    </row>
    <row r="73" spans="1:19" x14ac:dyDescent="0.25">
      <c r="A73" s="77" t="s">
        <v>79</v>
      </c>
      <c r="B73" s="5">
        <v>3</v>
      </c>
      <c r="C73" s="95">
        <v>3</v>
      </c>
      <c r="D73" s="103">
        <v>1</v>
      </c>
      <c r="E73" s="103">
        <v>1</v>
      </c>
      <c r="F73" s="104">
        <v>0.33333333333333331</v>
      </c>
      <c r="G73" s="105">
        <v>2.9938657407407409E-4</v>
      </c>
      <c r="H73" s="5">
        <v>3</v>
      </c>
      <c r="I73" s="50">
        <v>3</v>
      </c>
      <c r="J73" s="86">
        <v>1</v>
      </c>
      <c r="K73" s="86">
        <v>1</v>
      </c>
      <c r="L73" s="86">
        <v>0.33333333333333331</v>
      </c>
      <c r="M73" s="70">
        <v>6.2245370370370371E-5</v>
      </c>
      <c r="N73" s="5">
        <v>3</v>
      </c>
      <c r="O73" s="80">
        <v>3</v>
      </c>
      <c r="P73" s="82">
        <v>1</v>
      </c>
      <c r="Q73" s="82">
        <v>1</v>
      </c>
      <c r="R73" s="83">
        <v>0.33333333333333331</v>
      </c>
      <c r="S73" s="84">
        <v>9.1354166666666667E-5</v>
      </c>
    </row>
    <row r="74" spans="1:19" x14ac:dyDescent="0.25">
      <c r="A74" s="71" t="s">
        <v>104</v>
      </c>
      <c r="B74" s="5">
        <v>9</v>
      </c>
      <c r="C74" s="95">
        <v>9</v>
      </c>
      <c r="D74" s="103">
        <v>1</v>
      </c>
      <c r="E74" s="103">
        <v>1</v>
      </c>
      <c r="F74" s="104">
        <v>1</v>
      </c>
      <c r="G74" s="105">
        <v>8.2010416666666668E-4</v>
      </c>
      <c r="H74" s="5">
        <v>9</v>
      </c>
      <c r="I74" s="50">
        <v>9</v>
      </c>
      <c r="J74" s="86">
        <v>1</v>
      </c>
      <c r="K74" s="86">
        <v>1</v>
      </c>
      <c r="L74" s="86">
        <v>1</v>
      </c>
      <c r="M74" s="70">
        <v>9.3055555555555562E-5</v>
      </c>
      <c r="N74" s="5">
        <v>9</v>
      </c>
      <c r="O74" s="80">
        <v>9</v>
      </c>
      <c r="P74" s="82">
        <v>1</v>
      </c>
      <c r="Q74" s="82">
        <v>1</v>
      </c>
      <c r="R74" s="83">
        <v>1</v>
      </c>
      <c r="S74" s="84">
        <v>1.9568287037037037E-4</v>
      </c>
    </row>
    <row r="75" spans="1:19" x14ac:dyDescent="0.25">
      <c r="A75" s="71" t="s">
        <v>80</v>
      </c>
      <c r="B75" s="5">
        <v>302</v>
      </c>
      <c r="C75" s="95">
        <v>294</v>
      </c>
      <c r="D75" s="103">
        <v>0.97350993377483441</v>
      </c>
      <c r="E75" s="103">
        <v>0.97350993377483441</v>
      </c>
      <c r="F75" s="104">
        <v>0.5</v>
      </c>
      <c r="G75" s="105">
        <v>5.0284722222222224E-4</v>
      </c>
      <c r="H75" s="5">
        <v>302</v>
      </c>
      <c r="I75" s="50">
        <v>294</v>
      </c>
      <c r="J75" s="86">
        <v>0.97350993377483441</v>
      </c>
      <c r="K75" s="86">
        <v>0.97350993377483441</v>
      </c>
      <c r="L75" s="86">
        <v>0.5</v>
      </c>
      <c r="M75" s="70">
        <v>6.141203703703704E-5</v>
      </c>
      <c r="N75" s="5">
        <v>302</v>
      </c>
      <c r="O75" s="80">
        <v>294</v>
      </c>
      <c r="P75" s="82">
        <v>0.97350993377483441</v>
      </c>
      <c r="Q75" s="82">
        <v>0.97350993377483441</v>
      </c>
      <c r="R75" s="83">
        <v>0.5</v>
      </c>
      <c r="S75" s="84">
        <v>1.2972222222222223E-4</v>
      </c>
    </row>
    <row r="76" spans="1:19" x14ac:dyDescent="0.25">
      <c r="A76" s="71" t="s">
        <v>105</v>
      </c>
      <c r="B76" s="5">
        <v>968</v>
      </c>
      <c r="C76" s="95">
        <v>968</v>
      </c>
      <c r="D76" s="103">
        <v>1</v>
      </c>
      <c r="E76" s="103">
        <v>1</v>
      </c>
      <c r="F76" s="104">
        <v>1</v>
      </c>
      <c r="G76" s="105">
        <v>2.2790509259259259E-4</v>
      </c>
      <c r="H76" s="5">
        <v>968</v>
      </c>
      <c r="I76" s="50">
        <v>968</v>
      </c>
      <c r="J76" s="86">
        <v>1</v>
      </c>
      <c r="K76" s="86">
        <v>1</v>
      </c>
      <c r="L76" s="86">
        <v>1</v>
      </c>
      <c r="M76" s="70">
        <v>4.0347222222222223E-5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8.9363425925925922E-5</v>
      </c>
    </row>
    <row r="77" spans="1:19" x14ac:dyDescent="0.25">
      <c r="A77" s="71" t="s">
        <v>81</v>
      </c>
      <c r="B77" s="5">
        <v>368</v>
      </c>
      <c r="C77" s="95">
        <v>364</v>
      </c>
      <c r="D77" s="103">
        <v>0.98913043478260865</v>
      </c>
      <c r="E77" s="103">
        <v>0.98913043478260865</v>
      </c>
      <c r="F77" s="104">
        <v>1</v>
      </c>
      <c r="G77" s="105">
        <v>2.7659722222222224E-4</v>
      </c>
      <c r="H77" s="5">
        <v>368</v>
      </c>
      <c r="I77" s="50">
        <v>364</v>
      </c>
      <c r="J77" s="86">
        <v>0.98913043478260865</v>
      </c>
      <c r="K77" s="86">
        <v>0.98913043478260865</v>
      </c>
      <c r="L77" s="86">
        <v>1</v>
      </c>
      <c r="M77" s="70">
        <v>5.0856481481481484E-5</v>
      </c>
      <c r="N77" s="5">
        <v>368</v>
      </c>
      <c r="O77" s="80">
        <v>364</v>
      </c>
      <c r="P77" s="82">
        <v>0.98913043478260865</v>
      </c>
      <c r="Q77" s="82">
        <v>0.98913043478260865</v>
      </c>
      <c r="R77" s="83">
        <v>1</v>
      </c>
      <c r="S77" s="84">
        <v>8.4537037037037032E-5</v>
      </c>
    </row>
    <row r="78" spans="1:19" x14ac:dyDescent="0.25">
      <c r="A78" s="153" t="s">
        <v>82</v>
      </c>
      <c r="B78" s="115">
        <v>1842</v>
      </c>
      <c r="C78" s="116">
        <v>943</v>
      </c>
      <c r="D78" s="117">
        <v>0.51194353963083605</v>
      </c>
      <c r="E78" s="103">
        <v>0.51194353963083605</v>
      </c>
      <c r="F78" s="104">
        <v>1</v>
      </c>
      <c r="G78" s="105">
        <v>1.1575231481481481E-4</v>
      </c>
      <c r="H78" s="5">
        <v>1842</v>
      </c>
      <c r="I78" s="50">
        <v>943</v>
      </c>
      <c r="J78" s="86">
        <v>0.51194353963083605</v>
      </c>
      <c r="K78" s="86">
        <v>0.51194353963083605</v>
      </c>
      <c r="L78" s="86">
        <v>1</v>
      </c>
      <c r="M78" s="70">
        <v>4.388888888888889E-5</v>
      </c>
      <c r="N78" s="5">
        <v>1842</v>
      </c>
      <c r="O78" s="80">
        <v>943</v>
      </c>
      <c r="P78" s="82">
        <v>0.51194353963083605</v>
      </c>
      <c r="Q78" s="82">
        <v>0.51194353963083605</v>
      </c>
      <c r="R78" s="83">
        <v>1</v>
      </c>
      <c r="S78" s="84">
        <v>5.3831018518518519E-5</v>
      </c>
    </row>
    <row r="79" spans="1:19" x14ac:dyDescent="0.25">
      <c r="A79" s="71" t="s">
        <v>83</v>
      </c>
      <c r="B79" s="5">
        <v>1419</v>
      </c>
      <c r="C79" s="95">
        <v>1359</v>
      </c>
      <c r="D79" s="103">
        <v>0.95771670190274838</v>
      </c>
      <c r="E79" s="103">
        <v>0.95771670190274838</v>
      </c>
      <c r="F79" s="104">
        <v>1</v>
      </c>
      <c r="G79" s="105">
        <v>1.6723379629629629E-4</v>
      </c>
      <c r="H79" s="5">
        <v>1419</v>
      </c>
      <c r="I79" s="50">
        <v>1359</v>
      </c>
      <c r="J79" s="86">
        <v>0.95771670190274838</v>
      </c>
      <c r="K79" s="86">
        <v>0.95771670190274838</v>
      </c>
      <c r="L79" s="86">
        <v>1</v>
      </c>
      <c r="M79" s="70">
        <v>4.7997685185185182E-5</v>
      </c>
      <c r="N79" s="5">
        <v>1419</v>
      </c>
      <c r="O79" s="80">
        <v>1359</v>
      </c>
      <c r="P79" s="82">
        <v>0.95771670190274838</v>
      </c>
      <c r="Q79" s="82">
        <v>0.95771670190274838</v>
      </c>
      <c r="R79" s="83">
        <v>1</v>
      </c>
      <c r="S79" s="84">
        <v>6.3206018518518524E-5</v>
      </c>
    </row>
    <row r="80" spans="1:19" x14ac:dyDescent="0.25">
      <c r="A80" s="71" t="s">
        <v>106</v>
      </c>
      <c r="B80" s="5">
        <v>184</v>
      </c>
      <c r="C80" s="95">
        <v>184</v>
      </c>
      <c r="D80" s="103">
        <v>1</v>
      </c>
      <c r="E80" s="103">
        <v>1</v>
      </c>
      <c r="F80" s="104">
        <v>1</v>
      </c>
      <c r="G80" s="105">
        <v>1.5109143518518518E-3</v>
      </c>
      <c r="H80" s="5">
        <v>184</v>
      </c>
      <c r="I80" s="50">
        <v>184</v>
      </c>
      <c r="J80" s="86">
        <v>1</v>
      </c>
      <c r="K80" s="86">
        <v>1</v>
      </c>
      <c r="L80" s="86">
        <v>1</v>
      </c>
      <c r="M80" s="70">
        <v>1.6975694444444444E-4</v>
      </c>
      <c r="N80" s="5">
        <v>184</v>
      </c>
      <c r="O80" s="80">
        <v>184</v>
      </c>
      <c r="P80" s="82">
        <v>1</v>
      </c>
      <c r="Q80" s="82">
        <v>1</v>
      </c>
      <c r="R80" s="83">
        <v>1</v>
      </c>
      <c r="S80" s="84">
        <v>4.5375E-4</v>
      </c>
    </row>
    <row r="81" spans="1:19" x14ac:dyDescent="0.25">
      <c r="A81" s="153" t="s">
        <v>84</v>
      </c>
      <c r="B81" s="115">
        <v>3147</v>
      </c>
      <c r="C81" s="116">
        <v>1834</v>
      </c>
      <c r="D81" s="117">
        <v>0.58277724817286303</v>
      </c>
      <c r="E81" s="103">
        <v>0.58277724817286303</v>
      </c>
      <c r="F81" s="104">
        <v>0.2</v>
      </c>
      <c r="G81" s="105">
        <v>2.1495370370370369E-4</v>
      </c>
      <c r="H81" s="5">
        <v>3147</v>
      </c>
      <c r="I81" s="50">
        <v>1834</v>
      </c>
      <c r="J81" s="86">
        <v>0.58277724817286303</v>
      </c>
      <c r="K81" s="86">
        <v>0.58277724817286303</v>
      </c>
      <c r="L81" s="86">
        <v>0.2</v>
      </c>
      <c r="M81" s="70">
        <v>5.0011574074074071E-5</v>
      </c>
      <c r="N81" s="5">
        <v>3147</v>
      </c>
      <c r="O81" s="80">
        <v>1834</v>
      </c>
      <c r="P81" s="82">
        <v>0.58277724817286303</v>
      </c>
      <c r="Q81" s="82">
        <v>0.58277724817286303</v>
      </c>
      <c r="R81" s="83">
        <v>0.2</v>
      </c>
      <c r="S81" s="84">
        <v>6.9814814814814815E-5</v>
      </c>
    </row>
    <row r="82" spans="1:19" x14ac:dyDescent="0.25">
      <c r="A82" s="71" t="s">
        <v>85</v>
      </c>
      <c r="B82" s="5">
        <v>30</v>
      </c>
      <c r="C82" s="95">
        <v>30</v>
      </c>
      <c r="D82" s="103">
        <v>1</v>
      </c>
      <c r="E82" s="103">
        <v>1</v>
      </c>
      <c r="F82" s="104">
        <v>1</v>
      </c>
      <c r="G82" s="105">
        <v>4.9284722222222221E-4</v>
      </c>
      <c r="H82" s="5">
        <v>30</v>
      </c>
      <c r="I82" s="50">
        <v>30</v>
      </c>
      <c r="J82" s="86">
        <v>1</v>
      </c>
      <c r="K82" s="86">
        <v>1</v>
      </c>
      <c r="L82" s="86">
        <v>1</v>
      </c>
      <c r="M82" s="70">
        <v>6.4826388888888884E-5</v>
      </c>
      <c r="N82" s="5">
        <v>30</v>
      </c>
      <c r="O82" s="80">
        <v>30</v>
      </c>
      <c r="P82" s="82">
        <v>1</v>
      </c>
      <c r="Q82" s="82">
        <v>1</v>
      </c>
      <c r="R82" s="83">
        <v>1</v>
      </c>
      <c r="S82" s="84">
        <v>1.3607638888888889E-4</v>
      </c>
    </row>
    <row r="83" spans="1:19" x14ac:dyDescent="0.25">
      <c r="A83" s="71" t="s">
        <v>86</v>
      </c>
      <c r="B83" s="5">
        <v>1186</v>
      </c>
      <c r="C83" s="95">
        <v>983</v>
      </c>
      <c r="D83" s="103">
        <v>0.82883642495784149</v>
      </c>
      <c r="E83" s="103">
        <v>0.82883642495784149</v>
      </c>
      <c r="F83" s="104">
        <v>0.5</v>
      </c>
      <c r="G83" s="105">
        <v>1.8425231481481483E-3</v>
      </c>
      <c r="H83" s="5">
        <v>1186</v>
      </c>
      <c r="I83" s="50">
        <v>983</v>
      </c>
      <c r="J83" s="86">
        <v>0.82883642495784149</v>
      </c>
      <c r="K83" s="86">
        <v>0.82883642495784149</v>
      </c>
      <c r="L83" s="86">
        <v>0.5</v>
      </c>
      <c r="M83" s="70">
        <v>2.0327546296296296E-4</v>
      </c>
      <c r="N83" s="5">
        <v>1186</v>
      </c>
      <c r="O83" s="80">
        <v>983</v>
      </c>
      <c r="P83" s="82">
        <v>0.82883642495784149</v>
      </c>
      <c r="Q83" s="82">
        <v>0.82883642495784149</v>
      </c>
      <c r="R83" s="83">
        <v>0.5</v>
      </c>
      <c r="S83" s="84">
        <v>4.4593749999999999E-4</v>
      </c>
    </row>
    <row r="84" spans="1:19" x14ac:dyDescent="0.25">
      <c r="A84" s="71" t="s">
        <v>87</v>
      </c>
      <c r="B84" s="5">
        <v>22</v>
      </c>
      <c r="C84" s="95">
        <v>22</v>
      </c>
      <c r="D84" s="103">
        <v>1</v>
      </c>
      <c r="E84" s="103">
        <v>1</v>
      </c>
      <c r="F84" s="104">
        <v>1</v>
      </c>
      <c r="G84" s="105">
        <v>7.8340277777777783E-4</v>
      </c>
      <c r="H84" s="5">
        <v>22</v>
      </c>
      <c r="I84" s="50">
        <v>22</v>
      </c>
      <c r="J84" s="86">
        <v>1</v>
      </c>
      <c r="K84" s="86">
        <v>1</v>
      </c>
      <c r="L84" s="86">
        <v>1</v>
      </c>
      <c r="M84" s="70">
        <v>8.8368055555555549E-5</v>
      </c>
      <c r="N84" s="5">
        <v>22</v>
      </c>
      <c r="O84" s="80">
        <v>22</v>
      </c>
      <c r="P84" s="82">
        <v>1</v>
      </c>
      <c r="Q84" s="82">
        <v>1</v>
      </c>
      <c r="R84" s="83">
        <v>1</v>
      </c>
      <c r="S84" s="84">
        <v>1.9497685185185186E-4</v>
      </c>
    </row>
    <row r="85" spans="1:19" x14ac:dyDescent="0.25">
      <c r="A85" s="71" t="s">
        <v>88</v>
      </c>
      <c r="B85" s="5">
        <v>146</v>
      </c>
      <c r="C85" s="95">
        <v>125</v>
      </c>
      <c r="D85" s="103">
        <v>0.85616438356164382</v>
      </c>
      <c r="E85" s="103">
        <v>0.85616438356164382</v>
      </c>
      <c r="F85" s="104">
        <v>1</v>
      </c>
      <c r="G85" s="105">
        <v>4.0515046296296295E-4</v>
      </c>
      <c r="H85" s="5">
        <v>146</v>
      </c>
      <c r="I85" s="50">
        <v>125</v>
      </c>
      <c r="J85" s="86">
        <v>0.85616438356164382</v>
      </c>
      <c r="K85" s="86">
        <v>0.85616438356164382</v>
      </c>
      <c r="L85" s="86">
        <v>1</v>
      </c>
      <c r="M85" s="70">
        <v>6.695601851851852E-5</v>
      </c>
      <c r="N85" s="5">
        <v>146</v>
      </c>
      <c r="O85" s="80">
        <v>125</v>
      </c>
      <c r="P85" s="82">
        <v>0.85616438356164382</v>
      </c>
      <c r="Q85" s="82">
        <v>0.85616438356164382</v>
      </c>
      <c r="R85" s="83">
        <v>1</v>
      </c>
      <c r="S85" s="84">
        <v>1.1465277777777778E-4</v>
      </c>
    </row>
    <row r="86" spans="1:19" x14ac:dyDescent="0.25">
      <c r="A86" s="71" t="s">
        <v>89</v>
      </c>
      <c r="B86" s="5">
        <v>2</v>
      </c>
      <c r="C86" s="95">
        <v>2</v>
      </c>
      <c r="D86" s="103">
        <v>1</v>
      </c>
      <c r="E86" s="103">
        <v>1</v>
      </c>
      <c r="F86" s="104">
        <v>5.7803468208092483E-3</v>
      </c>
      <c r="G86" s="105">
        <v>1.0337615740740741E-3</v>
      </c>
      <c r="H86" s="5">
        <v>2</v>
      </c>
      <c r="I86" s="50">
        <v>2</v>
      </c>
      <c r="J86" s="86">
        <v>1</v>
      </c>
      <c r="K86" s="86">
        <v>1</v>
      </c>
      <c r="L86" s="86">
        <v>5.7803468208092483E-3</v>
      </c>
      <c r="M86" s="70">
        <v>1.7410879629629628E-4</v>
      </c>
      <c r="N86" s="5">
        <v>2</v>
      </c>
      <c r="O86" s="80">
        <v>2</v>
      </c>
      <c r="P86" s="82">
        <v>1</v>
      </c>
      <c r="Q86" s="82">
        <v>1</v>
      </c>
      <c r="R86" s="83">
        <v>5.7803468208092483E-3</v>
      </c>
      <c r="S86" s="84">
        <v>2.8348379629629627E-4</v>
      </c>
    </row>
    <row r="87" spans="1:19" x14ac:dyDescent="0.25">
      <c r="A87" s="71" t="s">
        <v>90</v>
      </c>
      <c r="B87" s="5">
        <v>903</v>
      </c>
      <c r="C87" s="95">
        <v>900</v>
      </c>
      <c r="D87" s="103">
        <v>0.99667774086378735</v>
      </c>
      <c r="E87" s="103">
        <v>0.99667774086378735</v>
      </c>
      <c r="F87" s="104">
        <v>0.2</v>
      </c>
      <c r="G87" s="105">
        <v>3.7923611111111111E-4</v>
      </c>
      <c r="H87" s="5">
        <v>903</v>
      </c>
      <c r="I87" s="50">
        <v>900</v>
      </c>
      <c r="J87" s="86">
        <v>0.99667774086378735</v>
      </c>
      <c r="K87" s="86">
        <v>0.99667774086378735</v>
      </c>
      <c r="L87" s="86">
        <v>0.2</v>
      </c>
      <c r="M87" s="70">
        <v>6.152777777777778E-5</v>
      </c>
      <c r="N87" s="5">
        <v>903</v>
      </c>
      <c r="O87" s="80">
        <v>900</v>
      </c>
      <c r="P87" s="82">
        <v>0.99667774086378735</v>
      </c>
      <c r="Q87" s="82">
        <v>0.99667774086378735</v>
      </c>
      <c r="R87" s="83">
        <v>0.2</v>
      </c>
      <c r="S87" s="84">
        <v>1.0701388888888889E-4</v>
      </c>
    </row>
    <row r="88" spans="1:19" x14ac:dyDescent="0.25">
      <c r="A88" s="71" t="s">
        <v>91</v>
      </c>
      <c r="B88" s="5">
        <v>419</v>
      </c>
      <c r="C88" s="95">
        <v>383</v>
      </c>
      <c r="D88" s="103">
        <v>0.91408114558472553</v>
      </c>
      <c r="E88" s="103">
        <v>0.91408114558472553</v>
      </c>
      <c r="F88" s="104">
        <v>1</v>
      </c>
      <c r="G88" s="105">
        <v>3.3353009259259257E-4</v>
      </c>
      <c r="H88" s="5">
        <v>419</v>
      </c>
      <c r="I88" s="50">
        <v>383</v>
      </c>
      <c r="J88" s="86">
        <v>0.91408114558472553</v>
      </c>
      <c r="K88" s="86">
        <v>0.91408114558472553</v>
      </c>
      <c r="L88" s="86">
        <v>1</v>
      </c>
      <c r="M88" s="70">
        <v>7.8622685185185181E-5</v>
      </c>
      <c r="N88" s="5">
        <v>419</v>
      </c>
      <c r="O88" s="80">
        <v>383</v>
      </c>
      <c r="P88" s="82">
        <v>0.91408114558472553</v>
      </c>
      <c r="Q88" s="82">
        <v>0.91408114558472553</v>
      </c>
      <c r="R88" s="83">
        <v>1</v>
      </c>
      <c r="S88" s="84">
        <v>1.0657407407407408E-4</v>
      </c>
    </row>
    <row r="89" spans="1:19" x14ac:dyDescent="0.25">
      <c r="A89" s="114" t="s">
        <v>92</v>
      </c>
      <c r="B89" s="115">
        <v>970.99999999999989</v>
      </c>
      <c r="C89" s="116">
        <v>421</v>
      </c>
      <c r="D89" s="117">
        <v>0.43357363542739447</v>
      </c>
      <c r="E89" s="103">
        <v>0.43357363542739447</v>
      </c>
      <c r="F89" s="104">
        <v>0.1111111111111111</v>
      </c>
      <c r="G89" s="105">
        <v>5.2668981481481479E-4</v>
      </c>
      <c r="H89" s="5">
        <v>970.99999999999989</v>
      </c>
      <c r="I89" s="50">
        <v>421</v>
      </c>
      <c r="J89" s="86">
        <v>0.43357363542739447</v>
      </c>
      <c r="K89" s="86">
        <v>0.43357363542739447</v>
      </c>
      <c r="L89" s="86">
        <v>0.1111111111111111</v>
      </c>
      <c r="M89" s="70">
        <v>6.7951388888888892E-5</v>
      </c>
      <c r="N89" s="5">
        <v>970.99999999999989</v>
      </c>
      <c r="O89" s="80">
        <v>421</v>
      </c>
      <c r="P89" s="82">
        <v>0.43357363542739447</v>
      </c>
      <c r="Q89" s="82">
        <v>0.43357363542739447</v>
      </c>
      <c r="R89" s="83">
        <v>0.1111111111111111</v>
      </c>
      <c r="S89" s="84">
        <v>1.3518518518518518E-4</v>
      </c>
    </row>
    <row r="90" spans="1:19" x14ac:dyDescent="0.25">
      <c r="A90" s="71" t="s">
        <v>93</v>
      </c>
      <c r="B90" s="5">
        <v>42</v>
      </c>
      <c r="C90" s="95">
        <v>42</v>
      </c>
      <c r="D90" s="103">
        <v>1</v>
      </c>
      <c r="E90" s="103">
        <v>1</v>
      </c>
      <c r="F90" s="104">
        <v>0.5</v>
      </c>
      <c r="G90" s="105">
        <v>6.3021990740740736E-4</v>
      </c>
      <c r="H90" s="5">
        <v>42</v>
      </c>
      <c r="I90" s="50">
        <v>42</v>
      </c>
      <c r="J90" s="86">
        <v>1</v>
      </c>
      <c r="K90" s="86">
        <v>1</v>
      </c>
      <c r="L90" s="86">
        <v>0.5</v>
      </c>
      <c r="M90" s="70">
        <v>9.3981481481481482E-5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1.6561342592592593E-4</v>
      </c>
    </row>
    <row r="91" spans="1:19" x14ac:dyDescent="0.25">
      <c r="A91" s="71" t="s">
        <v>94</v>
      </c>
      <c r="B91" s="5">
        <v>14</v>
      </c>
      <c r="C91" s="95">
        <v>13</v>
      </c>
      <c r="D91" s="103">
        <v>0.9285714285714286</v>
      </c>
      <c r="E91" s="103">
        <v>0.9285714285714286</v>
      </c>
      <c r="F91" s="104">
        <v>1.3513513513513514E-2</v>
      </c>
      <c r="G91" s="105">
        <v>1.1020486111111112E-3</v>
      </c>
      <c r="H91" s="5">
        <v>14</v>
      </c>
      <c r="I91" s="50">
        <v>13</v>
      </c>
      <c r="J91" s="86">
        <v>0.9285714285714286</v>
      </c>
      <c r="K91" s="86">
        <v>0.9285714285714286</v>
      </c>
      <c r="L91" s="86">
        <v>1.3513513513513514E-2</v>
      </c>
      <c r="M91" s="70">
        <v>1.2229166666666665E-4</v>
      </c>
      <c r="N91" s="5">
        <v>14</v>
      </c>
      <c r="O91" s="80">
        <v>13</v>
      </c>
      <c r="P91" s="82">
        <v>0.9285714285714286</v>
      </c>
      <c r="Q91" s="82">
        <v>0.9285714285714286</v>
      </c>
      <c r="R91" s="83">
        <v>1.3513513513513514E-2</v>
      </c>
      <c r="S91" s="84">
        <v>2.6658564814814817E-4</v>
      </c>
    </row>
    <row r="92" spans="1:19" x14ac:dyDescent="0.25">
      <c r="A92" s="71" t="s">
        <v>95</v>
      </c>
      <c r="B92" s="5">
        <v>55</v>
      </c>
      <c r="C92" s="95">
        <v>55</v>
      </c>
      <c r="D92" s="103">
        <v>1</v>
      </c>
      <c r="E92" s="103">
        <v>1</v>
      </c>
      <c r="F92" s="104">
        <v>1</v>
      </c>
      <c r="G92" s="105">
        <v>6.9150462962962959E-4</v>
      </c>
      <c r="H92" s="5">
        <v>55</v>
      </c>
      <c r="I92" s="50">
        <v>55</v>
      </c>
      <c r="J92" s="86">
        <v>1</v>
      </c>
      <c r="K92" s="86">
        <v>1</v>
      </c>
      <c r="L92" s="86">
        <v>1</v>
      </c>
      <c r="M92" s="70">
        <v>1.0880787037037037E-4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1.8145833333333333E-4</v>
      </c>
    </row>
    <row r="93" spans="1:19" x14ac:dyDescent="0.25">
      <c r="A93" s="71" t="s">
        <v>107</v>
      </c>
      <c r="B93" s="5">
        <v>319</v>
      </c>
      <c r="C93" s="95">
        <v>252</v>
      </c>
      <c r="D93" s="103">
        <v>0.78996865203761757</v>
      </c>
      <c r="E93" s="103">
        <v>0.78996865203761757</v>
      </c>
      <c r="F93" s="104">
        <v>1</v>
      </c>
      <c r="G93" s="105">
        <v>1.9789351851851852E-4</v>
      </c>
      <c r="H93" s="5">
        <v>319</v>
      </c>
      <c r="I93" s="50">
        <v>252</v>
      </c>
      <c r="J93" s="86">
        <v>0.78996865203761757</v>
      </c>
      <c r="K93" s="86">
        <v>0.78996865203761757</v>
      </c>
      <c r="L93" s="86">
        <v>1</v>
      </c>
      <c r="M93" s="70">
        <v>4.8252314814814813E-5</v>
      </c>
      <c r="N93" s="5">
        <v>319</v>
      </c>
      <c r="O93" s="80">
        <v>252</v>
      </c>
      <c r="P93" s="82">
        <v>0.78996865203761757</v>
      </c>
      <c r="Q93" s="82">
        <v>0.78996865203761757</v>
      </c>
      <c r="R93" s="83">
        <v>1</v>
      </c>
      <c r="S93" s="84">
        <v>6.8715277777777771E-5</v>
      </c>
    </row>
    <row r="94" spans="1:19" ht="15.75" thickBot="1" x14ac:dyDescent="0.3">
      <c r="A94" s="6" t="s">
        <v>16</v>
      </c>
      <c r="B94" s="26">
        <f>SUM(B14:B93)</f>
        <v>66937</v>
      </c>
      <c r="C94" s="106">
        <f>SUM(C14:C93)</f>
        <v>35606</v>
      </c>
      <c r="D94" s="107">
        <f>AVERAGE(D14:D93)</f>
        <v>0.9279081654239375</v>
      </c>
      <c r="E94" s="107">
        <f>AVERAGE(E14:E93)</f>
        <v>0.94664766027471359</v>
      </c>
      <c r="F94" s="108">
        <f>AVERAGE(F14:F93)</f>
        <v>0.86818309244609837</v>
      </c>
      <c r="G94" s="109">
        <f>AVERAGE(G14:G93)</f>
        <v>7.0291941550925936E-4</v>
      </c>
      <c r="H94" s="27">
        <f>SUM(H14:H93)</f>
        <v>66937</v>
      </c>
      <c r="I94" s="54">
        <f>SUM(I14:I93)</f>
        <v>35606</v>
      </c>
      <c r="J94" s="55">
        <f>AVERAGE(J14:J93)</f>
        <v>0.9279081654239375</v>
      </c>
      <c r="K94" s="55">
        <f>AVERAGE(K14:K93)</f>
        <v>0.94664766027471359</v>
      </c>
      <c r="L94" s="39">
        <f>AVERAGE(L14:L93)</f>
        <v>0.86818309244609837</v>
      </c>
      <c r="M94" s="60">
        <f>AVERAGE(M14:M93)</f>
        <v>9.2455150462962966E-5</v>
      </c>
      <c r="N94" s="27">
        <f>SUM(N14:N93)</f>
        <v>66937</v>
      </c>
      <c r="O94" s="41">
        <f>SUM(O14:O93)</f>
        <v>35606</v>
      </c>
      <c r="P94" s="43">
        <f>AVERAGE(P14:P93)</f>
        <v>0.9279081654239375</v>
      </c>
      <c r="Q94" s="43">
        <f>AVERAGE(Q14:Q93)</f>
        <v>0.94664766027471359</v>
      </c>
      <c r="R94" s="61">
        <f>AVERAGE(R14:R93)</f>
        <v>0.86818309244609837</v>
      </c>
      <c r="S94" s="62">
        <f>AVERAGE(S14:S93)</f>
        <v>1.8115046296296293E-4</v>
      </c>
    </row>
    <row r="95" spans="1:19" ht="15.75" thickTop="1" x14ac:dyDescent="0.25">
      <c r="D95" s="93"/>
    </row>
    <row r="96" spans="1:19" ht="23.25" x14ac:dyDescent="0.35">
      <c r="A96" s="1" t="s">
        <v>17</v>
      </c>
      <c r="C96" s="29"/>
      <c r="D96" s="29"/>
    </row>
    <row r="97" spans="1:6" ht="20.25" thickBot="1" x14ac:dyDescent="0.35">
      <c r="A97" s="28" t="str">
        <f>C1</f>
        <v>Beta, 1 matching thread</v>
      </c>
      <c r="B97" s="28"/>
      <c r="C97" s="29"/>
      <c r="D97" s="29"/>
    </row>
    <row r="98" spans="1:6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6" x14ac:dyDescent="0.25">
      <c r="A99" s="18" t="s">
        <v>122</v>
      </c>
      <c r="B99" s="44">
        <f>E94</f>
        <v>0.94664766027471359</v>
      </c>
    </row>
    <row r="100" spans="1:6" x14ac:dyDescent="0.25">
      <c r="A100" s="18" t="s">
        <v>19</v>
      </c>
      <c r="B100" s="47">
        <f>F94</f>
        <v>0.86818309244609837</v>
      </c>
    </row>
    <row r="101" spans="1:6" x14ac:dyDescent="0.25">
      <c r="A101" s="18" t="s">
        <v>27</v>
      </c>
      <c r="B101" s="67">
        <f>G94</f>
        <v>7.0291941550925936E-4</v>
      </c>
      <c r="E101" t="s">
        <v>174</v>
      </c>
      <c r="F101">
        <v>15</v>
      </c>
    </row>
    <row r="102" spans="1:6" ht="20.25" thickBot="1" x14ac:dyDescent="0.35">
      <c r="A102" s="30" t="str">
        <f>I1</f>
        <v>Beta, 22 matching threads</v>
      </c>
      <c r="B102" s="30"/>
      <c r="E102" t="s">
        <v>171</v>
      </c>
      <c r="F102">
        <v>49</v>
      </c>
    </row>
    <row r="103" spans="1:6" ht="15.75" thickTop="1" x14ac:dyDescent="0.25">
      <c r="A103" s="25" t="s">
        <v>12</v>
      </c>
      <c r="B103" s="45">
        <f>J94</f>
        <v>0.9279081654239375</v>
      </c>
      <c r="E103" t="s">
        <v>172</v>
      </c>
      <c r="F103">
        <v>25</v>
      </c>
    </row>
    <row r="104" spans="1:6" x14ac:dyDescent="0.25">
      <c r="A104" s="25" t="s">
        <v>122</v>
      </c>
      <c r="B104" s="45">
        <f>K94</f>
        <v>0.94664766027471359</v>
      </c>
      <c r="E104" t="s">
        <v>173</v>
      </c>
      <c r="F104">
        <v>9</v>
      </c>
    </row>
    <row r="105" spans="1:6" x14ac:dyDescent="0.25">
      <c r="A105" s="25" t="s">
        <v>19</v>
      </c>
      <c r="B105" s="48">
        <f>L94</f>
        <v>0.86818309244609837</v>
      </c>
      <c r="E105" t="s">
        <v>175</v>
      </c>
      <c r="F105">
        <v>5</v>
      </c>
    </row>
    <row r="106" spans="1:6" x14ac:dyDescent="0.25">
      <c r="A106" s="25" t="s">
        <v>27</v>
      </c>
      <c r="B106" s="68">
        <f>M94</f>
        <v>9.2455150462962966E-5</v>
      </c>
      <c r="E106" t="s">
        <v>176</v>
      </c>
      <c r="F106">
        <v>1</v>
      </c>
    </row>
    <row r="107" spans="1:6" ht="20.25" thickBot="1" x14ac:dyDescent="0.35">
      <c r="A107" s="37" t="str">
        <f>O1</f>
        <v>Beta, 5 matching threads</v>
      </c>
      <c r="B107" s="37"/>
      <c r="E107" t="s">
        <v>177</v>
      </c>
      <c r="F107">
        <v>2</v>
      </c>
    </row>
    <row r="108" spans="1:6" ht="15.75" thickTop="1" x14ac:dyDescent="0.25">
      <c r="A108" s="38" t="s">
        <v>12</v>
      </c>
      <c r="B108" s="46">
        <f>P94</f>
        <v>0.9279081654239375</v>
      </c>
    </row>
    <row r="109" spans="1:6" x14ac:dyDescent="0.25">
      <c r="A109" s="38" t="s">
        <v>122</v>
      </c>
      <c r="B109" s="46">
        <f>Q94</f>
        <v>0.94664766027471359</v>
      </c>
    </row>
    <row r="110" spans="1:6" x14ac:dyDescent="0.25">
      <c r="A110" s="38" t="s">
        <v>19</v>
      </c>
      <c r="B110" s="49">
        <f>R94</f>
        <v>0.86818309244609837</v>
      </c>
    </row>
    <row r="111" spans="1:6" x14ac:dyDescent="0.25">
      <c r="A111" s="38" t="s">
        <v>27</v>
      </c>
      <c r="B111" s="69">
        <f>S94</f>
        <v>1.8115046296296293E-4</v>
      </c>
    </row>
    <row r="112" spans="1:6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Beta, 5 matching threads</v>
      </c>
    </row>
    <row r="114" spans="1:2" x14ac:dyDescent="0.25">
      <c r="A114" t="s">
        <v>123</v>
      </c>
      <c r="B114" t="str">
        <f>IF(AND(B99 &gt; B104,B99 &gt; B109), A97, IF(B104 &gt; B109, A102, A107))</f>
        <v>Beta, 5 matching threads</v>
      </c>
    </row>
    <row r="115" spans="1:2" x14ac:dyDescent="0.25">
      <c r="A115" t="s">
        <v>23</v>
      </c>
      <c r="B115" t="str">
        <f>IF(AND(B100 &gt; B105,B100 &gt; B110), $A$97, IF(B105 &gt; B110, $A$102, $A$107))</f>
        <v>Beta, 5 matching threads</v>
      </c>
    </row>
    <row r="116" spans="1:2" x14ac:dyDescent="0.25">
      <c r="A116" t="s">
        <v>28</v>
      </c>
      <c r="B116" t="str">
        <f>IF(AND(B101 &lt; B106,B101 &lt; B111), $A$97, IF(B106 &lt; B111, $A$102, $A$107))</f>
        <v>Beta, 22 matching threads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P94:S9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{701885D5-0676-420A-8FC8-7BBB44C53A30}</x14:id>
        </ext>
      </extLst>
    </cfRule>
  </conditionalFormatting>
  <conditionalFormatting sqref="J83:L8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{DEB14F05-1A46-4C11-9113-554E98BC7AAB}</x14:id>
        </ext>
      </extLst>
    </cfRule>
  </conditionalFormatting>
  <conditionalFormatting sqref="J14:M66 J94:M94 J84:L93 J67:L8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{BB9D3AD6-E3DF-4334-94A2-DE1E84B10032}</x14:id>
        </ext>
      </extLst>
    </cfRule>
  </conditionalFormatting>
  <conditionalFormatting sqref="P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{A9BEFE79-A46A-4F73-8C83-8E1A5D0C67DD}</x14:id>
        </ext>
      </extLst>
    </cfRule>
  </conditionalFormatting>
  <conditionalFormatting sqref="Q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{2A9DD702-F824-4BC9-AFF4-4FC40D03C697}</x14:id>
        </ext>
      </extLst>
    </cfRule>
  </conditionalFormatting>
  <conditionalFormatting sqref="P9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{8A439346-33E3-45A3-AFDF-33FB8AFE93D9}</x14:id>
        </ext>
      </extLst>
    </cfRule>
  </conditionalFormatting>
  <conditionalFormatting sqref="Q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{1051A1D8-CACE-4C01-932C-38002339591F}</x14:id>
        </ext>
      </extLst>
    </cfRule>
  </conditionalFormatting>
  <conditionalFormatting sqref="P83:S8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{B41DECD4-C20F-4C3E-A949-A4C0F3CE19A6}</x14:id>
        </ext>
      </extLst>
    </cfRule>
  </conditionalFormatting>
  <conditionalFormatting sqref="P14:S82 P84:S9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{66DFED48-C4A9-4506-AD8A-302A3FFCC5FC}</x14:id>
        </ext>
      </extLst>
    </cfRule>
  </conditionalFormatting>
  <conditionalFormatting sqref="P14:P9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{D952D850-2690-4558-8AD3-FFDF814C7875}</x14:id>
        </ext>
      </extLst>
    </cfRule>
  </conditionalFormatting>
  <conditionalFormatting sqref="Q14:Q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{E00ACA56-B76F-4730-8D3F-9C2576377DE0}</x14:id>
        </ext>
      </extLst>
    </cfRule>
  </conditionalFormatting>
  <conditionalFormatting sqref="R14:R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{23F37BBF-ACFA-4A16-824A-5652A575A1D1}</x14:id>
        </ext>
      </extLst>
    </cfRule>
  </conditionalFormatting>
  <conditionalFormatting sqref="P92:P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{19C6671D-4FEE-4690-80F1-C0180C359AEF}</x14:id>
        </ext>
      </extLst>
    </cfRule>
  </conditionalFormatting>
  <conditionalFormatting sqref="Q92:Q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{3E3CF666-FF5A-442E-AD8E-B6B67A851802}</x14:id>
        </ext>
      </extLst>
    </cfRule>
  </conditionalFormatting>
  <conditionalFormatting sqref="P16:P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{3A822DD6-3D75-47B6-B349-46C46839E59A}</x14:id>
        </ext>
      </extLst>
    </cfRule>
  </conditionalFormatting>
  <conditionalFormatting sqref="Q76:Q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{5ACB0DA7-A32B-4341-96EC-086C827FA11F}</x14:id>
        </ext>
      </extLst>
    </cfRule>
  </conditionalFormatting>
  <conditionalFormatting sqref="P81:R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{B763EF14-7D65-4EB6-AEED-721B5848C752}</x14:id>
        </ext>
      </extLst>
    </cfRule>
  </conditionalFormatting>
  <conditionalFormatting sqref="D83:G8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{57A04C6D-7716-4EA2-9652-D4998EE3CE6C}</x14:id>
        </ext>
      </extLst>
    </cfRule>
  </conditionalFormatting>
  <conditionalFormatting sqref="D14:G82 D84:G9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{56217D13-EEBA-4B4B-BE7F-839D97110BBD}</x14:id>
        </ext>
      </extLst>
    </cfRule>
  </conditionalFormatting>
  <conditionalFormatting sqref="D14:F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{C9940F7A-4A58-41BD-BF39-92787E4B7E9E}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1885D5-0676-420A-8FC8-7BBB44C53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DEB14F05-1A46-4C11-9113-554E98BC7A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BB9D3AD6-E3DF-4334-94A2-DE1E84B10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A9BEFE79-A46A-4F73-8C83-8E1A5D0C6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2A9DD702-F824-4BC9-AFF4-4FC40D03C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8A439346-33E3-45A3-AFDF-33FB8AFE9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1051A1D8-CACE-4C01-932C-380023395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B41DECD4-C20F-4C3E-A949-A4C0F3CE1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66DFED48-C4A9-4506-AD8A-302A3FFCC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D952D850-2690-4558-8AD3-FFDF814C7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E00ACA56-B76F-4730-8D3F-9C2576377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23F37BBF-ACFA-4A16-824A-5652A575A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19C6671D-4FEE-4690-80F1-C0180C359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3E3CF666-FF5A-442E-AD8E-B6B67A851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3A822DD6-3D75-47B6-B349-46C46839E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5ACB0DA7-A32B-4341-96EC-086C827FA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B763EF14-7D65-4EB6-AEED-721B5848C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57A04C6D-7716-4EA2-9652-D4998EE3C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56217D13-EEBA-4B4B-BE7F-839D97110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D84:G94</xm:sqref>
        </x14:conditionalFormatting>
        <x14:conditionalFormatting xmlns:xm="http://schemas.microsoft.com/office/excel/2006/main">
          <x14:cfRule type="dataBar" id="{C9940F7A-4A58-41BD-BF39-92787E4B7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D14:F94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37E1-5200-4F75-96ED-1076EF549467}">
  <sheetPr>
    <tabColor theme="7" tint="0.79998168889431442"/>
  </sheetPr>
  <dimension ref="A1:S116"/>
  <sheetViews>
    <sheetView topLeftCell="A97" zoomScale="115" zoomScaleNormal="115" workbookViewId="0">
      <selection activeCell="I72" sqref="A72:I72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109</v>
      </c>
      <c r="B1" s="20"/>
      <c r="C1" s="137" t="s">
        <v>110</v>
      </c>
      <c r="D1" s="138"/>
      <c r="E1" s="138"/>
      <c r="F1" s="138"/>
      <c r="G1" s="139"/>
      <c r="H1" s="20"/>
      <c r="I1" s="140" t="s">
        <v>112</v>
      </c>
      <c r="J1" s="141"/>
      <c r="K1" s="141"/>
      <c r="L1" s="141"/>
      <c r="M1" s="142"/>
      <c r="N1" s="20"/>
      <c r="O1" s="143" t="s">
        <v>112</v>
      </c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111</v>
      </c>
      <c r="F3" s="119"/>
      <c r="G3" s="134"/>
      <c r="H3" s="21"/>
      <c r="I3" s="120" t="s">
        <v>0</v>
      </c>
      <c r="J3" s="121"/>
      <c r="K3" s="121" t="s">
        <v>117</v>
      </c>
      <c r="L3" s="121"/>
      <c r="M3" s="135"/>
      <c r="N3" s="21"/>
      <c r="O3" s="122" t="s">
        <v>0</v>
      </c>
      <c r="P3" s="123"/>
      <c r="Q3" s="123" t="s">
        <v>118</v>
      </c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5000</v>
      </c>
      <c r="L4" s="121"/>
      <c r="M4" s="135"/>
      <c r="N4" s="21"/>
      <c r="O4" s="122" t="s">
        <v>1</v>
      </c>
      <c r="P4" s="123"/>
      <c r="Q4" s="123">
        <v>500</v>
      </c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256</v>
      </c>
      <c r="F5" s="119"/>
      <c r="G5" s="134"/>
      <c r="H5" s="21"/>
      <c r="I5" s="120" t="s">
        <v>2</v>
      </c>
      <c r="J5" s="121"/>
      <c r="K5" s="121">
        <v>256</v>
      </c>
      <c r="L5" s="121"/>
      <c r="M5" s="135"/>
      <c r="N5" s="21"/>
      <c r="O5" s="122" t="s">
        <v>2</v>
      </c>
      <c r="P5" s="123"/>
      <c r="Q5" s="123">
        <v>256</v>
      </c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1024</v>
      </c>
      <c r="F6" s="119"/>
      <c r="G6" s="134"/>
      <c r="H6" s="21"/>
      <c r="I6" s="120" t="s">
        <v>3</v>
      </c>
      <c r="J6" s="121"/>
      <c r="K6" s="121">
        <v>1792</v>
      </c>
      <c r="L6" s="121"/>
      <c r="M6" s="135"/>
      <c r="N6" s="21"/>
      <c r="O6" s="122" t="s">
        <v>3</v>
      </c>
      <c r="P6" s="123"/>
      <c r="Q6" s="123">
        <v>1024</v>
      </c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 t="s">
        <v>4</v>
      </c>
      <c r="P7" s="123"/>
      <c r="Q7" s="123" t="s">
        <v>24</v>
      </c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 t="s">
        <v>5</v>
      </c>
      <c r="P8" s="123"/>
      <c r="Q8" s="123" t="s">
        <v>25</v>
      </c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 t="s">
        <v>6</v>
      </c>
      <c r="P9" s="123"/>
      <c r="Q9" s="132">
        <v>1</v>
      </c>
      <c r="R9" s="132"/>
      <c r="S9" s="133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/>
      <c r="M10" s="78"/>
      <c r="N10" s="21"/>
      <c r="O10" s="122" t="s">
        <v>7</v>
      </c>
      <c r="P10" s="123"/>
      <c r="Q10" s="31"/>
      <c r="R10" s="53"/>
      <c r="S10" s="31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2.0717592592592593E-5</v>
      </c>
      <c r="H14" s="5">
        <f>I14 / J14</f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1.7627314814814814E-5</v>
      </c>
      <c r="N14" s="5">
        <f>O14 / P14</f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3.1678240740740742E-5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9.1458333333333338E-5</v>
      </c>
      <c r="H15" s="5">
        <f t="shared" ref="H15:H78" si="1">I15 / J15</f>
        <v>2</v>
      </c>
      <c r="I15" s="50">
        <v>2</v>
      </c>
      <c r="J15" s="52">
        <v>1</v>
      </c>
      <c r="K15" s="52">
        <v>1</v>
      </c>
      <c r="L15" s="63">
        <v>1</v>
      </c>
      <c r="M15" s="70">
        <v>5.5486111111111113E-5</v>
      </c>
      <c r="N15" s="5">
        <f t="shared" ref="N15:N78" si="2">O15 / P15</f>
        <v>2</v>
      </c>
      <c r="O15" s="80">
        <v>2</v>
      </c>
      <c r="P15" s="82">
        <v>1</v>
      </c>
      <c r="Q15" s="82">
        <v>1</v>
      </c>
      <c r="R15" s="83">
        <v>1</v>
      </c>
      <c r="S15" s="84">
        <v>1.3516203703703704E-4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7.9120370370370374E-5</v>
      </c>
      <c r="H16" s="5">
        <f t="shared" si="1"/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4.4942129629629633E-5</v>
      </c>
      <c r="N16" s="5">
        <f t="shared" si="2"/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8.5775462962962967E-5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7.2465277777777781E-5</v>
      </c>
      <c r="H17" s="5">
        <f t="shared" si="1"/>
        <v>1</v>
      </c>
      <c r="I17" s="50">
        <v>1</v>
      </c>
      <c r="J17" s="52">
        <v>1</v>
      </c>
      <c r="K17" s="52">
        <v>1</v>
      </c>
      <c r="L17" s="63">
        <v>1</v>
      </c>
      <c r="M17" s="70">
        <v>6.9027777777777772E-5</v>
      </c>
      <c r="N17" s="5">
        <f t="shared" si="2"/>
        <v>1</v>
      </c>
      <c r="O17" s="80">
        <v>1</v>
      </c>
      <c r="P17" s="82">
        <v>1</v>
      </c>
      <c r="Q17" s="82">
        <v>1</v>
      </c>
      <c r="R17" s="83">
        <v>1</v>
      </c>
      <c r="S17" s="84">
        <v>1.2265046296296297E-4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3.4687500000000003E-5</v>
      </c>
      <c r="H18" s="5">
        <f t="shared" si="1"/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1.5266203703703705E-5</v>
      </c>
      <c r="N18" s="5">
        <f t="shared" si="2"/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2.4236111111111112E-5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6.7337962962962959E-5</v>
      </c>
      <c r="H19" s="5">
        <f t="shared" si="1"/>
        <v>3</v>
      </c>
      <c r="I19" s="50">
        <v>3</v>
      </c>
      <c r="J19" s="52">
        <v>1</v>
      </c>
      <c r="K19" s="52">
        <v>1</v>
      </c>
      <c r="L19" s="63">
        <v>1</v>
      </c>
      <c r="M19" s="70">
        <v>5.127314814814815E-5</v>
      </c>
      <c r="N19" s="5">
        <f t="shared" si="2"/>
        <v>3</v>
      </c>
      <c r="O19" s="80">
        <v>3</v>
      </c>
      <c r="P19" s="82">
        <v>1</v>
      </c>
      <c r="Q19" s="82">
        <v>1</v>
      </c>
      <c r="R19" s="83">
        <v>1</v>
      </c>
      <c r="S19" s="84">
        <v>9.0752314814814816E-5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1.7042824074074074E-4</v>
      </c>
      <c r="H20" s="5">
        <f t="shared" si="1"/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1.2288194444444445E-4</v>
      </c>
      <c r="N20" s="5">
        <f t="shared" si="2"/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1.9760416666666667E-4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6.3865740740740745E-5</v>
      </c>
      <c r="H21" s="5">
        <f t="shared" si="1"/>
        <v>1</v>
      </c>
      <c r="I21" s="50">
        <v>1</v>
      </c>
      <c r="J21" s="52">
        <v>1</v>
      </c>
      <c r="K21" s="52">
        <v>1</v>
      </c>
      <c r="L21" s="63">
        <v>1</v>
      </c>
      <c r="M21" s="70">
        <v>6.9641203703703705E-5</v>
      </c>
      <c r="N21" s="5">
        <f t="shared" si="2"/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1.4714120370370369E-4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1.548611111111111E-5</v>
      </c>
      <c r="H22" s="5">
        <f t="shared" si="1"/>
        <v>2</v>
      </c>
      <c r="I22" s="50">
        <v>2</v>
      </c>
      <c r="J22" s="52">
        <v>1</v>
      </c>
      <c r="K22" s="52">
        <v>1</v>
      </c>
      <c r="L22" s="63">
        <v>1</v>
      </c>
      <c r="M22" s="70">
        <v>1.5578703703703702E-5</v>
      </c>
      <c r="N22" s="5">
        <f t="shared" si="2"/>
        <v>2</v>
      </c>
      <c r="O22" s="80">
        <v>2</v>
      </c>
      <c r="P22" s="82">
        <v>1</v>
      </c>
      <c r="Q22" s="82">
        <v>1</v>
      </c>
      <c r="R22" s="83">
        <v>1</v>
      </c>
      <c r="S22" s="84">
        <v>5.6516203703703705E-5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6.4027777777777773E-5</v>
      </c>
      <c r="H23" s="5">
        <f t="shared" si="1"/>
        <v>1</v>
      </c>
      <c r="I23" s="50">
        <v>1</v>
      </c>
      <c r="J23" s="52">
        <v>1</v>
      </c>
      <c r="K23" s="52">
        <v>1</v>
      </c>
      <c r="L23" s="63">
        <v>1</v>
      </c>
      <c r="M23" s="70">
        <v>6.1539351851851848E-5</v>
      </c>
      <c r="N23" s="5">
        <f t="shared" si="2"/>
        <v>1</v>
      </c>
      <c r="O23" s="80">
        <v>1</v>
      </c>
      <c r="P23" s="82">
        <v>1</v>
      </c>
      <c r="Q23" s="82">
        <v>1</v>
      </c>
      <c r="R23" s="83">
        <v>1</v>
      </c>
      <c r="S23" s="84">
        <v>1.0438657407407407E-4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1.0052083333333333E-4</v>
      </c>
      <c r="H24" s="5">
        <f t="shared" si="1"/>
        <v>1</v>
      </c>
      <c r="I24" s="50">
        <v>1</v>
      </c>
      <c r="J24" s="52">
        <v>1</v>
      </c>
      <c r="K24" s="52">
        <v>1</v>
      </c>
      <c r="L24" s="63">
        <v>1</v>
      </c>
      <c r="M24" s="70">
        <v>7.7835648148148152E-5</v>
      </c>
      <c r="N24" s="5">
        <f t="shared" si="2"/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1.6787037037037036E-4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1.5625E-5</v>
      </c>
      <c r="H25" s="5">
        <f t="shared" si="1"/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2.0000000000000002E-5</v>
      </c>
      <c r="N25" s="5">
        <f t="shared" si="2"/>
        <v>3</v>
      </c>
      <c r="O25" s="80">
        <v>3</v>
      </c>
      <c r="P25" s="82">
        <v>1</v>
      </c>
      <c r="Q25" s="82">
        <v>1</v>
      </c>
      <c r="R25" s="83">
        <v>1</v>
      </c>
      <c r="S25" s="84">
        <v>7.8506944444444441E-5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5.3888888888888889E-5</v>
      </c>
      <c r="H26" s="5">
        <f t="shared" si="1"/>
        <v>4</v>
      </c>
      <c r="I26" s="50">
        <v>4</v>
      </c>
      <c r="J26" s="52">
        <v>1</v>
      </c>
      <c r="K26" s="52">
        <v>1</v>
      </c>
      <c r="L26" s="63">
        <v>1</v>
      </c>
      <c r="M26" s="70">
        <v>3.6944444444444447E-5</v>
      </c>
      <c r="N26" s="5">
        <f t="shared" si="2"/>
        <v>4</v>
      </c>
      <c r="O26" s="80">
        <v>4</v>
      </c>
      <c r="P26" s="82">
        <v>1</v>
      </c>
      <c r="Q26" s="82">
        <v>1</v>
      </c>
      <c r="R26" s="83">
        <v>1</v>
      </c>
      <c r="S26" s="84">
        <v>6.1342592592592587E-5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7.8495370370370372E-5</v>
      </c>
      <c r="H27" s="5">
        <f t="shared" si="1"/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4.8252314814814813E-5</v>
      </c>
      <c r="N27" s="5">
        <f t="shared" si="2"/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1.0582175925925925E-4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9.6481481481481475E-5</v>
      </c>
      <c r="H28" s="5">
        <f t="shared" si="1"/>
        <v>2</v>
      </c>
      <c r="I28" s="50">
        <v>2</v>
      </c>
      <c r="J28" s="52">
        <v>1</v>
      </c>
      <c r="K28" s="52">
        <v>1</v>
      </c>
      <c r="L28" s="63">
        <v>1</v>
      </c>
      <c r="M28" s="70">
        <v>5.6909722222222219E-5</v>
      </c>
      <c r="N28" s="5">
        <f t="shared" si="2"/>
        <v>2</v>
      </c>
      <c r="O28" s="80">
        <v>2</v>
      </c>
      <c r="P28" s="82">
        <v>1</v>
      </c>
      <c r="Q28" s="82">
        <v>1</v>
      </c>
      <c r="R28" s="83">
        <v>1</v>
      </c>
      <c r="S28" s="84">
        <v>1.244212962962963E-4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2.3114583333333334E-4</v>
      </c>
      <c r="H29" s="5">
        <f t="shared" si="1"/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1.3618055555555557E-4</v>
      </c>
      <c r="N29" s="5">
        <f t="shared" si="2"/>
        <v>1</v>
      </c>
      <c r="O29" s="80">
        <v>1</v>
      </c>
      <c r="P29" s="82">
        <v>1</v>
      </c>
      <c r="Q29" s="82">
        <v>1</v>
      </c>
      <c r="R29" s="83">
        <v>1</v>
      </c>
      <c r="S29" s="84">
        <v>2.0660879629629629E-4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1.1986111111111111E-4</v>
      </c>
      <c r="H30" s="5">
        <f t="shared" si="1"/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7.27662037037037E-5</v>
      </c>
      <c r="N30" s="5">
        <f t="shared" si="2"/>
        <v>2</v>
      </c>
      <c r="O30" s="80">
        <v>2</v>
      </c>
      <c r="P30" s="82">
        <v>1</v>
      </c>
      <c r="Q30" s="82">
        <v>1</v>
      </c>
      <c r="R30" s="83">
        <v>1</v>
      </c>
      <c r="S30" s="84">
        <v>1.1913194444444444E-4</v>
      </c>
    </row>
    <row r="31" spans="1:19" x14ac:dyDescent="0.25">
      <c r="A31" s="73" t="s">
        <v>45</v>
      </c>
      <c r="B31" s="5">
        <f t="shared" si="0"/>
        <v>110</v>
      </c>
      <c r="C31" s="13">
        <v>110</v>
      </c>
      <c r="D31" s="15">
        <v>1</v>
      </c>
      <c r="E31" s="15">
        <v>1</v>
      </c>
      <c r="F31" s="56">
        <v>1</v>
      </c>
      <c r="G31" s="57">
        <v>2.2268518518518518E-5</v>
      </c>
      <c r="H31" s="5">
        <f t="shared" si="1"/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1.5891203703703703E-5</v>
      </c>
      <c r="N31" s="5">
        <f t="shared" si="2"/>
        <v>110</v>
      </c>
      <c r="O31" s="80">
        <v>110</v>
      </c>
      <c r="P31" s="82">
        <v>1</v>
      </c>
      <c r="Q31" s="82">
        <v>1</v>
      </c>
      <c r="R31" s="83">
        <v>1</v>
      </c>
      <c r="S31" s="84">
        <v>3.8124999999999998E-5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8.7592592592592588E-5</v>
      </c>
      <c r="H32" s="5">
        <f t="shared" si="1"/>
        <v>1</v>
      </c>
      <c r="I32" s="50">
        <v>1</v>
      </c>
      <c r="J32" s="52">
        <v>1</v>
      </c>
      <c r="K32" s="52">
        <v>1</v>
      </c>
      <c r="L32" s="63">
        <v>1</v>
      </c>
      <c r="M32" s="70">
        <v>6.631944444444445E-5</v>
      </c>
      <c r="N32" s="5">
        <f t="shared" si="2"/>
        <v>1</v>
      </c>
      <c r="O32" s="80">
        <v>1</v>
      </c>
      <c r="P32" s="82">
        <v>1</v>
      </c>
      <c r="Q32" s="82">
        <v>1</v>
      </c>
      <c r="R32" s="83">
        <v>0.5</v>
      </c>
      <c r="S32" s="84">
        <v>1.0541666666666666E-4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7.7106481481481478E-5</v>
      </c>
      <c r="H33" s="5">
        <f t="shared" si="1"/>
        <v>1</v>
      </c>
      <c r="I33" s="50">
        <v>1</v>
      </c>
      <c r="J33" s="52">
        <v>1</v>
      </c>
      <c r="K33" s="52">
        <v>1</v>
      </c>
      <c r="L33" s="63">
        <v>1</v>
      </c>
      <c r="M33" s="70">
        <v>8.0509259259259255E-5</v>
      </c>
      <c r="N33" s="5">
        <f t="shared" si="2"/>
        <v>1</v>
      </c>
      <c r="O33" s="80">
        <v>1</v>
      </c>
      <c r="P33" s="82">
        <v>1</v>
      </c>
      <c r="Q33" s="82">
        <v>1</v>
      </c>
      <c r="R33" s="83">
        <v>1</v>
      </c>
      <c r="S33" s="84">
        <v>1.1046296296296296E-4</v>
      </c>
    </row>
    <row r="34" spans="1:19" x14ac:dyDescent="0.25">
      <c r="A34" s="76" t="s">
        <v>48</v>
      </c>
      <c r="B34" s="5">
        <f t="shared" si="0"/>
        <v>2916</v>
      </c>
      <c r="C34" s="13">
        <v>2599</v>
      </c>
      <c r="D34" s="15">
        <v>0.89128943758573387</v>
      </c>
      <c r="E34" s="15">
        <v>0.89128943758573387</v>
      </c>
      <c r="F34" s="56">
        <v>6.993006993006993E-3</v>
      </c>
      <c r="G34" s="57">
        <v>1.6967592592592593E-5</v>
      </c>
      <c r="H34" s="5">
        <f t="shared" si="1"/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2.0810185185185185E-5</v>
      </c>
      <c r="N34" s="5">
        <f t="shared" si="2"/>
        <v>2916</v>
      </c>
      <c r="O34" s="80">
        <v>2106</v>
      </c>
      <c r="P34" s="82">
        <v>0.72222222222222221</v>
      </c>
      <c r="Q34" s="82">
        <v>0.72222222222222221</v>
      </c>
      <c r="R34" s="83">
        <v>1</v>
      </c>
      <c r="S34" s="84">
        <v>2.7233796296296295E-5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6.2824074074074071E-5</v>
      </c>
      <c r="H35" s="5">
        <f t="shared" si="1"/>
        <v>1</v>
      </c>
      <c r="I35" s="50">
        <v>1</v>
      </c>
      <c r="J35" s="52">
        <v>1</v>
      </c>
      <c r="K35" s="52">
        <v>1</v>
      </c>
      <c r="L35" s="63">
        <v>1</v>
      </c>
      <c r="M35" s="70">
        <v>5.2534722222222221E-5</v>
      </c>
      <c r="N35" s="5">
        <f t="shared" si="2"/>
        <v>1</v>
      </c>
      <c r="O35" s="80">
        <v>1</v>
      </c>
      <c r="P35" s="82">
        <v>1</v>
      </c>
      <c r="Q35" s="82">
        <v>1</v>
      </c>
      <c r="R35" s="83">
        <v>1</v>
      </c>
      <c r="S35" s="84">
        <v>1.1582175925925927E-4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1.0318287037037037E-4</v>
      </c>
      <c r="H36" s="5">
        <f t="shared" si="1"/>
        <v>1</v>
      </c>
      <c r="I36" s="50">
        <v>1</v>
      </c>
      <c r="J36" s="52">
        <v>1</v>
      </c>
      <c r="K36" s="52">
        <v>1</v>
      </c>
      <c r="L36" s="63">
        <v>1</v>
      </c>
      <c r="M36" s="70">
        <v>9.6354166666666666E-5</v>
      </c>
      <c r="N36" s="5">
        <f t="shared" si="2"/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1.5109953703703704E-4</v>
      </c>
    </row>
    <row r="37" spans="1:19" x14ac:dyDescent="0.25">
      <c r="A37" s="73" t="s">
        <v>51</v>
      </c>
      <c r="B37" s="5">
        <f t="shared" si="0"/>
        <v>13609.000000000002</v>
      </c>
      <c r="C37" s="13">
        <v>2019</v>
      </c>
      <c r="D37" s="15">
        <v>0.14835770446028362</v>
      </c>
      <c r="E37" s="15">
        <v>0.40379999999999999</v>
      </c>
      <c r="F37" s="56">
        <v>1</v>
      </c>
      <c r="G37" s="57">
        <v>8.9178240740740743E-5</v>
      </c>
      <c r="H37" s="5">
        <f t="shared" si="1"/>
        <v>13609</v>
      </c>
      <c r="I37" s="50">
        <v>2880</v>
      </c>
      <c r="J37" s="52">
        <v>0.21162466015137041</v>
      </c>
      <c r="K37" s="52">
        <v>0.57599999999999996</v>
      </c>
      <c r="L37" s="63">
        <v>6.6666666666666666E-2</v>
      </c>
      <c r="M37" s="70">
        <v>3.2175925925925928E-5</v>
      </c>
      <c r="N37" s="5">
        <f t="shared" si="2"/>
        <v>13609</v>
      </c>
      <c r="O37" s="80">
        <v>2097</v>
      </c>
      <c r="P37" s="82">
        <v>0.15408920567271658</v>
      </c>
      <c r="Q37" s="82">
        <v>0.4194</v>
      </c>
      <c r="R37" s="83">
        <v>1</v>
      </c>
      <c r="S37" s="84">
        <v>1.0456018518518518E-4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3.4594907407407407E-5</v>
      </c>
      <c r="H38" s="5">
        <f t="shared" si="1"/>
        <v>12</v>
      </c>
      <c r="I38" s="50">
        <v>11</v>
      </c>
      <c r="J38" s="52">
        <v>0.91666666666666663</v>
      </c>
      <c r="K38" s="52">
        <v>0.91666666666666663</v>
      </c>
      <c r="L38" s="63">
        <v>1</v>
      </c>
      <c r="M38" s="70">
        <v>4.0023148148148147E-5</v>
      </c>
      <c r="N38" s="5">
        <f t="shared" si="2"/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7.5185185185185186E-5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5.0555555555555559E-5</v>
      </c>
      <c r="H39" s="5">
        <f t="shared" si="1"/>
        <v>2</v>
      </c>
      <c r="I39" s="50">
        <v>2</v>
      </c>
      <c r="J39" s="52">
        <v>1</v>
      </c>
      <c r="K39" s="52">
        <v>1</v>
      </c>
      <c r="L39" s="63">
        <v>1</v>
      </c>
      <c r="M39" s="70">
        <v>5.3356481481481484E-5</v>
      </c>
      <c r="N39" s="5">
        <f t="shared" si="2"/>
        <v>2</v>
      </c>
      <c r="O39" s="80">
        <v>2</v>
      </c>
      <c r="P39" s="82">
        <v>1</v>
      </c>
      <c r="Q39" s="82">
        <v>1</v>
      </c>
      <c r="R39" s="83">
        <v>1</v>
      </c>
      <c r="S39" s="84">
        <v>1.0082175925925925E-4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0.33333333333333331</v>
      </c>
      <c r="G40" s="57">
        <v>1.2914351851851851E-4</v>
      </c>
      <c r="H40" s="5">
        <f t="shared" si="1"/>
        <v>5</v>
      </c>
      <c r="I40" s="50">
        <v>5</v>
      </c>
      <c r="J40" s="52">
        <v>1</v>
      </c>
      <c r="K40" s="52">
        <v>1</v>
      </c>
      <c r="L40" s="63">
        <v>0.33333333333333331</v>
      </c>
      <c r="M40" s="70">
        <v>1.0083333333333334E-4</v>
      </c>
      <c r="N40" s="5">
        <f t="shared" si="2"/>
        <v>5</v>
      </c>
      <c r="O40" s="80">
        <v>5</v>
      </c>
      <c r="P40" s="82">
        <v>1</v>
      </c>
      <c r="Q40" s="82">
        <v>1</v>
      </c>
      <c r="R40" s="83">
        <v>0.16666666666666666</v>
      </c>
      <c r="S40" s="84">
        <v>1.4924768518518518E-4</v>
      </c>
    </row>
    <row r="41" spans="1:19" x14ac:dyDescent="0.25">
      <c r="A41" s="73" t="s">
        <v>55</v>
      </c>
      <c r="B41" s="5">
        <f t="shared" si="0"/>
        <v>62</v>
      </c>
      <c r="C41" s="13">
        <v>62</v>
      </c>
      <c r="D41" s="15">
        <v>1</v>
      </c>
      <c r="E41" s="15">
        <v>1</v>
      </c>
      <c r="F41" s="56">
        <v>1</v>
      </c>
      <c r="G41" s="57">
        <v>1.2177083333333334E-4</v>
      </c>
      <c r="H41" s="5">
        <f t="shared" si="1"/>
        <v>62</v>
      </c>
      <c r="I41" s="50">
        <v>62</v>
      </c>
      <c r="J41" s="52">
        <v>1</v>
      </c>
      <c r="K41" s="52">
        <v>1</v>
      </c>
      <c r="L41" s="63">
        <v>1</v>
      </c>
      <c r="M41" s="70">
        <v>7.0069444444444446E-5</v>
      </c>
      <c r="N41" s="5">
        <f t="shared" si="2"/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1.0069444444444445E-4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6.0833333333333333E-5</v>
      </c>
      <c r="H42" s="5">
        <f t="shared" si="1"/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5.2488425925925927E-5</v>
      </c>
      <c r="N42" s="5">
        <f t="shared" si="2"/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1.0719907407407408E-4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1.4030092592592593E-4</v>
      </c>
      <c r="H43" s="5">
        <f t="shared" si="1"/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1.325E-4</v>
      </c>
      <c r="N43" s="5">
        <f t="shared" si="2"/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1.7331018518518517E-4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4.0428240740740737E-5</v>
      </c>
      <c r="H44" s="5">
        <f t="shared" si="1"/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4.4641203703703701E-5</v>
      </c>
      <c r="N44" s="5">
        <f t="shared" si="2"/>
        <v>1</v>
      </c>
      <c r="O44" s="80">
        <v>1</v>
      </c>
      <c r="P44" s="82">
        <v>1</v>
      </c>
      <c r="Q44" s="82">
        <v>1</v>
      </c>
      <c r="R44" s="83">
        <v>1</v>
      </c>
      <c r="S44" s="84">
        <v>7.2233796296296301E-5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8.1539351851851846E-5</v>
      </c>
      <c r="H45" s="5">
        <f t="shared" si="1"/>
        <v>1</v>
      </c>
      <c r="I45" s="50">
        <v>1</v>
      </c>
      <c r="J45" s="52">
        <v>1</v>
      </c>
      <c r="K45" s="52">
        <v>1</v>
      </c>
      <c r="L45" s="63">
        <v>1</v>
      </c>
      <c r="M45" s="70">
        <v>7.7025462962962958E-5</v>
      </c>
      <c r="N45" s="5">
        <f t="shared" si="2"/>
        <v>1</v>
      </c>
      <c r="O45" s="80">
        <v>1</v>
      </c>
      <c r="P45" s="82">
        <v>1</v>
      </c>
      <c r="Q45" s="82">
        <v>1</v>
      </c>
      <c r="R45" s="83">
        <v>1</v>
      </c>
      <c r="S45" s="84">
        <v>9.6944444444444449E-5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4.8543689320388345E-3</v>
      </c>
      <c r="G46" s="57">
        <v>4.2546296296296298E-5</v>
      </c>
      <c r="H46" s="5">
        <f t="shared" si="1"/>
        <v>1</v>
      </c>
      <c r="I46" s="50">
        <v>1</v>
      </c>
      <c r="J46" s="52">
        <v>1</v>
      </c>
      <c r="K46" s="52">
        <v>1</v>
      </c>
      <c r="L46" s="63">
        <v>1</v>
      </c>
      <c r="M46" s="70">
        <v>3.0266203703703704E-5</v>
      </c>
      <c r="N46" s="5">
        <f t="shared" si="2"/>
        <v>1</v>
      </c>
      <c r="O46" s="80">
        <v>1</v>
      </c>
      <c r="P46" s="82">
        <v>1</v>
      </c>
      <c r="Q46" s="82">
        <v>1</v>
      </c>
      <c r="R46" s="83">
        <v>0.125</v>
      </c>
      <c r="S46" s="84">
        <v>6.3935185185185183E-5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2.5196759259259259E-5</v>
      </c>
      <c r="H47" s="5">
        <f t="shared" si="1"/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3.0775462962962965E-5</v>
      </c>
      <c r="N47" s="5">
        <f t="shared" si="2"/>
        <v>106</v>
      </c>
      <c r="O47" s="80">
        <v>106</v>
      </c>
      <c r="P47" s="82">
        <v>1</v>
      </c>
      <c r="Q47" s="82">
        <v>1</v>
      </c>
      <c r="R47" s="83">
        <v>6.25E-2</v>
      </c>
      <c r="S47" s="84">
        <v>3.7881944444444443E-5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1.4414351851851852E-4</v>
      </c>
      <c r="H48" s="5">
        <f t="shared" si="1"/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1.3877314814814815E-4</v>
      </c>
      <c r="N48" s="5">
        <f t="shared" si="2"/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1.7966435185185186E-4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3.7962962962962964E-5</v>
      </c>
      <c r="H49" s="5">
        <f t="shared" si="1"/>
        <v>1</v>
      </c>
      <c r="I49" s="50">
        <v>1</v>
      </c>
      <c r="J49" s="52">
        <v>1</v>
      </c>
      <c r="K49" s="52">
        <v>1</v>
      </c>
      <c r="L49" s="63">
        <v>1</v>
      </c>
      <c r="M49" s="70">
        <v>2.9965277777777778E-5</v>
      </c>
      <c r="N49" s="5">
        <f t="shared" si="2"/>
        <v>1</v>
      </c>
      <c r="O49" s="80">
        <v>1</v>
      </c>
      <c r="P49" s="82">
        <v>1</v>
      </c>
      <c r="Q49" s="82">
        <v>1</v>
      </c>
      <c r="R49" s="83">
        <v>0.5</v>
      </c>
      <c r="S49" s="84">
        <v>4.6932870370370371E-5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9.6851851851851846E-5</v>
      </c>
      <c r="H50" s="5">
        <f t="shared" si="1"/>
        <v>1</v>
      </c>
      <c r="I50" s="50">
        <v>1</v>
      </c>
      <c r="J50" s="52">
        <v>1</v>
      </c>
      <c r="K50" s="52">
        <v>1</v>
      </c>
      <c r="L50" s="63">
        <v>1</v>
      </c>
      <c r="M50" s="70">
        <v>7.9375000000000005E-5</v>
      </c>
      <c r="N50" s="5">
        <f t="shared" si="2"/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1.3988425925925925E-4</v>
      </c>
    </row>
    <row r="51" spans="1:19" x14ac:dyDescent="0.25">
      <c r="A51" s="73" t="s">
        <v>62</v>
      </c>
      <c r="B51" s="5">
        <f t="shared" si="0"/>
        <v>1759</v>
      </c>
      <c r="C51" s="13">
        <v>1438</v>
      </c>
      <c r="D51" s="15">
        <v>0.81750994883456507</v>
      </c>
      <c r="E51" s="15">
        <v>0.81750994883456507</v>
      </c>
      <c r="F51" s="56">
        <v>5.2002080083203334E-4</v>
      </c>
      <c r="G51" s="57">
        <v>1.6053240740740741E-5</v>
      </c>
      <c r="H51" s="5">
        <f t="shared" si="1"/>
        <v>1759</v>
      </c>
      <c r="I51" s="50">
        <v>1759</v>
      </c>
      <c r="J51" s="52">
        <v>1</v>
      </c>
      <c r="K51" s="52">
        <v>1</v>
      </c>
      <c r="L51" s="63">
        <v>0.25</v>
      </c>
      <c r="M51" s="70">
        <v>1.795138888888889E-5</v>
      </c>
      <c r="N51" s="5">
        <f t="shared" si="2"/>
        <v>1759</v>
      </c>
      <c r="O51" s="80">
        <v>1759</v>
      </c>
      <c r="P51" s="82">
        <v>1</v>
      </c>
      <c r="Q51" s="82">
        <v>1</v>
      </c>
      <c r="R51" s="83">
        <v>0.25</v>
      </c>
      <c r="S51" s="84">
        <v>2.7650462962962964E-5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5.8823529411764705E-2</v>
      </c>
      <c r="G52" s="57">
        <v>1.8483796296296296E-5</v>
      </c>
      <c r="H52" s="5">
        <f t="shared" si="1"/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2.1851851851851852E-5</v>
      </c>
      <c r="N52" s="5">
        <f t="shared" si="2"/>
        <v>934</v>
      </c>
      <c r="O52" s="80">
        <v>934</v>
      </c>
      <c r="P52" s="82">
        <v>1</v>
      </c>
      <c r="Q52" s="82">
        <v>1</v>
      </c>
      <c r="R52" s="83">
        <v>0.25</v>
      </c>
      <c r="S52" s="84">
        <v>2.8020833333333335E-5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9.0909090909090912E-2</v>
      </c>
      <c r="G53" s="57">
        <v>6.7754629629629632E-5</v>
      </c>
      <c r="H53" s="5">
        <f t="shared" si="1"/>
        <v>88</v>
      </c>
      <c r="I53" s="50">
        <v>88</v>
      </c>
      <c r="J53" s="52">
        <v>1</v>
      </c>
      <c r="K53" s="52">
        <v>1</v>
      </c>
      <c r="L53" s="63">
        <v>1</v>
      </c>
      <c r="M53" s="70">
        <v>5.6574074074074075E-5</v>
      </c>
      <c r="N53" s="5">
        <f t="shared" si="2"/>
        <v>88</v>
      </c>
      <c r="O53" s="80">
        <v>88</v>
      </c>
      <c r="P53" s="82">
        <v>1</v>
      </c>
      <c r="Q53" s="82">
        <v>1</v>
      </c>
      <c r="R53" s="83">
        <v>1.4492753623188406E-2</v>
      </c>
      <c r="S53" s="84">
        <v>9.7233796296296299E-5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1.3020833333333333E-3</v>
      </c>
      <c r="G54" s="57">
        <v>2.5516203703703703E-4</v>
      </c>
      <c r="H54" s="5">
        <f t="shared" si="1"/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1.0346064814814815E-4</v>
      </c>
      <c r="N54" s="5">
        <f t="shared" si="2"/>
        <v>676</v>
      </c>
      <c r="O54" s="80">
        <v>676</v>
      </c>
      <c r="P54" s="82">
        <v>1</v>
      </c>
      <c r="Q54" s="82">
        <v>1</v>
      </c>
      <c r="R54" s="83">
        <v>9.0909090909090912E-2</v>
      </c>
      <c r="S54" s="84">
        <v>4.4444444444444447E-4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4.5879629629629628E-5</v>
      </c>
      <c r="H55" s="5">
        <f t="shared" si="1"/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3.6990740740740742E-5</v>
      </c>
      <c r="N55" s="5">
        <f t="shared" si="2"/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8.8888888888888893E-5</v>
      </c>
    </row>
    <row r="56" spans="1:19" x14ac:dyDescent="0.25">
      <c r="A56" s="73" t="s">
        <v>67</v>
      </c>
      <c r="B56" s="5">
        <f t="shared" si="0"/>
        <v>3393</v>
      </c>
      <c r="C56" s="13">
        <v>2683</v>
      </c>
      <c r="D56" s="15">
        <v>0.79074565281461828</v>
      </c>
      <c r="E56" s="15">
        <v>0.79074565281461828</v>
      </c>
      <c r="F56" s="56">
        <v>5.2631578947368418E-2</v>
      </c>
      <c r="G56" s="57">
        <v>1.943287037037037E-5</v>
      </c>
      <c r="H56" s="5">
        <f t="shared" si="1"/>
        <v>3393</v>
      </c>
      <c r="I56" s="50">
        <v>3393</v>
      </c>
      <c r="J56" s="52">
        <v>1</v>
      </c>
      <c r="K56" s="52">
        <v>1</v>
      </c>
      <c r="L56" s="63">
        <v>1</v>
      </c>
      <c r="M56" s="70">
        <v>1.542824074074074E-5</v>
      </c>
      <c r="N56" s="5">
        <f t="shared" si="2"/>
        <v>3393</v>
      </c>
      <c r="O56" s="80">
        <v>2841</v>
      </c>
      <c r="P56" s="82">
        <v>0.83731211317418219</v>
      </c>
      <c r="Q56" s="82">
        <v>0.83731211317418219</v>
      </c>
      <c r="R56" s="83">
        <v>1</v>
      </c>
      <c r="S56" s="84">
        <v>3.1608796296296296E-5</v>
      </c>
    </row>
    <row r="57" spans="1:19" x14ac:dyDescent="0.25">
      <c r="A57" s="73" t="s">
        <v>68</v>
      </c>
      <c r="B57" s="5">
        <f t="shared" si="0"/>
        <v>14</v>
      </c>
      <c r="C57" s="13">
        <v>13</v>
      </c>
      <c r="D57" s="15">
        <v>0.9285714285714286</v>
      </c>
      <c r="E57" s="15">
        <v>0.9285714285714286</v>
      </c>
      <c r="F57" s="56">
        <v>7.0921985815602835E-3</v>
      </c>
      <c r="G57" s="57">
        <v>4.7731481481481483E-5</v>
      </c>
      <c r="H57" s="5">
        <f t="shared" si="1"/>
        <v>14</v>
      </c>
      <c r="I57" s="50">
        <v>14</v>
      </c>
      <c r="J57" s="52">
        <v>1</v>
      </c>
      <c r="K57" s="52">
        <v>1</v>
      </c>
      <c r="L57" s="63">
        <v>0.5</v>
      </c>
      <c r="M57" s="70">
        <v>4.8553240740740738E-5</v>
      </c>
      <c r="N57" s="5">
        <f t="shared" si="2"/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1.1049768518518518E-4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1</v>
      </c>
      <c r="G58" s="57">
        <v>5.3553240740740738E-5</v>
      </c>
      <c r="H58" s="5">
        <f t="shared" si="1"/>
        <v>2</v>
      </c>
      <c r="I58" s="50">
        <v>2</v>
      </c>
      <c r="J58" s="52">
        <v>1</v>
      </c>
      <c r="K58" s="52">
        <v>1</v>
      </c>
      <c r="L58" s="63">
        <v>1</v>
      </c>
      <c r="M58" s="70">
        <v>4.3402777777777779E-5</v>
      </c>
      <c r="N58" s="5">
        <f t="shared" si="2"/>
        <v>2</v>
      </c>
      <c r="O58" s="80">
        <v>2</v>
      </c>
      <c r="P58" s="82">
        <v>1</v>
      </c>
      <c r="Q58" s="82">
        <v>1</v>
      </c>
      <c r="R58" s="83">
        <v>7.7519379844961239E-3</v>
      </c>
      <c r="S58" s="84">
        <v>8.2997685185185179E-5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9.8460648148148151E-5</v>
      </c>
      <c r="H59" s="5">
        <f t="shared" si="1"/>
        <v>1</v>
      </c>
      <c r="I59" s="50">
        <v>1</v>
      </c>
      <c r="J59" s="52">
        <v>1</v>
      </c>
      <c r="K59" s="52">
        <v>1</v>
      </c>
      <c r="L59" s="63">
        <v>1</v>
      </c>
      <c r="M59" s="70">
        <v>9.2407407407407409E-5</v>
      </c>
      <c r="N59" s="5">
        <f t="shared" si="2"/>
        <v>1</v>
      </c>
      <c r="O59" s="80">
        <v>1</v>
      </c>
      <c r="P59" s="82">
        <v>1</v>
      </c>
      <c r="Q59" s="82">
        <v>1</v>
      </c>
      <c r="R59" s="83">
        <v>0.33333333333333331</v>
      </c>
      <c r="S59" s="84">
        <v>1.4108796296296295E-4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5.7905092592592592E-5</v>
      </c>
      <c r="H60" s="5">
        <f t="shared" si="1"/>
        <v>1</v>
      </c>
      <c r="I60" s="50">
        <v>1</v>
      </c>
      <c r="J60" s="52">
        <v>1</v>
      </c>
      <c r="K60" s="52">
        <v>1</v>
      </c>
      <c r="L60" s="63">
        <v>1</v>
      </c>
      <c r="M60" s="70">
        <v>4.3356481481481485E-5</v>
      </c>
      <c r="N60" s="5">
        <f t="shared" si="2"/>
        <v>1</v>
      </c>
      <c r="O60" s="80">
        <v>1</v>
      </c>
      <c r="P60" s="82">
        <v>1</v>
      </c>
      <c r="Q60" s="82">
        <v>1</v>
      </c>
      <c r="R60" s="83">
        <v>1</v>
      </c>
      <c r="S60" s="84">
        <v>8.9236111111111113E-5</v>
      </c>
    </row>
    <row r="61" spans="1:19" x14ac:dyDescent="0.25">
      <c r="A61" s="73" t="s">
        <v>102</v>
      </c>
      <c r="B61" s="5">
        <f t="shared" si="0"/>
        <v>15904</v>
      </c>
      <c r="C61" s="13">
        <v>4888</v>
      </c>
      <c r="D61" s="15">
        <v>0.30734406438631789</v>
      </c>
      <c r="E61" s="15">
        <v>0.97760000000000002</v>
      </c>
      <c r="F61" s="56">
        <v>1</v>
      </c>
      <c r="G61" s="57">
        <v>1.6273148148148149E-5</v>
      </c>
      <c r="H61" s="5">
        <f t="shared" si="1"/>
        <v>15904</v>
      </c>
      <c r="I61" s="50">
        <v>4994</v>
      </c>
      <c r="J61" s="52">
        <v>0.31400905432595572</v>
      </c>
      <c r="K61" s="52">
        <v>0.99880000000000002</v>
      </c>
      <c r="L61" s="63">
        <v>1</v>
      </c>
      <c r="M61" s="70">
        <v>1.4988425925925927E-5</v>
      </c>
      <c r="N61" s="5">
        <f t="shared" si="2"/>
        <v>15904.000000000002</v>
      </c>
      <c r="O61" s="80">
        <v>4606</v>
      </c>
      <c r="P61" s="82">
        <v>0.289612676056338</v>
      </c>
      <c r="Q61" s="82">
        <v>0.92120000000000002</v>
      </c>
      <c r="R61" s="83">
        <v>1</v>
      </c>
      <c r="S61" s="84">
        <v>2.5856481481481483E-5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5.0069444444444448E-5</v>
      </c>
      <c r="H62" s="5">
        <f t="shared" si="1"/>
        <v>2</v>
      </c>
      <c r="I62" s="50">
        <v>2</v>
      </c>
      <c r="J62" s="52">
        <v>1</v>
      </c>
      <c r="K62" s="52">
        <v>1</v>
      </c>
      <c r="L62" s="63">
        <v>1</v>
      </c>
      <c r="M62" s="70">
        <v>4.3310185185185183E-5</v>
      </c>
      <c r="N62" s="5">
        <f t="shared" si="2"/>
        <v>2</v>
      </c>
      <c r="O62" s="80">
        <v>2</v>
      </c>
      <c r="P62" s="82">
        <v>1</v>
      </c>
      <c r="Q62" s="82">
        <v>1</v>
      </c>
      <c r="R62" s="83">
        <v>1</v>
      </c>
      <c r="S62" s="84">
        <v>8.1851851851851847E-5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3.8020833333333334E-5</v>
      </c>
      <c r="H63" s="5">
        <f t="shared" si="1"/>
        <v>5</v>
      </c>
      <c r="I63" s="50">
        <v>5</v>
      </c>
      <c r="J63" s="52">
        <v>1</v>
      </c>
      <c r="K63" s="52">
        <v>1</v>
      </c>
      <c r="L63" s="63">
        <v>1</v>
      </c>
      <c r="M63" s="70">
        <v>3.6678240740740741E-5</v>
      </c>
      <c r="N63" s="5">
        <f t="shared" si="2"/>
        <v>5</v>
      </c>
      <c r="O63" s="80">
        <v>5</v>
      </c>
      <c r="P63" s="82">
        <v>1</v>
      </c>
      <c r="Q63" s="82">
        <v>1</v>
      </c>
      <c r="R63" s="83">
        <v>1</v>
      </c>
      <c r="S63" s="84">
        <v>6.3599537037037032E-5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1</v>
      </c>
      <c r="G64" s="57">
        <v>4.4907407407407407E-5</v>
      </c>
      <c r="H64" s="5">
        <f t="shared" si="1"/>
        <v>7</v>
      </c>
      <c r="I64" s="50">
        <v>7</v>
      </c>
      <c r="J64" s="52">
        <v>1</v>
      </c>
      <c r="K64" s="52">
        <v>1</v>
      </c>
      <c r="L64" s="63">
        <v>1</v>
      </c>
      <c r="M64" s="70">
        <v>4.365740740740741E-5</v>
      </c>
      <c r="N64" s="5">
        <f t="shared" si="2"/>
        <v>7</v>
      </c>
      <c r="O64" s="80">
        <v>7</v>
      </c>
      <c r="P64" s="82">
        <v>1</v>
      </c>
      <c r="Q64" s="82">
        <v>1</v>
      </c>
      <c r="R64" s="83">
        <v>1</v>
      </c>
      <c r="S64" s="84">
        <v>6.7500000000000001E-5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9.6041666666666666E-5</v>
      </c>
      <c r="H65" s="5">
        <f t="shared" si="1"/>
        <v>5</v>
      </c>
      <c r="I65" s="50">
        <v>5</v>
      </c>
      <c r="J65" s="52">
        <v>1</v>
      </c>
      <c r="K65" s="52">
        <v>1</v>
      </c>
      <c r="L65" s="63">
        <v>1</v>
      </c>
      <c r="M65" s="70">
        <v>4.5023148148148147E-5</v>
      </c>
      <c r="N65" s="5">
        <f t="shared" si="2"/>
        <v>5</v>
      </c>
      <c r="O65" s="80">
        <v>5</v>
      </c>
      <c r="P65" s="82">
        <v>1</v>
      </c>
      <c r="Q65" s="82">
        <v>1</v>
      </c>
      <c r="R65" s="83">
        <v>1</v>
      </c>
      <c r="S65" s="84">
        <v>1.2127314814814814E-4</v>
      </c>
    </row>
    <row r="66" spans="1:19" x14ac:dyDescent="0.25">
      <c r="A66" s="73" t="s">
        <v>108</v>
      </c>
      <c r="B66" s="5">
        <f t="shared" si="0"/>
        <v>38</v>
      </c>
      <c r="C66" s="13">
        <v>32</v>
      </c>
      <c r="D66" s="15">
        <v>0.84210526315789469</v>
      </c>
      <c r="E66" s="15">
        <v>0.84210526315789469</v>
      </c>
      <c r="F66" s="56">
        <v>1</v>
      </c>
      <c r="G66" s="57">
        <v>3.7013888888888886E-5</v>
      </c>
      <c r="H66" s="5">
        <f t="shared" si="1"/>
        <v>38</v>
      </c>
      <c r="I66" s="50">
        <v>37</v>
      </c>
      <c r="J66" s="52">
        <v>0.97368421052631582</v>
      </c>
      <c r="K66" s="52">
        <v>0.97368421052631582</v>
      </c>
      <c r="L66" s="63">
        <v>1</v>
      </c>
      <c r="M66" s="70">
        <v>3.9560185185185187E-5</v>
      </c>
      <c r="N66" s="5">
        <f t="shared" si="2"/>
        <v>38</v>
      </c>
      <c r="O66" s="80">
        <v>32</v>
      </c>
      <c r="P66" s="82">
        <v>0.84210526315789469</v>
      </c>
      <c r="Q66" s="82">
        <v>0.84210526315789469</v>
      </c>
      <c r="R66" s="83">
        <v>1</v>
      </c>
      <c r="S66" s="84">
        <v>5.4016203703703705E-5</v>
      </c>
    </row>
    <row r="67" spans="1:19" x14ac:dyDescent="0.25">
      <c r="A67" s="73" t="s">
        <v>75</v>
      </c>
      <c r="B67" s="5">
        <f t="shared" si="0"/>
        <v>7718</v>
      </c>
      <c r="C67" s="13">
        <v>1525</v>
      </c>
      <c r="D67" s="15">
        <v>0.19759004923555326</v>
      </c>
      <c r="E67" s="15">
        <v>0.30499999999999999</v>
      </c>
      <c r="F67" s="56">
        <v>7.3529411764705881E-3</v>
      </c>
      <c r="G67" s="57">
        <v>1.6307870370370372E-5</v>
      </c>
      <c r="H67" s="5">
        <f t="shared" si="1"/>
        <v>7717.9999999999991</v>
      </c>
      <c r="I67" s="50">
        <v>5000</v>
      </c>
      <c r="J67" s="52">
        <v>0.64783622700181398</v>
      </c>
      <c r="K67" s="52">
        <v>1</v>
      </c>
      <c r="L67" s="63">
        <v>1</v>
      </c>
      <c r="M67" s="70">
        <v>1.7094907407407408E-5</v>
      </c>
      <c r="N67" s="5">
        <f t="shared" si="2"/>
        <v>7718</v>
      </c>
      <c r="O67" s="80">
        <v>3160</v>
      </c>
      <c r="P67" s="82">
        <v>0.40943249546514643</v>
      </c>
      <c r="Q67" s="82">
        <v>0.63200000000000001</v>
      </c>
      <c r="R67" s="83">
        <v>5.5555555555555552E-2</v>
      </c>
      <c r="S67" s="84">
        <v>2.9525462962962962E-5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3.6678240740740741E-5</v>
      </c>
      <c r="H68" s="5">
        <f t="shared" si="1"/>
        <v>14</v>
      </c>
      <c r="I68" s="50">
        <v>14</v>
      </c>
      <c r="J68" s="52">
        <v>1</v>
      </c>
      <c r="K68" s="52">
        <v>1</v>
      </c>
      <c r="L68" s="63">
        <v>1</v>
      </c>
      <c r="M68" s="70">
        <v>3.4999999999999997E-5</v>
      </c>
      <c r="N68" s="5">
        <f t="shared" si="2"/>
        <v>14</v>
      </c>
      <c r="O68" s="80">
        <v>14</v>
      </c>
      <c r="P68" s="82">
        <v>1</v>
      </c>
      <c r="Q68" s="82">
        <v>1</v>
      </c>
      <c r="R68" s="83">
        <v>1</v>
      </c>
      <c r="S68" s="84">
        <v>5.2870370370370373E-5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19</v>
      </c>
      <c r="D69" s="15">
        <v>0.79166666666666663</v>
      </c>
      <c r="E69" s="15">
        <v>0.79166666666666663</v>
      </c>
      <c r="F69" s="56">
        <v>1</v>
      </c>
      <c r="G69" s="57">
        <v>3.0081018518518518E-5</v>
      </c>
      <c r="H69" s="5">
        <f t="shared" si="1"/>
        <v>24</v>
      </c>
      <c r="I69" s="50">
        <v>21</v>
      </c>
      <c r="J69" s="52">
        <v>0.875</v>
      </c>
      <c r="K69" s="52">
        <v>0.875</v>
      </c>
      <c r="L69" s="63">
        <v>1</v>
      </c>
      <c r="M69" s="70">
        <v>4.0393518518518518E-5</v>
      </c>
      <c r="N69" s="5">
        <f t="shared" si="2"/>
        <v>24</v>
      </c>
      <c r="O69" s="80">
        <v>18</v>
      </c>
      <c r="P69" s="82">
        <v>0.75</v>
      </c>
      <c r="Q69" s="82">
        <v>0.75</v>
      </c>
      <c r="R69" s="83">
        <v>3.3333333333333333E-2</v>
      </c>
      <c r="S69" s="84">
        <v>4.8333333333333334E-5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4.06712962962963E-5</v>
      </c>
      <c r="H70" s="5">
        <f t="shared" si="1"/>
        <v>6</v>
      </c>
      <c r="I70" s="50">
        <v>6</v>
      </c>
      <c r="J70" s="52">
        <v>1</v>
      </c>
      <c r="K70" s="52">
        <v>1</v>
      </c>
      <c r="L70" s="63">
        <v>1</v>
      </c>
      <c r="M70" s="70">
        <v>3.3043981481481485E-5</v>
      </c>
      <c r="N70" s="5">
        <f t="shared" si="2"/>
        <v>6</v>
      </c>
      <c r="O70" s="80">
        <v>6</v>
      </c>
      <c r="P70" s="82">
        <v>1</v>
      </c>
      <c r="Q70" s="82">
        <v>1</v>
      </c>
      <c r="R70" s="83">
        <v>1</v>
      </c>
      <c r="S70" s="84">
        <v>7.4710648148148143E-5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4.5034722222222222E-5</v>
      </c>
      <c r="H71" s="5">
        <f t="shared" si="1"/>
        <v>1</v>
      </c>
      <c r="I71" s="50">
        <v>1</v>
      </c>
      <c r="J71" s="52">
        <v>1</v>
      </c>
      <c r="K71" s="52">
        <v>1</v>
      </c>
      <c r="L71" s="63">
        <v>1</v>
      </c>
      <c r="M71" s="70">
        <v>4.1793981481481481E-5</v>
      </c>
      <c r="N71" s="5">
        <f t="shared" si="2"/>
        <v>1</v>
      </c>
      <c r="O71" s="80">
        <v>1</v>
      </c>
      <c r="P71" s="82">
        <v>1</v>
      </c>
      <c r="Q71" s="82">
        <v>1</v>
      </c>
      <c r="R71" s="83">
        <v>1</v>
      </c>
      <c r="S71" s="84">
        <v>6.5740740740740736E-5</v>
      </c>
    </row>
    <row r="72" spans="1:19" x14ac:dyDescent="0.25">
      <c r="A72" s="73" t="s">
        <v>78</v>
      </c>
      <c r="B72" s="5">
        <f t="shared" si="0"/>
        <v>6289.0000000000009</v>
      </c>
      <c r="C72" s="13">
        <v>3724</v>
      </c>
      <c r="D72" s="15">
        <v>0.59214501510574014</v>
      </c>
      <c r="E72" s="15">
        <v>0.74480000000000002</v>
      </c>
      <c r="F72" s="56">
        <v>1</v>
      </c>
      <c r="G72" s="57">
        <v>2.3645833333333333E-5</v>
      </c>
      <c r="H72" s="5">
        <f t="shared" si="1"/>
        <v>6289</v>
      </c>
      <c r="I72" s="50">
        <v>2497</v>
      </c>
      <c r="J72" s="52">
        <v>0.39704245508029895</v>
      </c>
      <c r="K72" s="52">
        <v>0.49940000000000001</v>
      </c>
      <c r="L72" s="63">
        <v>1</v>
      </c>
      <c r="M72" s="70">
        <v>2.0173611111111112E-5</v>
      </c>
      <c r="N72" s="5">
        <f t="shared" si="2"/>
        <v>6289.0000000000009</v>
      </c>
      <c r="O72" s="80">
        <v>3722</v>
      </c>
      <c r="P72" s="82">
        <v>0.59182699952297657</v>
      </c>
      <c r="Q72" s="82">
        <v>0.74439999999999995</v>
      </c>
      <c r="R72" s="83">
        <v>1</v>
      </c>
      <c r="S72" s="84">
        <v>3.7939814814814813E-5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9.0909090909090912E-2</v>
      </c>
      <c r="G73" s="57">
        <v>6.8576388888888894E-5</v>
      </c>
      <c r="H73" s="5">
        <f t="shared" si="1"/>
        <v>3</v>
      </c>
      <c r="I73" s="50">
        <v>3</v>
      </c>
      <c r="J73" s="52">
        <v>1</v>
      </c>
      <c r="K73" s="52">
        <v>1</v>
      </c>
      <c r="L73" s="63">
        <v>1</v>
      </c>
      <c r="M73" s="70">
        <v>3.4699074074074071E-5</v>
      </c>
      <c r="N73" s="5">
        <f t="shared" si="2"/>
        <v>3</v>
      </c>
      <c r="O73" s="80">
        <v>3</v>
      </c>
      <c r="P73" s="82">
        <v>1</v>
      </c>
      <c r="Q73" s="82">
        <v>1</v>
      </c>
      <c r="R73" s="83">
        <v>0.125</v>
      </c>
      <c r="S73" s="84">
        <v>1.0140046296296297E-4</v>
      </c>
    </row>
    <row r="74" spans="1:19" x14ac:dyDescent="0.25">
      <c r="A74" s="71" t="s">
        <v>104</v>
      </c>
      <c r="B74" s="5">
        <f t="shared" si="0"/>
        <v>9</v>
      </c>
      <c r="C74" s="13">
        <v>4</v>
      </c>
      <c r="D74" s="15">
        <v>0.44444444444444442</v>
      </c>
      <c r="E74" s="15">
        <v>0.44444444444444442</v>
      </c>
      <c r="F74" s="56">
        <v>1</v>
      </c>
      <c r="G74" s="57">
        <v>2.9965277777777778E-5</v>
      </c>
      <c r="H74" s="5">
        <f t="shared" si="1"/>
        <v>9</v>
      </c>
      <c r="I74" s="50">
        <v>9</v>
      </c>
      <c r="J74" s="52">
        <v>1</v>
      </c>
      <c r="K74" s="52">
        <v>1</v>
      </c>
      <c r="L74" s="63">
        <v>1</v>
      </c>
      <c r="M74" s="70">
        <v>5.7129629629629631E-5</v>
      </c>
      <c r="N74" s="5">
        <f t="shared" si="2"/>
        <v>9</v>
      </c>
      <c r="O74" s="80">
        <v>5</v>
      </c>
      <c r="P74" s="82">
        <v>0.55555555555555558</v>
      </c>
      <c r="Q74" s="82">
        <v>0.55555555555555558</v>
      </c>
      <c r="R74" s="83">
        <v>8.3333333333333329E-2</v>
      </c>
      <c r="S74" s="84">
        <v>6.2870370370370372E-5</v>
      </c>
    </row>
    <row r="75" spans="1:19" x14ac:dyDescent="0.25">
      <c r="A75" s="71" t="s">
        <v>80</v>
      </c>
      <c r="B75" s="5">
        <f t="shared" si="0"/>
        <v>302</v>
      </c>
      <c r="C75" s="13">
        <v>287</v>
      </c>
      <c r="D75" s="15">
        <v>0.95033112582781454</v>
      </c>
      <c r="E75" s="15">
        <v>0.95033112582781454</v>
      </c>
      <c r="F75" s="56">
        <v>0.16666666666666666</v>
      </c>
      <c r="G75" s="57">
        <v>4.2627314814814812E-5</v>
      </c>
      <c r="H75" s="5">
        <f t="shared" si="1"/>
        <v>302</v>
      </c>
      <c r="I75" s="50">
        <v>302</v>
      </c>
      <c r="J75" s="52">
        <v>1</v>
      </c>
      <c r="K75" s="52">
        <v>1</v>
      </c>
      <c r="L75" s="63">
        <v>0.14285714285714285</v>
      </c>
      <c r="M75" s="70">
        <v>4.0949074074074074E-5</v>
      </c>
      <c r="N75" s="5">
        <f t="shared" si="2"/>
        <v>302</v>
      </c>
      <c r="O75" s="80">
        <v>284</v>
      </c>
      <c r="P75" s="82">
        <v>0.94039735099337751</v>
      </c>
      <c r="Q75" s="82">
        <v>0.94039735099337751</v>
      </c>
      <c r="R75" s="83">
        <v>0.2</v>
      </c>
      <c r="S75" s="84">
        <v>5.3414351851851854E-5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0.33333333333333331</v>
      </c>
      <c r="G76" s="57">
        <v>3.070601851851852E-5</v>
      </c>
      <c r="H76" s="5">
        <f t="shared" si="1"/>
        <v>968</v>
      </c>
      <c r="I76" s="50">
        <v>968</v>
      </c>
      <c r="J76" s="52">
        <v>1</v>
      </c>
      <c r="K76" s="52">
        <v>1</v>
      </c>
      <c r="L76" s="63">
        <v>1</v>
      </c>
      <c r="M76" s="70">
        <v>2.3217592592592592E-5</v>
      </c>
      <c r="N76" s="5">
        <f t="shared" si="2"/>
        <v>968</v>
      </c>
      <c r="O76" s="80">
        <v>968</v>
      </c>
      <c r="P76" s="82">
        <v>1</v>
      </c>
      <c r="Q76" s="82">
        <v>1</v>
      </c>
      <c r="R76" s="83">
        <v>0.2</v>
      </c>
      <c r="S76" s="84">
        <v>4.6307870370370369E-5</v>
      </c>
    </row>
    <row r="77" spans="1:19" x14ac:dyDescent="0.25">
      <c r="A77" s="71" t="s">
        <v>81</v>
      </c>
      <c r="B77" s="5">
        <f t="shared" si="0"/>
        <v>368</v>
      </c>
      <c r="C77" s="13">
        <v>359</v>
      </c>
      <c r="D77" s="15">
        <v>0.97554347826086951</v>
      </c>
      <c r="E77" s="15">
        <v>0.97554347826086951</v>
      </c>
      <c r="F77" s="56">
        <v>1</v>
      </c>
      <c r="G77" s="57">
        <v>3.0868055555555554E-5</v>
      </c>
      <c r="H77" s="5">
        <f t="shared" si="1"/>
        <v>368</v>
      </c>
      <c r="I77" s="50">
        <v>363</v>
      </c>
      <c r="J77" s="52">
        <v>0.98641304347826086</v>
      </c>
      <c r="K77" s="52">
        <v>0.98641304347826086</v>
      </c>
      <c r="L77" s="63">
        <v>1</v>
      </c>
      <c r="M77" s="70">
        <v>2.980324074074074E-5</v>
      </c>
      <c r="N77" s="5">
        <f t="shared" si="2"/>
        <v>368</v>
      </c>
      <c r="O77" s="80">
        <v>357</v>
      </c>
      <c r="P77" s="82">
        <v>0.97010869565217395</v>
      </c>
      <c r="Q77" s="82">
        <v>0.97010869565217395</v>
      </c>
      <c r="R77" s="83">
        <v>0.5</v>
      </c>
      <c r="S77" s="84">
        <v>4.3460648148148149E-5</v>
      </c>
    </row>
    <row r="78" spans="1:19" x14ac:dyDescent="0.25">
      <c r="A78" s="71" t="s">
        <v>82</v>
      </c>
      <c r="B78" s="5">
        <f t="shared" si="0"/>
        <v>1842</v>
      </c>
      <c r="C78" s="13">
        <v>930</v>
      </c>
      <c r="D78" s="15">
        <v>0.50488599348534202</v>
      </c>
      <c r="E78" s="15">
        <v>0.50488599348534202</v>
      </c>
      <c r="F78" s="56">
        <v>1</v>
      </c>
      <c r="G78" s="57">
        <v>2.6076388888888888E-5</v>
      </c>
      <c r="H78" s="5">
        <f t="shared" si="1"/>
        <v>1842</v>
      </c>
      <c r="I78" s="50">
        <v>932</v>
      </c>
      <c r="J78" s="52">
        <v>0.50597176981541803</v>
      </c>
      <c r="K78" s="52">
        <v>0.50597176981541803</v>
      </c>
      <c r="L78" s="63">
        <v>1</v>
      </c>
      <c r="M78" s="70">
        <v>2.3668981481481481E-5</v>
      </c>
      <c r="N78" s="5">
        <f t="shared" si="2"/>
        <v>1842</v>
      </c>
      <c r="O78" s="80">
        <v>925</v>
      </c>
      <c r="P78" s="82">
        <v>0.50217155266015201</v>
      </c>
      <c r="Q78" s="82">
        <v>0.50217155266015201</v>
      </c>
      <c r="R78" s="83">
        <v>1</v>
      </c>
      <c r="S78" s="84">
        <v>3.5856481481481479E-5</v>
      </c>
    </row>
    <row r="79" spans="1:19" x14ac:dyDescent="0.25">
      <c r="A79" s="71" t="s">
        <v>83</v>
      </c>
      <c r="B79" s="5">
        <f t="shared" ref="B79:B93" si="3">C79 / D79</f>
        <v>1419</v>
      </c>
      <c r="C79" s="13">
        <v>1361</v>
      </c>
      <c r="D79" s="15">
        <v>0.95912614517265682</v>
      </c>
      <c r="E79" s="15">
        <v>0.95912614517265682</v>
      </c>
      <c r="F79" s="56">
        <v>1</v>
      </c>
      <c r="G79" s="57">
        <v>2.576388888888889E-5</v>
      </c>
      <c r="H79" s="5">
        <f t="shared" ref="H79:H93" si="4">I79 / J79</f>
        <v>1419</v>
      </c>
      <c r="I79" s="50">
        <v>1378</v>
      </c>
      <c r="J79" s="52">
        <v>0.97110641296687805</v>
      </c>
      <c r="K79" s="52">
        <v>0.97110641296687805</v>
      </c>
      <c r="L79" s="63">
        <v>1</v>
      </c>
      <c r="M79" s="70">
        <v>2.4583333333333332E-5</v>
      </c>
      <c r="N79" s="5">
        <f t="shared" ref="N79:N93" si="5">O79 / P79</f>
        <v>1419</v>
      </c>
      <c r="O79" s="80">
        <v>1362</v>
      </c>
      <c r="P79" s="82">
        <v>0.95983086680761098</v>
      </c>
      <c r="Q79" s="82">
        <v>0.95983086680761098</v>
      </c>
      <c r="R79" s="83">
        <v>1</v>
      </c>
      <c r="S79" s="84">
        <v>3.7743055555555559E-5</v>
      </c>
    </row>
    <row r="80" spans="1:19" x14ac:dyDescent="0.25">
      <c r="A80" s="71" t="s">
        <v>106</v>
      </c>
      <c r="B80" s="5">
        <f t="shared" si="3"/>
        <v>184.00000000000003</v>
      </c>
      <c r="C80" s="13">
        <v>99</v>
      </c>
      <c r="D80" s="15">
        <v>0.53804347826086951</v>
      </c>
      <c r="E80" s="15">
        <v>0.53804347826086951</v>
      </c>
      <c r="F80" s="56">
        <v>1</v>
      </c>
      <c r="G80" s="57">
        <v>3.6643518518518522E-5</v>
      </c>
      <c r="H80" s="5">
        <f t="shared" si="4"/>
        <v>184</v>
      </c>
      <c r="I80" s="50">
        <v>184</v>
      </c>
      <c r="J80" s="52">
        <v>1</v>
      </c>
      <c r="K80" s="52">
        <v>1</v>
      </c>
      <c r="L80" s="63">
        <v>0.25</v>
      </c>
      <c r="M80" s="70">
        <v>7.9097222222222223E-5</v>
      </c>
      <c r="N80" s="5">
        <f t="shared" si="5"/>
        <v>184</v>
      </c>
      <c r="O80" s="80">
        <v>163</v>
      </c>
      <c r="P80" s="82">
        <v>0.88586956521739135</v>
      </c>
      <c r="Q80" s="82">
        <v>0.88586956521739135</v>
      </c>
      <c r="R80" s="83">
        <v>0.33333333333333331</v>
      </c>
      <c r="S80" s="84">
        <v>1.8664351851851852E-4</v>
      </c>
    </row>
    <row r="81" spans="1:19" x14ac:dyDescent="0.25">
      <c r="A81" s="71" t="s">
        <v>84</v>
      </c>
      <c r="B81" s="5">
        <f t="shared" si="3"/>
        <v>3147</v>
      </c>
      <c r="C81" s="13">
        <v>1861</v>
      </c>
      <c r="D81" s="15">
        <v>0.59135684779154751</v>
      </c>
      <c r="E81" s="15">
        <v>0.59135684779154751</v>
      </c>
      <c r="F81" s="56">
        <v>1</v>
      </c>
      <c r="G81" s="57">
        <v>3.0416666666666666E-5</v>
      </c>
      <c r="H81" s="5">
        <f t="shared" si="4"/>
        <v>3147</v>
      </c>
      <c r="I81" s="50">
        <v>1917</v>
      </c>
      <c r="J81" s="52">
        <v>0.60915157292659672</v>
      </c>
      <c r="K81" s="52">
        <v>0.60915157292659672</v>
      </c>
      <c r="L81" s="63">
        <v>0.1111111111111111</v>
      </c>
      <c r="M81" s="70">
        <v>3.116898148148148E-5</v>
      </c>
      <c r="N81" s="5">
        <f t="shared" si="5"/>
        <v>3147</v>
      </c>
      <c r="O81" s="80">
        <v>1865</v>
      </c>
      <c r="P81" s="82">
        <v>0.5926278995869082</v>
      </c>
      <c r="Q81" s="82">
        <v>0.5926278995869082</v>
      </c>
      <c r="R81" s="83">
        <v>1</v>
      </c>
      <c r="S81" s="84">
        <v>4.3958333333333336E-5</v>
      </c>
    </row>
    <row r="82" spans="1:19" x14ac:dyDescent="0.25">
      <c r="A82" s="71" t="s">
        <v>85</v>
      </c>
      <c r="B82" s="5">
        <f t="shared" si="3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4.5069444444444441E-5</v>
      </c>
      <c r="H82" s="5">
        <f t="shared" si="4"/>
        <v>30</v>
      </c>
      <c r="I82" s="50">
        <v>30</v>
      </c>
      <c r="J82" s="52">
        <v>1</v>
      </c>
      <c r="K82" s="52">
        <v>1</v>
      </c>
      <c r="L82" s="63">
        <v>1</v>
      </c>
      <c r="M82" s="70">
        <v>3.4594907407407407E-5</v>
      </c>
      <c r="N82" s="5">
        <f t="shared" si="5"/>
        <v>30</v>
      </c>
      <c r="O82" s="80">
        <v>30</v>
      </c>
      <c r="P82" s="82">
        <v>1</v>
      </c>
      <c r="Q82" s="82">
        <v>1</v>
      </c>
      <c r="R82" s="83">
        <v>0.2</v>
      </c>
      <c r="S82" s="84">
        <v>7.2372685185185192E-5</v>
      </c>
    </row>
    <row r="83" spans="1:19" x14ac:dyDescent="0.25">
      <c r="A83" s="71" t="s">
        <v>86</v>
      </c>
      <c r="B83" s="5">
        <f t="shared" si="3"/>
        <v>1186</v>
      </c>
      <c r="C83" s="13">
        <v>1091</v>
      </c>
      <c r="D83" s="15">
        <v>0.9198988195615514</v>
      </c>
      <c r="E83" s="15">
        <v>0.9198988195615514</v>
      </c>
      <c r="F83" s="56">
        <v>1</v>
      </c>
      <c r="G83" s="57">
        <v>1.5699074074074074E-4</v>
      </c>
      <c r="H83" s="5">
        <f t="shared" si="4"/>
        <v>1186</v>
      </c>
      <c r="I83" s="50">
        <v>1089</v>
      </c>
      <c r="J83" s="52">
        <v>0.91821247892074198</v>
      </c>
      <c r="K83" s="52">
        <v>0.91821247892074198</v>
      </c>
      <c r="L83" s="63">
        <v>7.1428571428571425E-2</v>
      </c>
      <c r="M83" s="70">
        <v>1.6162037037037037E-4</v>
      </c>
      <c r="N83" s="5">
        <f t="shared" si="5"/>
        <v>1186</v>
      </c>
      <c r="O83" s="80">
        <v>1023</v>
      </c>
      <c r="P83" s="82">
        <v>0.86256323777403032</v>
      </c>
      <c r="Q83" s="82">
        <v>0.86256323777403032</v>
      </c>
      <c r="R83" s="83">
        <v>0.14285714285714285</v>
      </c>
      <c r="S83" s="84">
        <v>1.9744212962962963E-4</v>
      </c>
    </row>
    <row r="84" spans="1:19" x14ac:dyDescent="0.25">
      <c r="A84" s="71" t="s">
        <v>87</v>
      </c>
      <c r="B84" s="5">
        <f t="shared" si="3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5.7812500000000003E-5</v>
      </c>
      <c r="H84" s="5">
        <f t="shared" si="4"/>
        <v>22</v>
      </c>
      <c r="I84" s="50">
        <v>22</v>
      </c>
      <c r="J84" s="52">
        <v>1</v>
      </c>
      <c r="K84" s="52">
        <v>1</v>
      </c>
      <c r="L84" s="63">
        <v>1</v>
      </c>
      <c r="M84" s="70">
        <v>5.1516203703703705E-5</v>
      </c>
      <c r="N84" s="5">
        <f t="shared" si="5"/>
        <v>22</v>
      </c>
      <c r="O84" s="80">
        <v>22</v>
      </c>
      <c r="P84" s="82">
        <v>1</v>
      </c>
      <c r="Q84" s="82">
        <v>1</v>
      </c>
      <c r="R84" s="83">
        <v>1</v>
      </c>
      <c r="S84" s="84">
        <v>9.1168981481481488E-5</v>
      </c>
    </row>
    <row r="85" spans="1:19" x14ac:dyDescent="0.25">
      <c r="A85" s="71" t="s">
        <v>88</v>
      </c>
      <c r="B85" s="5">
        <f t="shared" si="3"/>
        <v>146</v>
      </c>
      <c r="C85" s="13">
        <v>99</v>
      </c>
      <c r="D85" s="15">
        <v>0.67808219178082196</v>
      </c>
      <c r="E85" s="15">
        <v>0.67808219178082196</v>
      </c>
      <c r="F85" s="56">
        <v>1</v>
      </c>
      <c r="G85" s="57">
        <v>3.0277777777777779E-5</v>
      </c>
      <c r="H85" s="5">
        <f t="shared" si="4"/>
        <v>146</v>
      </c>
      <c r="I85" s="50">
        <v>129</v>
      </c>
      <c r="J85" s="52">
        <v>0.88356164383561642</v>
      </c>
      <c r="K85" s="52">
        <v>0.88356164383561642</v>
      </c>
      <c r="L85" s="63">
        <v>1</v>
      </c>
      <c r="M85" s="70">
        <v>3.2372685185185189E-5</v>
      </c>
      <c r="N85" s="5">
        <f t="shared" si="5"/>
        <v>146</v>
      </c>
      <c r="O85" s="80">
        <v>99</v>
      </c>
      <c r="P85" s="82">
        <v>0.67808219178082196</v>
      </c>
      <c r="Q85" s="82">
        <v>0.67808219178082196</v>
      </c>
      <c r="R85" s="83">
        <v>1</v>
      </c>
      <c r="S85" s="84">
        <v>4.2604166666666668E-5</v>
      </c>
    </row>
    <row r="86" spans="1:19" x14ac:dyDescent="0.25">
      <c r="A86" s="71" t="s">
        <v>89</v>
      </c>
      <c r="B86" s="5">
        <f t="shared" si="3"/>
        <v>2</v>
      </c>
      <c r="C86" s="13">
        <v>2</v>
      </c>
      <c r="D86" s="15">
        <v>1</v>
      </c>
      <c r="E86" s="15">
        <v>1</v>
      </c>
      <c r="F86" s="56">
        <v>2.5188916876574307E-3</v>
      </c>
      <c r="G86" s="57">
        <v>1.3009259259259259E-4</v>
      </c>
      <c r="H86" s="5">
        <f t="shared" si="4"/>
        <v>2</v>
      </c>
      <c r="I86" s="50">
        <v>2</v>
      </c>
      <c r="J86" s="52">
        <v>1</v>
      </c>
      <c r="K86" s="52">
        <v>1</v>
      </c>
      <c r="L86" s="63">
        <v>1.0526315789473684E-2</v>
      </c>
      <c r="M86" s="70">
        <v>1.2657407407407406E-4</v>
      </c>
      <c r="N86" s="5">
        <f t="shared" si="5"/>
        <v>2</v>
      </c>
      <c r="O86" s="80">
        <v>2</v>
      </c>
      <c r="P86" s="82">
        <v>1</v>
      </c>
      <c r="Q86" s="82">
        <v>1</v>
      </c>
      <c r="R86" s="83">
        <v>2.7624309392265192E-3</v>
      </c>
      <c r="S86" s="84">
        <v>1.5003472222222222E-4</v>
      </c>
    </row>
    <row r="87" spans="1:19" x14ac:dyDescent="0.25">
      <c r="A87" s="71" t="s">
        <v>90</v>
      </c>
      <c r="B87" s="5">
        <f t="shared" si="3"/>
        <v>903</v>
      </c>
      <c r="C87" s="13">
        <v>891</v>
      </c>
      <c r="D87" s="15">
        <v>0.98671096345514953</v>
      </c>
      <c r="E87" s="15">
        <v>0.98671096345514953</v>
      </c>
      <c r="F87" s="56">
        <v>0.5</v>
      </c>
      <c r="G87" s="57">
        <v>4.6018518518518519E-5</v>
      </c>
      <c r="H87" s="5">
        <f t="shared" si="4"/>
        <v>903</v>
      </c>
      <c r="I87" s="50">
        <v>899</v>
      </c>
      <c r="J87" s="52">
        <v>0.99557032115171651</v>
      </c>
      <c r="K87" s="52">
        <v>0.99557032115171651</v>
      </c>
      <c r="L87" s="63">
        <v>1</v>
      </c>
      <c r="M87" s="70">
        <v>3.9282407407407406E-5</v>
      </c>
      <c r="N87" s="5">
        <f t="shared" si="5"/>
        <v>903</v>
      </c>
      <c r="O87" s="80">
        <v>891</v>
      </c>
      <c r="P87" s="82">
        <v>0.98671096345514953</v>
      </c>
      <c r="Q87" s="82">
        <v>0.98671096345514953</v>
      </c>
      <c r="R87" s="83">
        <v>1</v>
      </c>
      <c r="S87" s="84">
        <v>4.3356481481481485E-5</v>
      </c>
    </row>
    <row r="88" spans="1:19" x14ac:dyDescent="0.25">
      <c r="A88" s="71" t="s">
        <v>91</v>
      </c>
      <c r="B88" s="5">
        <f t="shared" si="3"/>
        <v>419</v>
      </c>
      <c r="C88" s="13">
        <v>377</v>
      </c>
      <c r="D88" s="15">
        <v>0.89976133651551315</v>
      </c>
      <c r="E88" s="15">
        <v>0.89976133651551315</v>
      </c>
      <c r="F88" s="56">
        <v>0.25</v>
      </c>
      <c r="G88" s="57">
        <v>3.1770833333333331E-5</v>
      </c>
      <c r="H88" s="5">
        <f t="shared" si="4"/>
        <v>419</v>
      </c>
      <c r="I88" s="50">
        <v>403</v>
      </c>
      <c r="J88" s="52">
        <v>0.96181384248210022</v>
      </c>
      <c r="K88" s="52">
        <v>0.96181384248210022</v>
      </c>
      <c r="L88" s="63">
        <v>1</v>
      </c>
      <c r="M88" s="70">
        <v>5.391203703703704E-5</v>
      </c>
      <c r="N88" s="5">
        <f t="shared" si="5"/>
        <v>419</v>
      </c>
      <c r="O88" s="80">
        <v>376</v>
      </c>
      <c r="P88" s="82">
        <v>0.89737470167064437</v>
      </c>
      <c r="Q88" s="82">
        <v>0.89737470167064437</v>
      </c>
      <c r="R88" s="83">
        <v>0.25</v>
      </c>
      <c r="S88" s="84">
        <v>4.9328703703703706E-5</v>
      </c>
    </row>
    <row r="89" spans="1:19" x14ac:dyDescent="0.25">
      <c r="A89" s="71" t="s">
        <v>92</v>
      </c>
      <c r="B89" s="5">
        <f t="shared" si="3"/>
        <v>971.00000000000011</v>
      </c>
      <c r="C89" s="13">
        <v>313</v>
      </c>
      <c r="D89" s="15">
        <v>0.32234809474768278</v>
      </c>
      <c r="E89" s="15">
        <v>0.32234809474768278</v>
      </c>
      <c r="F89" s="56">
        <v>7.6923076923076927E-2</v>
      </c>
      <c r="G89" s="57">
        <v>3.7430555555555558E-5</v>
      </c>
      <c r="H89" s="5">
        <f t="shared" si="4"/>
        <v>971</v>
      </c>
      <c r="I89" s="50">
        <v>378</v>
      </c>
      <c r="J89" s="52">
        <v>0.38928939237899074</v>
      </c>
      <c r="K89" s="52">
        <v>0.38928939237899074</v>
      </c>
      <c r="L89" s="63">
        <v>0.125</v>
      </c>
      <c r="M89" s="70">
        <v>3.4421296296296297E-5</v>
      </c>
      <c r="N89" s="5">
        <f t="shared" si="5"/>
        <v>971</v>
      </c>
      <c r="O89" s="80">
        <v>277</v>
      </c>
      <c r="P89" s="82">
        <v>0.28527291452111225</v>
      </c>
      <c r="Q89" s="82">
        <v>0.28527291452111225</v>
      </c>
      <c r="R89" s="83">
        <v>0.125</v>
      </c>
      <c r="S89" s="84">
        <v>5.896990740740741E-5</v>
      </c>
    </row>
    <row r="90" spans="1:19" x14ac:dyDescent="0.25">
      <c r="A90" s="71" t="s">
        <v>93</v>
      </c>
      <c r="B90" s="5">
        <f t="shared" si="3"/>
        <v>42</v>
      </c>
      <c r="C90" s="13">
        <v>42</v>
      </c>
      <c r="D90" s="15">
        <v>1</v>
      </c>
      <c r="E90" s="15">
        <v>1</v>
      </c>
      <c r="F90" s="56">
        <v>0.16666666666666666</v>
      </c>
      <c r="G90" s="57">
        <v>6.3379629629629634E-5</v>
      </c>
      <c r="H90" s="5">
        <f t="shared" si="4"/>
        <v>42</v>
      </c>
      <c r="I90" s="50">
        <v>42</v>
      </c>
      <c r="J90" s="52">
        <v>1</v>
      </c>
      <c r="K90" s="52">
        <v>1</v>
      </c>
      <c r="L90" s="63">
        <v>1</v>
      </c>
      <c r="M90" s="70">
        <v>5.8136574074074072E-5</v>
      </c>
      <c r="N90" s="5">
        <f t="shared" si="5"/>
        <v>42</v>
      </c>
      <c r="O90" s="80">
        <v>42</v>
      </c>
      <c r="P90" s="82">
        <v>1</v>
      </c>
      <c r="Q90" s="82">
        <v>1</v>
      </c>
      <c r="R90" s="83">
        <v>0.2</v>
      </c>
      <c r="S90" s="84">
        <v>9.1018518518518515E-5</v>
      </c>
    </row>
    <row r="91" spans="1:19" x14ac:dyDescent="0.25">
      <c r="A91" s="71" t="s">
        <v>94</v>
      </c>
      <c r="B91" s="5">
        <f t="shared" si="3"/>
        <v>14</v>
      </c>
      <c r="C91" s="13">
        <v>11</v>
      </c>
      <c r="D91" s="15">
        <v>0.7857142857142857</v>
      </c>
      <c r="E91" s="15">
        <v>0.7857142857142857</v>
      </c>
      <c r="F91" s="56">
        <v>0.2</v>
      </c>
      <c r="G91" s="57">
        <v>7.8912037037037031E-5</v>
      </c>
      <c r="H91" s="5">
        <f t="shared" si="4"/>
        <v>14</v>
      </c>
      <c r="I91" s="50">
        <v>10</v>
      </c>
      <c r="J91" s="52">
        <v>0.7142857142857143</v>
      </c>
      <c r="K91" s="52">
        <v>0.7142857142857143</v>
      </c>
      <c r="L91" s="63">
        <v>8.3333333333333329E-2</v>
      </c>
      <c r="M91" s="70">
        <v>6.1157407407407409E-5</v>
      </c>
      <c r="N91" s="5">
        <f t="shared" si="5"/>
        <v>14</v>
      </c>
      <c r="O91" s="80">
        <v>13</v>
      </c>
      <c r="P91" s="82">
        <v>0.9285714285714286</v>
      </c>
      <c r="Q91" s="82">
        <v>0.9285714285714286</v>
      </c>
      <c r="R91" s="83">
        <v>1</v>
      </c>
      <c r="S91" s="84">
        <v>1.1530092592592592E-4</v>
      </c>
    </row>
    <row r="92" spans="1:19" x14ac:dyDescent="0.25">
      <c r="A92" s="71" t="s">
        <v>95</v>
      </c>
      <c r="B92" s="5">
        <f t="shared" si="3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8.8807870370370372E-5</v>
      </c>
      <c r="H92" s="5">
        <f t="shared" si="4"/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7.0937499999999996E-5</v>
      </c>
      <c r="N92" s="5">
        <f t="shared" si="5"/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1.04375E-4</v>
      </c>
    </row>
    <row r="93" spans="1:19" x14ac:dyDescent="0.25">
      <c r="A93" s="71" t="s">
        <v>107</v>
      </c>
      <c r="B93" s="5">
        <f t="shared" si="3"/>
        <v>319</v>
      </c>
      <c r="C93" s="13">
        <v>244</v>
      </c>
      <c r="D93" s="15">
        <v>0.76489028213166144</v>
      </c>
      <c r="E93" s="15">
        <v>0.76489028213166144</v>
      </c>
      <c r="F93" s="56">
        <v>1</v>
      </c>
      <c r="G93" s="57">
        <v>2.7962962962962965E-5</v>
      </c>
      <c r="H93" s="5">
        <f t="shared" si="4"/>
        <v>319</v>
      </c>
      <c r="I93" s="50">
        <v>251</v>
      </c>
      <c r="J93" s="52">
        <v>0.78683385579937304</v>
      </c>
      <c r="K93" s="52">
        <v>0.78683385579937304</v>
      </c>
      <c r="L93" s="63">
        <v>1</v>
      </c>
      <c r="M93" s="70">
        <v>2.8055555555555557E-5</v>
      </c>
      <c r="N93" s="5">
        <f t="shared" si="5"/>
        <v>319</v>
      </c>
      <c r="O93" s="80">
        <v>248</v>
      </c>
      <c r="P93" s="82">
        <v>0.77742946708463945</v>
      </c>
      <c r="Q93" s="82">
        <v>0.77742946708463945</v>
      </c>
      <c r="R93" s="83">
        <v>1</v>
      </c>
      <c r="S93" s="84">
        <v>3.9930555555555558E-5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30904</v>
      </c>
      <c r="D94" s="42">
        <f>AVERAGE(D14:D93)</f>
        <v>0.90056411730794594</v>
      </c>
      <c r="E94" s="42">
        <f>AVERAGE(E14:E93)</f>
        <v>0.91538615689309721</v>
      </c>
      <c r="F94" s="58">
        <f>AVERAGE(F14:F93)</f>
        <v>0.79188537348256638</v>
      </c>
      <c r="G94" s="59">
        <f>AVERAGE(G14:G93)</f>
        <v>6.3899160879629611E-5</v>
      </c>
      <c r="H94" s="27">
        <f>SUM(H14:H93)</f>
        <v>66937</v>
      </c>
      <c r="I94" s="54">
        <f>SUM(I14:I93)</f>
        <v>35798</v>
      </c>
      <c r="J94" s="55">
        <f>AVERAGE(J14:J93)</f>
        <v>0.93822591652242249</v>
      </c>
      <c r="K94" s="55">
        <f>AVERAGE(K14:K93)</f>
        <v>0.95702201156542954</v>
      </c>
      <c r="L94" s="39">
        <f>AVERAGE(L14:L93)</f>
        <v>0.88680320593149542</v>
      </c>
      <c r="M94" s="60">
        <f>AVERAGE(M14:M93)</f>
        <v>5.255541087962963E-5</v>
      </c>
      <c r="N94" s="27">
        <f>SUM(N14:N93)</f>
        <v>66937</v>
      </c>
      <c r="O94" s="41">
        <f>SUM(O14:O93)</f>
        <v>32280</v>
      </c>
      <c r="P94" s="43">
        <f>AVERAGE(P14:P93)</f>
        <v>0.91044792541586439</v>
      </c>
      <c r="Q94" s="43">
        <f>AVERAGE(Q14:Q93)</f>
        <v>0.92634840820689957</v>
      </c>
      <c r="R94" s="61">
        <f>AVERAGE(R14:R93)</f>
        <v>0.74689786139835912</v>
      </c>
      <c r="S94" s="62">
        <f>AVERAGE(S14:S93)</f>
        <v>9.2358796296296302E-5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Beta 1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0.90056411730794594</v>
      </c>
      <c r="C98" s="29"/>
      <c r="D98" s="29"/>
    </row>
    <row r="99" spans="1:4" x14ac:dyDescent="0.25">
      <c r="A99" s="18" t="s">
        <v>18</v>
      </c>
      <c r="B99" s="44">
        <f>E94</f>
        <v>0.91538615689309721</v>
      </c>
    </row>
    <row r="100" spans="1:4" x14ac:dyDescent="0.25">
      <c r="A100" s="18" t="s">
        <v>19</v>
      </c>
      <c r="B100" s="47">
        <f>F94</f>
        <v>0.79188537348256638</v>
      </c>
    </row>
    <row r="101" spans="1:4" x14ac:dyDescent="0.25">
      <c r="A101" s="18" t="s">
        <v>27</v>
      </c>
      <c r="B101" s="67">
        <f>G94</f>
        <v>6.3899160879629611E-5</v>
      </c>
    </row>
    <row r="102" spans="1:4" ht="20.25" thickBot="1" x14ac:dyDescent="0.35">
      <c r="A102" s="30" t="str">
        <f>I1</f>
        <v>Beta 2</v>
      </c>
      <c r="B102" s="30"/>
    </row>
    <row r="103" spans="1:4" ht="15.75" thickTop="1" x14ac:dyDescent="0.25">
      <c r="A103" s="25" t="s">
        <v>12</v>
      </c>
      <c r="B103" s="45">
        <f>J94</f>
        <v>0.93822591652242249</v>
      </c>
    </row>
    <row r="104" spans="1:4" x14ac:dyDescent="0.25">
      <c r="A104" s="25" t="s">
        <v>18</v>
      </c>
      <c r="B104" s="45">
        <f>K94</f>
        <v>0.95702201156542954</v>
      </c>
    </row>
    <row r="105" spans="1:4" x14ac:dyDescent="0.25">
      <c r="A105" s="25" t="s">
        <v>19</v>
      </c>
      <c r="B105" s="48">
        <f>L94</f>
        <v>0.88680320593149542</v>
      </c>
    </row>
    <row r="106" spans="1:4" x14ac:dyDescent="0.25">
      <c r="A106" s="25" t="s">
        <v>27</v>
      </c>
      <c r="B106" s="68">
        <f>M94</f>
        <v>5.255541087962963E-5</v>
      </c>
    </row>
    <row r="107" spans="1:4" ht="20.25" thickBot="1" x14ac:dyDescent="0.35">
      <c r="A107" s="37" t="str">
        <f>O1</f>
        <v>Beta 2</v>
      </c>
      <c r="B107" s="37"/>
    </row>
    <row r="108" spans="1:4" ht="15.75" thickTop="1" x14ac:dyDescent="0.25">
      <c r="A108" s="38" t="s">
        <v>12</v>
      </c>
      <c r="B108" s="46">
        <f>P94</f>
        <v>0.91044792541586439</v>
      </c>
    </row>
    <row r="109" spans="1:4" x14ac:dyDescent="0.25">
      <c r="A109" s="38" t="s">
        <v>18</v>
      </c>
      <c r="B109" s="46">
        <f>Q94</f>
        <v>0.92634840820689957</v>
      </c>
    </row>
    <row r="110" spans="1:4" x14ac:dyDescent="0.25">
      <c r="A110" s="38" t="s">
        <v>19</v>
      </c>
      <c r="B110" s="49">
        <f>R94</f>
        <v>0.74689786139835912</v>
      </c>
    </row>
    <row r="111" spans="1:4" x14ac:dyDescent="0.25">
      <c r="A111" s="38" t="s">
        <v>27</v>
      </c>
      <c r="B111" s="69">
        <f>S94</f>
        <v>9.2358796296296302E-5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 2</v>
      </c>
    </row>
    <row r="114" spans="1:2" x14ac:dyDescent="0.25">
      <c r="A114" t="s">
        <v>22</v>
      </c>
      <c r="B114" t="str">
        <f>IF(AND(B99 &gt; B104,B99 &gt; B109), A97, IF(B104 &gt; B109, A102, A107))</f>
        <v>Beta 2</v>
      </c>
    </row>
    <row r="115" spans="1:2" x14ac:dyDescent="0.25">
      <c r="A115" t="s">
        <v>23</v>
      </c>
      <c r="B115" t="str">
        <f>IF(AND(B100 &gt; B105,B100 &gt; B110), $A$97, IF(B105 &gt; B110, $A$102, $A$107))</f>
        <v>Beta 2</v>
      </c>
    </row>
    <row r="116" spans="1:2" x14ac:dyDescent="0.25">
      <c r="A116" t="s">
        <v>28</v>
      </c>
      <c r="B116" t="str">
        <f>IF(AND(B101 &lt; B106,B101 &lt; B111), $A$97, IF(B106 &lt; B111, $A$102, $A$107))</f>
        <v>Beta 2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{CDD942FA-23D7-4286-92A9-405F68BF622F}</x14:id>
        </ext>
      </extLst>
    </cfRule>
  </conditionalFormatting>
  <conditionalFormatting sqref="P94:S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{B91EB715-1DCD-4D0E-B1FA-53DDCEF354C8}</x14:id>
        </ext>
      </extLst>
    </cfRule>
  </conditionalFormatting>
  <conditionalFormatting sqref="D83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{70A7C56E-670D-47C0-9980-43A31D4C3117}</x14:id>
        </ext>
      </extLst>
    </cfRule>
  </conditionalFormatting>
  <conditionalFormatting sqref="J83:M8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{6641E78A-5231-44FF-8FCD-CC5A84012056}</x14:id>
        </ext>
      </extLst>
    </cfRule>
  </conditionalFormatting>
  <conditionalFormatting sqref="F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{D06AD011-9603-4045-BE1D-B328E436C7CD}</x14:id>
        </ext>
      </extLst>
    </cfRule>
  </conditionalFormatting>
  <conditionalFormatting sqref="E8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{6C895B5A-6FC0-4460-84E9-5C561808F1F0}</x14:id>
        </ext>
      </extLst>
    </cfRule>
  </conditionalFormatting>
  <conditionalFormatting sqref="P83:S8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{B668AE46-97EB-47C1-A704-F87657EDF1B1}</x14:id>
        </ext>
      </extLst>
    </cfRule>
  </conditionalFormatting>
  <conditionalFormatting sqref="D14:G82 D84:G9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{A5D2CF2F-D5F7-4F8C-800D-D1C08C068993}</x14:id>
        </ext>
      </extLst>
    </cfRule>
  </conditionalFormatting>
  <conditionalFormatting sqref="J14:M82 J84:M9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{8BFCEACC-1E4D-4D78-80EA-72E2180318F5}</x14:id>
        </ext>
      </extLst>
    </cfRule>
  </conditionalFormatting>
  <conditionalFormatting sqref="D93:F9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{BF300873-FA71-4B48-9676-56923F5E9DEA}</x14:id>
        </ext>
      </extLst>
    </cfRule>
  </conditionalFormatting>
  <conditionalFormatting sqref="D86:D9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{EE746C93-EFE2-4D08-B403-56EE26348BC8}</x14:id>
        </ext>
      </extLst>
    </cfRule>
  </conditionalFormatting>
  <conditionalFormatting sqref="E88:E9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{990B869F-42E9-4DED-BDC7-D01C436630C1}</x14:id>
        </ext>
      </extLst>
    </cfRule>
  </conditionalFormatting>
  <conditionalFormatting sqref="F62:F82 F84:F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{7B1BB11B-F263-4E4F-8DBA-C7F6B527F8F6}</x14:id>
        </ext>
      </extLst>
    </cfRule>
  </conditionalFormatting>
  <conditionalFormatting sqref="E64:E82 E84:E94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{A85C7FE8-F929-4326-9224-98EE56099D0E}</x14:id>
        </ext>
      </extLst>
    </cfRule>
  </conditionalFormatting>
  <conditionalFormatting sqref="P14:S82 P84:S9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{761680D5-32A3-4284-8AF4-D8F28724EAAF}</x14:id>
        </ext>
      </extLst>
    </cfRule>
  </conditionalFormatting>
  <conditionalFormatting sqref="P14:P9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{8520921B-EC03-499C-AE55-DD5D3EC1787F}</x14:id>
        </ext>
      </extLst>
    </cfRule>
  </conditionalFormatting>
  <conditionalFormatting sqref="Q14:Q9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{AED7DB43-80E1-487D-88B9-C6AC81D1804D}</x14:id>
        </ext>
      </extLst>
    </cfRule>
  </conditionalFormatting>
  <conditionalFormatting sqref="R14:R9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{CD204BE8-DB4A-4174-9A2B-A7FB6678BCF8}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D942FA-23D7-4286-92A9-405F68BF6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B91EB715-1DCD-4D0E-B1FA-53DDCEF35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70A7C56E-670D-47C0-9980-43A31D4C3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6641E78A-5231-44FF-8FCD-CC5A84012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D06AD011-9603-4045-BE1D-B328E436C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6C895B5A-6FC0-4460-84E9-5C561808F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B668AE46-97EB-47C1-A704-F87657EDF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A5D2CF2F-D5F7-4F8C-800D-D1C08C068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8BFCEACC-1E4D-4D78-80EA-72E218031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BF300873-FA71-4B48-9676-56923F5E9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EE746C93-EFE2-4D08-B403-56EE26348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990B869F-42E9-4DED-BDC7-D01C43663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7B1BB11B-F263-4E4F-8DBA-C7F6B527F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A85C7FE8-F929-4326-9224-98EE56099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761680D5-32A3-4284-8AF4-D8F28724E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8520921B-EC03-499C-AE55-DD5D3EC17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AED7DB43-80E1-487D-88B9-C6AC81D18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CD204BE8-DB4A-4174-9A2B-A7FB6678B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6850-A4EA-480C-BF1A-4DBC3C69022E}">
  <sheetPr>
    <tabColor theme="7" tint="0.79998168889431442"/>
  </sheetPr>
  <dimension ref="A1:S116"/>
  <sheetViews>
    <sheetView topLeftCell="B64" zoomScale="115" zoomScaleNormal="115" workbookViewId="0">
      <selection activeCell="J38" sqref="J38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109</v>
      </c>
      <c r="B1" s="20"/>
      <c r="C1" s="137" t="s">
        <v>110</v>
      </c>
      <c r="D1" s="138"/>
      <c r="E1" s="138"/>
      <c r="F1" s="138"/>
      <c r="G1" s="139"/>
      <c r="H1" s="20"/>
      <c r="I1" s="140" t="s">
        <v>112</v>
      </c>
      <c r="J1" s="141"/>
      <c r="K1" s="141"/>
      <c r="L1" s="141"/>
      <c r="M1" s="142"/>
      <c r="N1" s="20"/>
      <c r="O1" s="143" t="s">
        <v>116</v>
      </c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115</v>
      </c>
      <c r="F3" s="119"/>
      <c r="G3" s="134"/>
      <c r="H3" s="21"/>
      <c r="I3" s="120" t="s">
        <v>0</v>
      </c>
      <c r="J3" s="121"/>
      <c r="K3" s="121" t="s">
        <v>113</v>
      </c>
      <c r="L3" s="121"/>
      <c r="M3" s="135"/>
      <c r="N3" s="21"/>
      <c r="O3" s="122" t="s">
        <v>0</v>
      </c>
      <c r="P3" s="123"/>
      <c r="Q3" s="123" t="s">
        <v>114</v>
      </c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5000</v>
      </c>
      <c r="L4" s="121"/>
      <c r="M4" s="135"/>
      <c r="N4" s="21"/>
      <c r="O4" s="122" t="s">
        <v>1</v>
      </c>
      <c r="P4" s="123"/>
      <c r="Q4" s="123">
        <v>500</v>
      </c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256</v>
      </c>
      <c r="F5" s="119"/>
      <c r="G5" s="134"/>
      <c r="H5" s="21"/>
      <c r="I5" s="120" t="s">
        <v>2</v>
      </c>
      <c r="J5" s="121"/>
      <c r="K5" s="121">
        <v>256</v>
      </c>
      <c r="L5" s="121"/>
      <c r="M5" s="135"/>
      <c r="N5" s="21"/>
      <c r="O5" s="122" t="s">
        <v>2</v>
      </c>
      <c r="P5" s="123"/>
      <c r="Q5" s="123">
        <v>256</v>
      </c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1024</v>
      </c>
      <c r="F6" s="119"/>
      <c r="G6" s="134"/>
      <c r="H6" s="21"/>
      <c r="I6" s="120" t="s">
        <v>3</v>
      </c>
      <c r="J6" s="121"/>
      <c r="K6" s="121">
        <v>1792</v>
      </c>
      <c r="L6" s="121"/>
      <c r="M6" s="135"/>
      <c r="N6" s="21"/>
      <c r="O6" s="122" t="s">
        <v>3</v>
      </c>
      <c r="P6" s="123"/>
      <c r="Q6" s="123">
        <v>1024</v>
      </c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 t="s">
        <v>4</v>
      </c>
      <c r="P7" s="123"/>
      <c r="Q7" s="123" t="s">
        <v>24</v>
      </c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 t="s">
        <v>5</v>
      </c>
      <c r="P8" s="123"/>
      <c r="Q8" s="123" t="s">
        <v>25</v>
      </c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 t="s">
        <v>6</v>
      </c>
      <c r="P9" s="123"/>
      <c r="Q9" s="132">
        <v>1</v>
      </c>
      <c r="R9" s="132"/>
      <c r="S9" s="133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/>
      <c r="M10" s="78"/>
      <c r="N10" s="21"/>
      <c r="O10" s="122" t="s">
        <v>7</v>
      </c>
      <c r="P10" s="123"/>
      <c r="Q10" s="31"/>
      <c r="R10" s="53"/>
      <c r="S10" s="31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2.7708333333333334E-5</v>
      </c>
      <c r="H14" s="5">
        <f>I14 / J14</f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2.6238425925925926E-5</v>
      </c>
      <c r="N14" s="5">
        <v>405</v>
      </c>
      <c r="O14" s="80">
        <v>405</v>
      </c>
      <c r="P14" s="81">
        <v>1</v>
      </c>
      <c r="Q14" s="82">
        <v>1</v>
      </c>
      <c r="R14" s="83">
        <v>0.25</v>
      </c>
      <c r="S14" s="84">
        <v>3.1423611111111111E-5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7.5173611111111117E-5</v>
      </c>
      <c r="H15" s="5">
        <f t="shared" ref="H15:H78" si="1">I15 / J15</f>
        <v>2</v>
      </c>
      <c r="I15" s="50">
        <v>2</v>
      </c>
      <c r="J15" s="52">
        <v>1</v>
      </c>
      <c r="K15" s="52">
        <v>1</v>
      </c>
      <c r="L15" s="63">
        <v>0.5</v>
      </c>
      <c r="M15" s="70">
        <v>7.9930555555555554E-5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7.0046296296296295E-5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5.5810185185185182E-5</v>
      </c>
      <c r="H16" s="5">
        <f t="shared" si="1"/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5.3668981481481485E-5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6.0138888888888886E-5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1.2085648148148148E-4</v>
      </c>
      <c r="H17" s="5">
        <f t="shared" si="1"/>
        <v>1</v>
      </c>
      <c r="I17" s="50">
        <v>1</v>
      </c>
      <c r="J17" s="52">
        <v>1</v>
      </c>
      <c r="K17" s="52">
        <v>1</v>
      </c>
      <c r="L17" s="63">
        <v>1</v>
      </c>
      <c r="M17" s="70">
        <v>8.4652777777777772E-5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9.321759259259259E-5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2.175925925925926E-5</v>
      </c>
      <c r="H18" s="5">
        <f t="shared" si="1"/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2.2488425925925926E-5</v>
      </c>
      <c r="N18" s="5">
        <v>34</v>
      </c>
      <c r="O18" s="80">
        <v>34</v>
      </c>
      <c r="P18" s="82">
        <v>1</v>
      </c>
      <c r="Q18" s="82">
        <v>1</v>
      </c>
      <c r="R18" s="83">
        <v>0.2</v>
      </c>
      <c r="S18" s="84">
        <v>2.9050925925925926E-5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7.0208333333333337E-5</v>
      </c>
      <c r="H19" s="5">
        <f t="shared" si="1"/>
        <v>3</v>
      </c>
      <c r="I19" s="50">
        <v>3</v>
      </c>
      <c r="J19" s="52">
        <v>1</v>
      </c>
      <c r="K19" s="52">
        <v>1</v>
      </c>
      <c r="L19" s="63">
        <v>1</v>
      </c>
      <c r="M19" s="70">
        <v>5.7291666666666666E-5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6.7754629629629632E-5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1.6479166666666666E-4</v>
      </c>
      <c r="H20" s="5">
        <f t="shared" si="1"/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1.3443287037037037E-4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1.7012731481481482E-4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8.8958333333333332E-5</v>
      </c>
      <c r="H21" s="5">
        <f t="shared" si="1"/>
        <v>1</v>
      </c>
      <c r="I21" s="50">
        <v>1</v>
      </c>
      <c r="J21" s="52">
        <v>1</v>
      </c>
      <c r="K21" s="52">
        <v>1</v>
      </c>
      <c r="L21" s="63">
        <v>1</v>
      </c>
      <c r="M21" s="70">
        <v>7.2638888888888891E-5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8.1817129629629628E-5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2.3090277777777777E-5</v>
      </c>
      <c r="H22" s="5">
        <f t="shared" si="1"/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2.1909722222222222E-5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2.9467592592592592E-5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6.5486111111111105E-5</v>
      </c>
      <c r="H23" s="5">
        <f t="shared" si="1"/>
        <v>1</v>
      </c>
      <c r="I23" s="50">
        <v>1</v>
      </c>
      <c r="J23" s="52">
        <v>1</v>
      </c>
      <c r="K23" s="52">
        <v>1</v>
      </c>
      <c r="L23" s="63">
        <v>1</v>
      </c>
      <c r="M23" s="70">
        <v>5.5624999999999997E-5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7.1423611111111107E-5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1.0398148148148148E-4</v>
      </c>
      <c r="H24" s="5">
        <f t="shared" si="1"/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1.1062500000000001E-4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1.2870370370370371E-4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2.2187500000000001E-5</v>
      </c>
      <c r="H25" s="5">
        <f t="shared" si="1"/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2.1111111111111111E-5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2.8344907407407407E-5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4.2812499999999997E-5</v>
      </c>
      <c r="H26" s="5">
        <f t="shared" si="1"/>
        <v>4</v>
      </c>
      <c r="I26" s="50">
        <v>4</v>
      </c>
      <c r="J26" s="52">
        <v>1</v>
      </c>
      <c r="K26" s="52">
        <v>1</v>
      </c>
      <c r="L26" s="63">
        <v>1</v>
      </c>
      <c r="M26" s="70">
        <v>4.8807870370370369E-5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4.5543981481481484E-5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5.8611111111111114E-5</v>
      </c>
      <c r="H27" s="5">
        <f t="shared" si="1"/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6.4247685185185184E-5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7.0821759259259256E-5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8.7268518518518519E-5</v>
      </c>
      <c r="H28" s="5">
        <f t="shared" si="1"/>
        <v>2</v>
      </c>
      <c r="I28" s="50">
        <v>2</v>
      </c>
      <c r="J28" s="52">
        <v>1</v>
      </c>
      <c r="K28" s="52">
        <v>1</v>
      </c>
      <c r="L28" s="63">
        <v>1</v>
      </c>
      <c r="M28" s="70">
        <v>7.4733796296296294E-5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7.7708333333333329E-5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1.5719907407407406E-4</v>
      </c>
      <c r="H29" s="5">
        <f t="shared" si="1"/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1.6253472222222223E-4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1.6944444444444445E-4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8.0763888888888885E-5</v>
      </c>
      <c r="H30" s="5">
        <f t="shared" si="1"/>
        <v>2</v>
      </c>
      <c r="I30" s="50">
        <v>2</v>
      </c>
      <c r="J30" s="52">
        <v>1</v>
      </c>
      <c r="K30" s="52">
        <v>1</v>
      </c>
      <c r="L30" s="63">
        <v>1</v>
      </c>
      <c r="M30" s="70">
        <v>8.9166666666666661E-5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9.829861111111111E-5</v>
      </c>
    </row>
    <row r="31" spans="1:19" x14ac:dyDescent="0.25">
      <c r="A31" s="73" t="s">
        <v>45</v>
      </c>
      <c r="B31" s="5">
        <f t="shared" si="0"/>
        <v>110</v>
      </c>
      <c r="C31" s="13">
        <v>110</v>
      </c>
      <c r="D31" s="15">
        <v>1</v>
      </c>
      <c r="E31" s="15">
        <v>1</v>
      </c>
      <c r="F31" s="56">
        <v>1</v>
      </c>
      <c r="G31" s="57">
        <v>2.2280092592592593E-5</v>
      </c>
      <c r="H31" s="5">
        <f t="shared" si="1"/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2.4594907407407408E-5</v>
      </c>
      <c r="N31" s="5">
        <v>110</v>
      </c>
      <c r="O31" s="80">
        <v>108</v>
      </c>
      <c r="P31" s="82">
        <v>0.98181818181818181</v>
      </c>
      <c r="Q31" s="82">
        <v>0.98181818181818181</v>
      </c>
      <c r="R31" s="83">
        <v>1</v>
      </c>
      <c r="S31" s="84">
        <v>3.1921296296296297E-5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6.3379629629629634E-5</v>
      </c>
      <c r="H32" s="5">
        <f t="shared" si="1"/>
        <v>1</v>
      </c>
      <c r="I32" s="50">
        <v>1</v>
      </c>
      <c r="J32" s="52">
        <v>1</v>
      </c>
      <c r="K32" s="52">
        <v>1</v>
      </c>
      <c r="L32" s="63">
        <v>1</v>
      </c>
      <c r="M32" s="70">
        <v>7.0891203703703708E-5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7.4814814814814815E-5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8.4131944444444442E-5</v>
      </c>
      <c r="H33" s="5">
        <f t="shared" si="1"/>
        <v>1</v>
      </c>
      <c r="I33" s="50">
        <v>1</v>
      </c>
      <c r="J33" s="52">
        <v>1</v>
      </c>
      <c r="K33" s="52">
        <v>1</v>
      </c>
      <c r="L33" s="63">
        <v>1</v>
      </c>
      <c r="M33" s="70">
        <v>7.6527777777777778E-5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9.2511574074074081E-5</v>
      </c>
    </row>
    <row r="34" spans="1:19" x14ac:dyDescent="0.25">
      <c r="A34" s="76" t="s">
        <v>48</v>
      </c>
      <c r="B34" s="5">
        <f t="shared" si="0"/>
        <v>2916</v>
      </c>
      <c r="C34" s="13">
        <v>2621</v>
      </c>
      <c r="D34" s="15">
        <v>0.89883401920438954</v>
      </c>
      <c r="E34" s="15">
        <v>0.89883401920438954</v>
      </c>
      <c r="F34" s="56">
        <v>9.7087378640776691E-3</v>
      </c>
      <c r="G34" s="57">
        <v>2.5115740740740741E-5</v>
      </c>
      <c r="H34" s="5">
        <f t="shared" si="1"/>
        <v>2916</v>
      </c>
      <c r="I34" s="50">
        <v>2536</v>
      </c>
      <c r="J34" s="52">
        <v>0.86968449931412894</v>
      </c>
      <c r="K34" s="52">
        <v>0.86968449931412894</v>
      </c>
      <c r="L34" s="63">
        <v>0.2</v>
      </c>
      <c r="M34" s="70">
        <v>2.4837962962962963E-5</v>
      </c>
      <c r="N34" s="5">
        <v>2916</v>
      </c>
      <c r="O34" s="80">
        <v>2529</v>
      </c>
      <c r="P34" s="82">
        <v>0.86728395061728392</v>
      </c>
      <c r="Q34" s="82">
        <v>0.86728395061728392</v>
      </c>
      <c r="R34" s="83">
        <v>1</v>
      </c>
      <c r="S34" s="84">
        <v>3.0370370370370372E-5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7.9618055555555554E-5</v>
      </c>
      <c r="H35" s="5">
        <f t="shared" si="1"/>
        <v>1</v>
      </c>
      <c r="I35" s="50">
        <v>1</v>
      </c>
      <c r="J35" s="52">
        <v>1</v>
      </c>
      <c r="K35" s="52">
        <v>1</v>
      </c>
      <c r="L35" s="63">
        <v>1</v>
      </c>
      <c r="M35" s="70">
        <v>7.6539351851851847E-5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8.3506944444444441E-5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1.3447916666666667E-4</v>
      </c>
      <c r="H36" s="5">
        <f t="shared" si="1"/>
        <v>1</v>
      </c>
      <c r="I36" s="50">
        <v>1</v>
      </c>
      <c r="J36" s="52">
        <v>1</v>
      </c>
      <c r="K36" s="52">
        <v>1</v>
      </c>
      <c r="L36" s="63">
        <v>1</v>
      </c>
      <c r="M36" s="70">
        <v>9.2685185185185191E-5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1.2923611111111111E-4</v>
      </c>
    </row>
    <row r="37" spans="1:19" x14ac:dyDescent="0.25">
      <c r="A37" s="73" t="s">
        <v>51</v>
      </c>
      <c r="B37" s="5">
        <f t="shared" si="0"/>
        <v>13609.000000000002</v>
      </c>
      <c r="C37" s="13">
        <v>1773</v>
      </c>
      <c r="D37" s="15">
        <v>0.1302814314056874</v>
      </c>
      <c r="E37" s="15">
        <v>0.35460000000000003</v>
      </c>
      <c r="F37" s="56">
        <v>0.1</v>
      </c>
      <c r="G37" s="57">
        <v>3.8194444444444444E-5</v>
      </c>
      <c r="H37" s="5">
        <f t="shared" si="1"/>
        <v>13609</v>
      </c>
      <c r="I37" s="50">
        <v>2070</v>
      </c>
      <c r="J37" s="52">
        <v>0.15210522448379749</v>
      </c>
      <c r="K37" s="52">
        <v>0.41399999999999998</v>
      </c>
      <c r="L37" s="63">
        <v>1</v>
      </c>
      <c r="M37" s="70">
        <v>1.0229166666666667E-4</v>
      </c>
      <c r="N37" s="5">
        <v>13609</v>
      </c>
      <c r="O37" s="80">
        <v>3675</v>
      </c>
      <c r="P37" s="82">
        <v>0.2700418840473216</v>
      </c>
      <c r="Q37" s="82">
        <v>0.73499999999999999</v>
      </c>
      <c r="R37" s="83">
        <v>1</v>
      </c>
      <c r="S37" s="84">
        <v>8.4965277777777773E-5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3.8668981481481479E-5</v>
      </c>
      <c r="H38" s="5">
        <f t="shared" si="1"/>
        <v>12</v>
      </c>
      <c r="I38" s="50">
        <v>5</v>
      </c>
      <c r="J38" s="52">
        <v>0.41666666666666669</v>
      </c>
      <c r="K38" s="52">
        <v>0.41666666666666669</v>
      </c>
      <c r="L38" s="63">
        <v>0.5</v>
      </c>
      <c r="M38" s="70">
        <v>4.5254629629629627E-5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9.5509259259259253E-5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5.7743055555555557E-5</v>
      </c>
      <c r="H39" s="5">
        <f t="shared" si="1"/>
        <v>2</v>
      </c>
      <c r="I39" s="50">
        <v>2</v>
      </c>
      <c r="J39" s="52">
        <v>1</v>
      </c>
      <c r="K39" s="52">
        <v>1</v>
      </c>
      <c r="L39" s="63">
        <v>1</v>
      </c>
      <c r="M39" s="70">
        <v>5.3043981481481483E-5</v>
      </c>
      <c r="N39" s="5">
        <v>2</v>
      </c>
      <c r="O39" s="80">
        <v>0</v>
      </c>
      <c r="P39" s="82">
        <v>0</v>
      </c>
      <c r="Q39" s="82">
        <v>0</v>
      </c>
      <c r="R39" s="83">
        <v>0</v>
      </c>
      <c r="S39" s="84">
        <v>1.2331018518518518E-4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6.6666666666666666E-2</v>
      </c>
      <c r="G40" s="57">
        <v>1.2876157407407408E-4</v>
      </c>
      <c r="H40" s="5">
        <f t="shared" si="1"/>
        <v>5</v>
      </c>
      <c r="I40" s="50">
        <v>5</v>
      </c>
      <c r="J40" s="52">
        <v>1</v>
      </c>
      <c r="K40" s="52">
        <v>1</v>
      </c>
      <c r="L40" s="63">
        <v>1</v>
      </c>
      <c r="M40" s="70">
        <v>1.3813657407407408E-4</v>
      </c>
      <c r="N40" s="5">
        <v>5</v>
      </c>
      <c r="O40" s="80">
        <v>5</v>
      </c>
      <c r="P40" s="82">
        <v>1</v>
      </c>
      <c r="Q40" s="82">
        <v>1</v>
      </c>
      <c r="R40" s="83">
        <v>0.2</v>
      </c>
      <c r="S40" s="84">
        <v>1.3988425925925925E-4</v>
      </c>
    </row>
    <row r="41" spans="1:19" x14ac:dyDescent="0.25">
      <c r="A41" s="73" t="s">
        <v>55</v>
      </c>
      <c r="B41" s="5">
        <f t="shared" si="0"/>
        <v>62</v>
      </c>
      <c r="C41" s="13">
        <v>62</v>
      </c>
      <c r="D41" s="15">
        <v>1</v>
      </c>
      <c r="E41" s="15">
        <v>1</v>
      </c>
      <c r="F41" s="56">
        <v>1</v>
      </c>
      <c r="G41" s="57">
        <v>9.7268518518518518E-5</v>
      </c>
      <c r="H41" s="5">
        <f t="shared" si="1"/>
        <v>62</v>
      </c>
      <c r="I41" s="50">
        <v>62</v>
      </c>
      <c r="J41" s="52">
        <v>1</v>
      </c>
      <c r="K41" s="52">
        <v>1</v>
      </c>
      <c r="L41" s="63">
        <v>1</v>
      </c>
      <c r="M41" s="70">
        <v>9.8055555555555561E-5</v>
      </c>
      <c r="N41" s="5">
        <v>62</v>
      </c>
      <c r="O41" s="80">
        <v>59</v>
      </c>
      <c r="P41" s="82">
        <v>0.95161290322580649</v>
      </c>
      <c r="Q41" s="82">
        <v>0.95161290322580649</v>
      </c>
      <c r="R41" s="83">
        <v>0.33333333333333331</v>
      </c>
      <c r="S41" s="84">
        <v>9.7337962962962957E-5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6.3229166666666661E-5</v>
      </c>
      <c r="H42" s="5">
        <f t="shared" si="1"/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6.0949074074074073E-5</v>
      </c>
      <c r="N42" s="5">
        <v>19</v>
      </c>
      <c r="O42" s="80">
        <v>19</v>
      </c>
      <c r="P42" s="82">
        <v>1</v>
      </c>
      <c r="Q42" s="82">
        <v>1</v>
      </c>
      <c r="R42" s="83">
        <v>0.33333333333333331</v>
      </c>
      <c r="S42" s="84">
        <v>7.1319444444444449E-5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1.3996527777777778E-4</v>
      </c>
      <c r="H43" s="5">
        <f t="shared" si="1"/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1.5784722222222223E-4</v>
      </c>
      <c r="N43" s="5">
        <v>1</v>
      </c>
      <c r="O43" s="80">
        <v>0</v>
      </c>
      <c r="P43" s="82">
        <v>0</v>
      </c>
      <c r="Q43" s="82">
        <v>0</v>
      </c>
      <c r="R43" s="83">
        <v>0</v>
      </c>
      <c r="S43" s="84">
        <v>1.320138888888889E-4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4.1388888888888891E-5</v>
      </c>
      <c r="H44" s="5">
        <f t="shared" si="1"/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4.6006944444444444E-5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6.228009259259259E-5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7.6493055555555559E-5</v>
      </c>
      <c r="H45" s="5">
        <f t="shared" si="1"/>
        <v>1</v>
      </c>
      <c r="I45" s="50">
        <v>1</v>
      </c>
      <c r="J45" s="52">
        <v>1</v>
      </c>
      <c r="K45" s="52">
        <v>1</v>
      </c>
      <c r="L45" s="63">
        <v>1</v>
      </c>
      <c r="M45" s="70">
        <v>8.4143518518518524E-5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9.1736111111111106E-5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3.4129692832764505E-3</v>
      </c>
      <c r="G46" s="57">
        <v>4.5821759259259258E-5</v>
      </c>
      <c r="H46" s="5">
        <f t="shared" si="1"/>
        <v>1</v>
      </c>
      <c r="I46" s="50">
        <v>1</v>
      </c>
      <c r="J46" s="52">
        <v>1</v>
      </c>
      <c r="K46" s="52">
        <v>1</v>
      </c>
      <c r="L46" s="63">
        <v>3.7593984962406013E-3</v>
      </c>
      <c r="M46" s="70">
        <v>5.150462962962963E-5</v>
      </c>
      <c r="N46" s="5">
        <v>1</v>
      </c>
      <c r="O46" s="80">
        <v>0</v>
      </c>
      <c r="P46" s="82">
        <v>0</v>
      </c>
      <c r="Q46" s="82">
        <v>0</v>
      </c>
      <c r="R46" s="83">
        <v>0</v>
      </c>
      <c r="S46" s="84">
        <v>6.0590277777777777E-5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0.25</v>
      </c>
      <c r="G47" s="57">
        <v>3.0740740740740739E-5</v>
      </c>
      <c r="H47" s="5">
        <f t="shared" si="1"/>
        <v>106</v>
      </c>
      <c r="I47" s="50">
        <v>106</v>
      </c>
      <c r="J47" s="52">
        <v>1</v>
      </c>
      <c r="K47" s="52">
        <v>1</v>
      </c>
      <c r="L47" s="63">
        <v>0.5</v>
      </c>
      <c r="M47" s="70">
        <v>3.1851851851851852E-5</v>
      </c>
      <c r="N47" s="5">
        <v>106</v>
      </c>
      <c r="O47" s="80">
        <v>106</v>
      </c>
      <c r="P47" s="82">
        <v>1</v>
      </c>
      <c r="Q47" s="82">
        <v>1</v>
      </c>
      <c r="R47" s="83">
        <v>0.33333333333333331</v>
      </c>
      <c r="S47" s="84">
        <v>3.8182870370370368E-5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1.4224537037037038E-4</v>
      </c>
      <c r="H48" s="5">
        <f t="shared" si="1"/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1.5252314814814816E-4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1.5081018518518519E-4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4.0115740740740743E-5</v>
      </c>
      <c r="H49" s="5">
        <f t="shared" si="1"/>
        <v>1</v>
      </c>
      <c r="I49" s="50">
        <v>1</v>
      </c>
      <c r="J49" s="52">
        <v>1</v>
      </c>
      <c r="K49" s="52">
        <v>1</v>
      </c>
      <c r="L49" s="63">
        <v>1</v>
      </c>
      <c r="M49" s="70">
        <v>4.1319444444444445E-5</v>
      </c>
      <c r="N49" s="5">
        <v>1</v>
      </c>
      <c r="O49" s="80">
        <v>1</v>
      </c>
      <c r="P49" s="82">
        <v>1</v>
      </c>
      <c r="Q49" s="82">
        <v>1</v>
      </c>
      <c r="R49" s="83">
        <v>6.5359477124183009E-3</v>
      </c>
      <c r="S49" s="84">
        <v>5.5127314814814817E-5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1.0851851851851852E-4</v>
      </c>
      <c r="H50" s="5">
        <f t="shared" si="1"/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1.1824074074074074E-4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1.1587962962962964E-4</v>
      </c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1.7543859649122806E-2</v>
      </c>
      <c r="G51" s="57">
        <v>2.4282407407407407E-5</v>
      </c>
      <c r="H51" s="5">
        <f t="shared" si="1"/>
        <v>1759</v>
      </c>
      <c r="I51" s="50">
        <v>1759</v>
      </c>
      <c r="J51" s="52">
        <v>1</v>
      </c>
      <c r="K51" s="52">
        <v>1</v>
      </c>
      <c r="L51" s="63">
        <v>0.25</v>
      </c>
      <c r="M51" s="70">
        <v>2.3796296296296296E-5</v>
      </c>
      <c r="N51" s="5">
        <v>1759</v>
      </c>
      <c r="O51" s="80">
        <v>1759</v>
      </c>
      <c r="P51" s="82">
        <v>1</v>
      </c>
      <c r="Q51" s="82">
        <v>1</v>
      </c>
      <c r="R51" s="83">
        <v>0.25</v>
      </c>
      <c r="S51" s="84">
        <v>3.0034722222222223E-5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1.6129032258064516E-2</v>
      </c>
      <c r="G52" s="57">
        <v>2.3518518518518518E-5</v>
      </c>
      <c r="H52" s="5">
        <f t="shared" si="1"/>
        <v>934</v>
      </c>
      <c r="I52" s="50">
        <v>934</v>
      </c>
      <c r="J52" s="52">
        <v>1</v>
      </c>
      <c r="K52" s="52">
        <v>1</v>
      </c>
      <c r="L52" s="63">
        <v>0.25</v>
      </c>
      <c r="M52" s="70">
        <v>2.8368055555555555E-5</v>
      </c>
      <c r="N52" s="5">
        <v>934</v>
      </c>
      <c r="O52" s="80">
        <v>934</v>
      </c>
      <c r="P52" s="82">
        <v>1</v>
      </c>
      <c r="Q52" s="82">
        <v>1</v>
      </c>
      <c r="R52" s="83">
        <v>0.2</v>
      </c>
      <c r="S52" s="84">
        <v>3.087962962962963E-5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0.16666666666666666</v>
      </c>
      <c r="G53" s="57">
        <v>6.6516203703703697E-5</v>
      </c>
      <c r="H53" s="5">
        <f t="shared" si="1"/>
        <v>88</v>
      </c>
      <c r="I53" s="50">
        <v>88</v>
      </c>
      <c r="J53" s="52">
        <v>1</v>
      </c>
      <c r="K53" s="52">
        <v>1</v>
      </c>
      <c r="L53" s="63">
        <v>2.0408163265306121E-2</v>
      </c>
      <c r="M53" s="70">
        <v>7.9467592592592594E-5</v>
      </c>
      <c r="N53" s="5">
        <v>88</v>
      </c>
      <c r="O53" s="80">
        <v>88</v>
      </c>
      <c r="P53" s="82">
        <v>1</v>
      </c>
      <c r="Q53" s="82">
        <v>1</v>
      </c>
      <c r="R53" s="83">
        <v>8.9285714285714281E-3</v>
      </c>
      <c r="S53" s="84">
        <v>8.2893518518518521E-5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1.2500000000000001E-2</v>
      </c>
      <c r="G54" s="57">
        <v>3.6430555555555554E-4</v>
      </c>
      <c r="H54" s="5">
        <f t="shared" si="1"/>
        <v>676</v>
      </c>
      <c r="I54" s="50">
        <v>676</v>
      </c>
      <c r="J54" s="52">
        <v>1</v>
      </c>
      <c r="K54" s="52">
        <v>1</v>
      </c>
      <c r="L54" s="63">
        <v>0.5</v>
      </c>
      <c r="M54" s="70">
        <v>4.1372685185185186E-4</v>
      </c>
      <c r="N54" s="5">
        <v>676</v>
      </c>
      <c r="O54" s="80">
        <v>676</v>
      </c>
      <c r="P54" s="82">
        <v>1</v>
      </c>
      <c r="Q54" s="82">
        <v>1</v>
      </c>
      <c r="R54" s="83">
        <v>0.04</v>
      </c>
      <c r="S54" s="84">
        <v>5.8001157407407404E-4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5.6608796296296294E-5</v>
      </c>
      <c r="H55" s="5">
        <f t="shared" si="1"/>
        <v>67</v>
      </c>
      <c r="I55" s="50">
        <v>67</v>
      </c>
      <c r="J55" s="52">
        <v>1</v>
      </c>
      <c r="K55" s="52">
        <v>1</v>
      </c>
      <c r="L55" s="63">
        <v>0.14285714285714285</v>
      </c>
      <c r="M55" s="70">
        <v>5.1458333333333335E-5</v>
      </c>
      <c r="N55" s="5">
        <v>67</v>
      </c>
      <c r="O55" s="80">
        <v>9</v>
      </c>
      <c r="P55" s="82">
        <v>0.13432835820895522</v>
      </c>
      <c r="Q55" s="82">
        <v>0.13432835820895522</v>
      </c>
      <c r="R55" s="83">
        <v>8.3333333333333329E-2</v>
      </c>
      <c r="S55" s="84">
        <v>9.3981481481481482E-5</v>
      </c>
    </row>
    <row r="56" spans="1:19" x14ac:dyDescent="0.25">
      <c r="A56" s="73" t="s">
        <v>67</v>
      </c>
      <c r="B56" s="5">
        <f t="shared" si="0"/>
        <v>3393</v>
      </c>
      <c r="C56" s="13">
        <v>2728</v>
      </c>
      <c r="D56" s="15">
        <v>0.80400825228411432</v>
      </c>
      <c r="E56" s="15">
        <v>0.80400825228411432</v>
      </c>
      <c r="F56" s="56">
        <v>1</v>
      </c>
      <c r="G56" s="57">
        <v>3.0393518518518519E-5</v>
      </c>
      <c r="H56" s="5">
        <f t="shared" si="1"/>
        <v>3393</v>
      </c>
      <c r="I56" s="50">
        <v>2821</v>
      </c>
      <c r="J56" s="52">
        <v>0.83141762452107282</v>
      </c>
      <c r="K56" s="52">
        <v>0.83141762452107282</v>
      </c>
      <c r="L56" s="63">
        <v>1</v>
      </c>
      <c r="M56" s="70">
        <v>2.6643518518518519E-5</v>
      </c>
      <c r="N56" s="5">
        <v>3393</v>
      </c>
      <c r="O56" s="80">
        <v>1468</v>
      </c>
      <c r="P56" s="82">
        <v>0.43265546713822578</v>
      </c>
      <c r="Q56" s="82">
        <v>0.43265546713822578</v>
      </c>
      <c r="R56" s="83">
        <v>1</v>
      </c>
      <c r="S56" s="84">
        <v>4.1886574074074077E-5</v>
      </c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8.671296296296297E-5</v>
      </c>
      <c r="H57" s="5">
        <f t="shared" si="1"/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1.0263888888888889E-4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1.1001157407407407E-4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0.33333333333333331</v>
      </c>
      <c r="G58" s="57">
        <v>5.4618055555555556E-5</v>
      </c>
      <c r="H58" s="5">
        <f t="shared" si="1"/>
        <v>2</v>
      </c>
      <c r="I58" s="50">
        <v>2</v>
      </c>
      <c r="J58" s="52">
        <v>1</v>
      </c>
      <c r="K58" s="52">
        <v>1</v>
      </c>
      <c r="L58" s="63">
        <v>1</v>
      </c>
      <c r="M58" s="70">
        <v>6.741898148148148E-5</v>
      </c>
      <c r="N58" s="5">
        <v>2</v>
      </c>
      <c r="O58" s="80">
        <v>0</v>
      </c>
      <c r="P58" s="82">
        <v>0</v>
      </c>
      <c r="Q58" s="82">
        <v>0</v>
      </c>
      <c r="R58" s="83">
        <v>0</v>
      </c>
      <c r="S58" s="84">
        <v>9.3750000000000002E-5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1.0833333333333333E-4</v>
      </c>
      <c r="H59" s="5">
        <f t="shared" si="1"/>
        <v>1</v>
      </c>
      <c r="I59" s="50">
        <v>1</v>
      </c>
      <c r="J59" s="52">
        <v>1</v>
      </c>
      <c r="K59" s="52">
        <v>1</v>
      </c>
      <c r="L59" s="63">
        <v>0.1</v>
      </c>
      <c r="M59" s="70">
        <v>1.3145833333333333E-4</v>
      </c>
      <c r="N59" s="5">
        <v>1</v>
      </c>
      <c r="O59" s="80">
        <v>1</v>
      </c>
      <c r="P59" s="82">
        <v>1</v>
      </c>
      <c r="Q59" s="82">
        <v>1</v>
      </c>
      <c r="R59" s="83">
        <v>1.3157894736842105E-2</v>
      </c>
      <c r="S59" s="84">
        <v>1.4804398148148147E-4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5.1516203703703705E-5</v>
      </c>
      <c r="H60" s="5">
        <f t="shared" si="1"/>
        <v>1</v>
      </c>
      <c r="I60" s="50">
        <v>1</v>
      </c>
      <c r="J60" s="52">
        <v>1</v>
      </c>
      <c r="K60" s="52">
        <v>1</v>
      </c>
      <c r="L60" s="63">
        <v>1</v>
      </c>
      <c r="M60" s="70">
        <v>7.151620370370371E-5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7.0925925925925928E-5</v>
      </c>
    </row>
    <row r="61" spans="1:19" x14ac:dyDescent="0.25">
      <c r="A61" s="73" t="s">
        <v>102</v>
      </c>
      <c r="B61" s="5">
        <f t="shared" si="0"/>
        <v>15904</v>
      </c>
      <c r="C61" s="13">
        <v>4995</v>
      </c>
      <c r="D61" s="15">
        <v>0.31407193158953722</v>
      </c>
      <c r="E61" s="15">
        <v>0.999</v>
      </c>
      <c r="F61" s="56">
        <v>1</v>
      </c>
      <c r="G61" s="57">
        <v>2.3229166666666668E-5</v>
      </c>
      <c r="H61" s="5">
        <f t="shared" si="1"/>
        <v>15904.000000000002</v>
      </c>
      <c r="I61" s="50">
        <v>4975</v>
      </c>
      <c r="J61" s="52">
        <v>0.31281438631790742</v>
      </c>
      <c r="K61" s="52">
        <v>0.995</v>
      </c>
      <c r="L61" s="63">
        <v>1</v>
      </c>
      <c r="M61" s="70">
        <v>2.2349537037037039E-5</v>
      </c>
      <c r="N61" s="5">
        <v>15904.000000000002</v>
      </c>
      <c r="O61" s="80">
        <v>1775</v>
      </c>
      <c r="P61" s="82">
        <v>0.11160714285714286</v>
      </c>
      <c r="Q61" s="82">
        <v>0.35499999999999998</v>
      </c>
      <c r="R61" s="83">
        <v>1</v>
      </c>
      <c r="S61" s="84">
        <v>3.1064814814814815E-5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5.0162037037037037E-5</v>
      </c>
      <c r="H62" s="5">
        <f t="shared" si="1"/>
        <v>2</v>
      </c>
      <c r="I62" s="50">
        <v>2</v>
      </c>
      <c r="J62" s="52">
        <v>1</v>
      </c>
      <c r="K62" s="52">
        <v>1</v>
      </c>
      <c r="L62" s="63">
        <v>0.125</v>
      </c>
      <c r="M62" s="70">
        <v>5.6724537037037034E-5</v>
      </c>
      <c r="N62" s="5">
        <v>2</v>
      </c>
      <c r="O62" s="80">
        <v>2</v>
      </c>
      <c r="P62" s="82">
        <v>1</v>
      </c>
      <c r="Q62" s="82">
        <v>1</v>
      </c>
      <c r="R62" s="83">
        <v>1.1235955056179775E-2</v>
      </c>
      <c r="S62" s="84">
        <v>6.1979166666666671E-5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4.5694444444444443E-5</v>
      </c>
      <c r="H63" s="5">
        <f t="shared" si="1"/>
        <v>5</v>
      </c>
      <c r="I63" s="50">
        <v>5</v>
      </c>
      <c r="J63" s="52">
        <v>1</v>
      </c>
      <c r="K63" s="52">
        <v>1</v>
      </c>
      <c r="L63" s="63">
        <v>1</v>
      </c>
      <c r="M63" s="70">
        <v>4.5567129629629628E-5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5.6041666666666669E-5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1</v>
      </c>
      <c r="G64" s="57">
        <v>5.0208333333333332E-5</v>
      </c>
      <c r="H64" s="5">
        <f t="shared" si="1"/>
        <v>7</v>
      </c>
      <c r="I64" s="50">
        <v>7</v>
      </c>
      <c r="J64" s="52">
        <v>1</v>
      </c>
      <c r="K64" s="52">
        <v>1</v>
      </c>
      <c r="L64" s="63">
        <v>1</v>
      </c>
      <c r="M64" s="70">
        <v>5.8599537037037039E-5</v>
      </c>
      <c r="N64" s="5">
        <v>7</v>
      </c>
      <c r="O64" s="80">
        <v>7</v>
      </c>
      <c r="P64" s="82">
        <v>1</v>
      </c>
      <c r="Q64" s="82">
        <v>1</v>
      </c>
      <c r="R64" s="83">
        <v>1</v>
      </c>
      <c r="S64" s="84">
        <v>7.8344907407407413E-5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0.5</v>
      </c>
      <c r="G65" s="57">
        <v>1.014236111111111E-4</v>
      </c>
      <c r="H65" s="5">
        <f t="shared" si="1"/>
        <v>5</v>
      </c>
      <c r="I65" s="50">
        <v>5</v>
      </c>
      <c r="J65" s="52">
        <v>1</v>
      </c>
      <c r="K65" s="52">
        <v>1</v>
      </c>
      <c r="L65" s="63">
        <v>0.33333333333333331</v>
      </c>
      <c r="M65" s="70">
        <v>7.6203703703703709E-5</v>
      </c>
      <c r="N65" s="5">
        <v>5</v>
      </c>
      <c r="O65" s="80">
        <v>5</v>
      </c>
      <c r="P65" s="82">
        <v>1</v>
      </c>
      <c r="Q65" s="82">
        <v>1</v>
      </c>
      <c r="R65" s="83">
        <v>0.5</v>
      </c>
      <c r="S65" s="84">
        <v>8.0844907407407406E-5</v>
      </c>
    </row>
    <row r="66" spans="1:19" x14ac:dyDescent="0.25">
      <c r="A66" s="73" t="s">
        <v>108</v>
      </c>
      <c r="B66" s="5">
        <f t="shared" si="0"/>
        <v>38</v>
      </c>
      <c r="C66" s="13">
        <v>32</v>
      </c>
      <c r="D66" s="15">
        <v>0.84210526315789469</v>
      </c>
      <c r="E66" s="15">
        <v>0.84210526315789469</v>
      </c>
      <c r="F66" s="56">
        <v>1</v>
      </c>
      <c r="G66" s="57">
        <v>4.2893518518518518E-5</v>
      </c>
      <c r="H66" s="5">
        <f t="shared" si="1"/>
        <v>38</v>
      </c>
      <c r="I66" s="50">
        <v>32</v>
      </c>
      <c r="J66" s="52">
        <v>0.84210526315789469</v>
      </c>
      <c r="K66" s="52">
        <v>0.84210526315789469</v>
      </c>
      <c r="L66" s="63">
        <v>1</v>
      </c>
      <c r="M66" s="70">
        <v>4.6782407407407405E-5</v>
      </c>
      <c r="N66" s="5">
        <v>38</v>
      </c>
      <c r="O66" s="80">
        <v>37</v>
      </c>
      <c r="P66" s="82">
        <v>0.97368421052631582</v>
      </c>
      <c r="Q66" s="82">
        <v>0.97368421052631582</v>
      </c>
      <c r="R66" s="83">
        <v>1</v>
      </c>
      <c r="S66" s="84">
        <v>7.0057870370370364E-5</v>
      </c>
    </row>
    <row r="67" spans="1:19" x14ac:dyDescent="0.25">
      <c r="A67" s="73" t="s">
        <v>75</v>
      </c>
      <c r="B67" s="5">
        <f t="shared" si="0"/>
        <v>7718</v>
      </c>
      <c r="C67" s="13">
        <v>619</v>
      </c>
      <c r="D67" s="15">
        <v>8.0202124902824565E-2</v>
      </c>
      <c r="E67" s="15">
        <v>0.12379999999999999</v>
      </c>
      <c r="F67" s="56">
        <v>6.2893081761006293E-3</v>
      </c>
      <c r="G67" s="57">
        <v>2.2442129629629628E-5</v>
      </c>
      <c r="H67" s="5">
        <f t="shared" si="1"/>
        <v>7718</v>
      </c>
      <c r="I67" s="50">
        <v>1758</v>
      </c>
      <c r="J67" s="52">
        <v>0.22777921741383778</v>
      </c>
      <c r="K67" s="52">
        <v>0.35160000000000002</v>
      </c>
      <c r="L67" s="63">
        <v>0.33333333333333331</v>
      </c>
      <c r="M67" s="70">
        <v>2.4791666666666665E-5</v>
      </c>
      <c r="N67" s="5">
        <v>7718</v>
      </c>
      <c r="O67" s="80">
        <v>1898</v>
      </c>
      <c r="P67" s="82">
        <v>0.24591863176988857</v>
      </c>
      <c r="Q67" s="82">
        <v>0.37959999999999999</v>
      </c>
      <c r="R67" s="83">
        <v>1</v>
      </c>
      <c r="S67" s="84">
        <v>3.099537037037037E-5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4.2974537037037039E-5</v>
      </c>
      <c r="H68" s="5">
        <f t="shared" si="1"/>
        <v>14</v>
      </c>
      <c r="I68" s="50">
        <v>14</v>
      </c>
      <c r="J68" s="52">
        <v>1</v>
      </c>
      <c r="K68" s="52">
        <v>1</v>
      </c>
      <c r="L68" s="63">
        <v>1</v>
      </c>
      <c r="M68" s="70">
        <v>4.5949074074074074E-5</v>
      </c>
      <c r="N68" s="5">
        <v>14</v>
      </c>
      <c r="O68" s="80">
        <v>14</v>
      </c>
      <c r="P68" s="82">
        <v>1</v>
      </c>
      <c r="Q68" s="82">
        <v>1</v>
      </c>
      <c r="R68" s="83">
        <v>0.33333333333333331</v>
      </c>
      <c r="S68" s="84">
        <v>4.9212962962962966E-5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17</v>
      </c>
      <c r="D69" s="15">
        <v>0.70833333333333337</v>
      </c>
      <c r="E69" s="15">
        <v>0.70833333333333337</v>
      </c>
      <c r="F69" s="56">
        <v>9.0909090909090912E-2</v>
      </c>
      <c r="G69" s="57">
        <v>3.7511574074074072E-5</v>
      </c>
      <c r="H69" s="5">
        <f t="shared" si="1"/>
        <v>24</v>
      </c>
      <c r="I69" s="50">
        <v>17</v>
      </c>
      <c r="J69" s="52">
        <v>0.70833333333333337</v>
      </c>
      <c r="K69" s="52">
        <v>0.70833333333333337</v>
      </c>
      <c r="L69" s="63">
        <v>8.3333333333333329E-2</v>
      </c>
      <c r="M69" s="70">
        <v>4.1875000000000001E-5</v>
      </c>
      <c r="N69" s="5">
        <v>24</v>
      </c>
      <c r="O69" s="80">
        <v>5</v>
      </c>
      <c r="P69" s="82">
        <v>0.20833333333333334</v>
      </c>
      <c r="Q69" s="82">
        <v>0.20833333333333334</v>
      </c>
      <c r="R69" s="83">
        <v>1.282051282051282E-2</v>
      </c>
      <c r="S69" s="84">
        <v>8.6932870370370367E-5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4.8136574074074073E-5</v>
      </c>
      <c r="H70" s="5">
        <f t="shared" si="1"/>
        <v>6</v>
      </c>
      <c r="I70" s="50">
        <v>6</v>
      </c>
      <c r="J70" s="52">
        <v>1</v>
      </c>
      <c r="K70" s="52">
        <v>1</v>
      </c>
      <c r="L70" s="63">
        <v>1</v>
      </c>
      <c r="M70" s="70">
        <v>4.877314814814815E-5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7.5150462962962966E-5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4.8900462962962965E-5</v>
      </c>
      <c r="H71" s="5">
        <f t="shared" si="1"/>
        <v>1</v>
      </c>
      <c r="I71" s="50">
        <v>1</v>
      </c>
      <c r="J71" s="52">
        <v>1</v>
      </c>
      <c r="K71" s="52">
        <v>1</v>
      </c>
      <c r="L71" s="63">
        <v>1</v>
      </c>
      <c r="M71" s="70">
        <v>5.4062499999999999E-5</v>
      </c>
      <c r="N71" s="5">
        <v>1</v>
      </c>
      <c r="O71" s="80">
        <v>1</v>
      </c>
      <c r="P71" s="82">
        <v>1</v>
      </c>
      <c r="Q71" s="82">
        <v>1</v>
      </c>
      <c r="R71" s="83">
        <v>1.3513513513513514E-2</v>
      </c>
      <c r="S71" s="84">
        <v>7.1435185185185189E-5</v>
      </c>
    </row>
    <row r="72" spans="1:19" x14ac:dyDescent="0.25">
      <c r="A72" s="73" t="s">
        <v>78</v>
      </c>
      <c r="B72" s="5">
        <f t="shared" si="0"/>
        <v>6289</v>
      </c>
      <c r="C72" s="13">
        <v>2383</v>
      </c>
      <c r="D72" s="15">
        <v>0.37891556686277628</v>
      </c>
      <c r="E72" s="15">
        <v>0.47660000000000002</v>
      </c>
      <c r="F72" s="56">
        <v>1</v>
      </c>
      <c r="G72" s="57">
        <v>2.9247685185185184E-5</v>
      </c>
      <c r="H72" s="5">
        <f t="shared" si="1"/>
        <v>6289</v>
      </c>
      <c r="I72" s="50">
        <v>3718</v>
      </c>
      <c r="J72" s="52">
        <v>0.59119096835744955</v>
      </c>
      <c r="K72" s="52">
        <v>0.74360000000000004</v>
      </c>
      <c r="L72" s="63">
        <v>1</v>
      </c>
      <c r="M72" s="70">
        <v>3.1261574074074076E-5</v>
      </c>
      <c r="N72" s="5">
        <v>6289</v>
      </c>
      <c r="O72" s="80">
        <v>2812</v>
      </c>
      <c r="P72" s="82">
        <v>0.44712990936555891</v>
      </c>
      <c r="Q72" s="82">
        <v>0.56240000000000001</v>
      </c>
      <c r="R72" s="83">
        <v>1</v>
      </c>
      <c r="S72" s="84">
        <v>4.5532407407407408E-5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8.3333333333333329E-2</v>
      </c>
      <c r="G73" s="57">
        <v>7.4548611111111115E-5</v>
      </c>
      <c r="H73" s="5">
        <f t="shared" si="1"/>
        <v>3</v>
      </c>
      <c r="I73" s="50">
        <v>3</v>
      </c>
      <c r="J73" s="52">
        <v>1</v>
      </c>
      <c r="K73" s="52">
        <v>1</v>
      </c>
      <c r="L73" s="63">
        <v>1.0869565217391304E-2</v>
      </c>
      <c r="M73" s="70">
        <v>5.0462962962962963E-5</v>
      </c>
      <c r="N73" s="5">
        <v>3</v>
      </c>
      <c r="O73" s="80">
        <v>0</v>
      </c>
      <c r="P73" s="82">
        <v>0</v>
      </c>
      <c r="Q73" s="82">
        <v>0</v>
      </c>
      <c r="R73" s="83">
        <v>0</v>
      </c>
      <c r="S73" s="84">
        <v>9.208333333333334E-5</v>
      </c>
    </row>
    <row r="74" spans="1:19" x14ac:dyDescent="0.25">
      <c r="A74" s="71" t="s">
        <v>104</v>
      </c>
      <c r="B74" s="5">
        <f t="shared" si="0"/>
        <v>9</v>
      </c>
      <c r="C74" s="13">
        <v>8</v>
      </c>
      <c r="D74" s="15">
        <v>0.88888888888888884</v>
      </c>
      <c r="E74" s="15">
        <v>0.88888888888888884</v>
      </c>
      <c r="F74" s="56">
        <v>1</v>
      </c>
      <c r="G74" s="57">
        <v>5.2511574074074071E-5</v>
      </c>
      <c r="H74" s="5">
        <f t="shared" si="1"/>
        <v>9</v>
      </c>
      <c r="I74" s="50">
        <v>8</v>
      </c>
      <c r="J74" s="52">
        <v>0.88888888888888884</v>
      </c>
      <c r="K74" s="52">
        <v>0.88888888888888884</v>
      </c>
      <c r="L74" s="63">
        <v>1</v>
      </c>
      <c r="M74" s="70">
        <v>6.0925925925925929E-5</v>
      </c>
      <c r="N74" s="5">
        <v>9</v>
      </c>
      <c r="O74" s="80">
        <v>8</v>
      </c>
      <c r="P74" s="82">
        <v>0.88888888888888884</v>
      </c>
      <c r="Q74" s="82">
        <v>0.88888888888888884</v>
      </c>
      <c r="R74" s="83">
        <v>1</v>
      </c>
      <c r="S74" s="84">
        <v>7.0960648148148147E-5</v>
      </c>
    </row>
    <row r="75" spans="1:19" x14ac:dyDescent="0.25">
      <c r="A75" s="71" t="s">
        <v>80</v>
      </c>
      <c r="B75" s="5">
        <f t="shared" si="0"/>
        <v>302</v>
      </c>
      <c r="C75" s="13">
        <v>287</v>
      </c>
      <c r="D75" s="15">
        <v>0.95033112582781454</v>
      </c>
      <c r="E75" s="15">
        <v>0.95033112582781454</v>
      </c>
      <c r="F75" s="56">
        <v>0.33333333333333331</v>
      </c>
      <c r="G75" s="57">
        <v>4.429398148148148E-5</v>
      </c>
      <c r="H75" s="5">
        <f t="shared" si="1"/>
        <v>302</v>
      </c>
      <c r="I75" s="50">
        <v>289</v>
      </c>
      <c r="J75" s="52">
        <v>0.95695364238410596</v>
      </c>
      <c r="K75" s="52">
        <v>0.95695364238410596</v>
      </c>
      <c r="L75" s="63">
        <v>0.33333333333333331</v>
      </c>
      <c r="M75" s="70">
        <v>5.0937499999999998E-5</v>
      </c>
      <c r="N75" s="5">
        <v>302</v>
      </c>
      <c r="O75" s="80">
        <v>267</v>
      </c>
      <c r="P75" s="82">
        <v>0.88410596026490063</v>
      </c>
      <c r="Q75" s="82">
        <v>0.88410596026490063</v>
      </c>
      <c r="R75" s="83">
        <v>0.25</v>
      </c>
      <c r="S75" s="84">
        <v>6.1053240740740737E-5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2.8101851851851852E-5</v>
      </c>
      <c r="H76" s="5">
        <f t="shared" si="1"/>
        <v>968</v>
      </c>
      <c r="I76" s="50">
        <v>968</v>
      </c>
      <c r="J76" s="52">
        <v>1</v>
      </c>
      <c r="K76" s="52">
        <v>1</v>
      </c>
      <c r="L76" s="63">
        <v>1</v>
      </c>
      <c r="M76" s="70">
        <v>4.0173611111111113E-5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5.0775462962962963E-5</v>
      </c>
    </row>
    <row r="77" spans="1:19" x14ac:dyDescent="0.25">
      <c r="A77" s="71" t="s">
        <v>81</v>
      </c>
      <c r="B77" s="5">
        <f t="shared" si="0"/>
        <v>368</v>
      </c>
      <c r="C77" s="13">
        <v>359</v>
      </c>
      <c r="D77" s="15">
        <v>0.97554347826086951</v>
      </c>
      <c r="E77" s="15">
        <v>0.97554347826086951</v>
      </c>
      <c r="F77" s="56">
        <v>1</v>
      </c>
      <c r="G77" s="57">
        <v>3.619212962962963E-5</v>
      </c>
      <c r="H77" s="5">
        <f t="shared" si="1"/>
        <v>368</v>
      </c>
      <c r="I77" s="50">
        <v>359</v>
      </c>
      <c r="J77" s="52">
        <v>0.97554347826086951</v>
      </c>
      <c r="K77" s="52">
        <v>0.97554347826086951</v>
      </c>
      <c r="L77" s="63">
        <v>1</v>
      </c>
      <c r="M77" s="70">
        <v>3.9259259259259262E-5</v>
      </c>
      <c r="N77" s="5">
        <v>368</v>
      </c>
      <c r="O77" s="80">
        <v>361</v>
      </c>
      <c r="P77" s="82">
        <v>0.98097826086956519</v>
      </c>
      <c r="Q77" s="82">
        <v>0.98097826086956519</v>
      </c>
      <c r="R77" s="83">
        <v>0.5</v>
      </c>
      <c r="S77" s="84">
        <v>5.8599537037037039E-5</v>
      </c>
    </row>
    <row r="78" spans="1:19" x14ac:dyDescent="0.25">
      <c r="A78" s="71" t="s">
        <v>82</v>
      </c>
      <c r="B78" s="5">
        <f t="shared" si="0"/>
        <v>1842</v>
      </c>
      <c r="C78" s="13">
        <v>935</v>
      </c>
      <c r="D78" s="15">
        <v>0.50760043431053203</v>
      </c>
      <c r="E78" s="15">
        <v>0.50760043431053203</v>
      </c>
      <c r="F78" s="56">
        <v>1</v>
      </c>
      <c r="G78" s="57">
        <v>2.980324074074074E-5</v>
      </c>
      <c r="H78" s="5">
        <f t="shared" si="1"/>
        <v>1842</v>
      </c>
      <c r="I78" s="50">
        <v>926</v>
      </c>
      <c r="J78" s="52">
        <v>0.50271444082519001</v>
      </c>
      <c r="K78" s="52">
        <v>0.50271444082519001</v>
      </c>
      <c r="L78" s="63">
        <v>1</v>
      </c>
      <c r="M78" s="70">
        <v>3.2499999999999997E-5</v>
      </c>
      <c r="N78" s="5">
        <v>1842</v>
      </c>
      <c r="O78" s="80">
        <v>1037</v>
      </c>
      <c r="P78" s="82">
        <v>0.56297502714440828</v>
      </c>
      <c r="Q78" s="82">
        <v>0.56297502714440828</v>
      </c>
      <c r="R78" s="83">
        <v>1</v>
      </c>
      <c r="S78" s="84">
        <v>5.2037037037037035E-5</v>
      </c>
    </row>
    <row r="79" spans="1:19" x14ac:dyDescent="0.25">
      <c r="A79" s="71" t="s">
        <v>83</v>
      </c>
      <c r="B79" s="5">
        <f t="shared" ref="B79:B93" si="2">C79 / D79</f>
        <v>1419</v>
      </c>
      <c r="C79" s="13">
        <v>1357</v>
      </c>
      <c r="D79" s="15">
        <v>0.95630725863284005</v>
      </c>
      <c r="E79" s="15">
        <v>0.95630725863284005</v>
      </c>
      <c r="F79" s="56">
        <v>1</v>
      </c>
      <c r="G79" s="57">
        <v>2.9421296296296297E-5</v>
      </c>
      <c r="H79" s="5">
        <f t="shared" ref="H79:H93" si="3">I79 / J79</f>
        <v>1419</v>
      </c>
      <c r="I79" s="50">
        <v>1363</v>
      </c>
      <c r="J79" s="52">
        <v>0.96053558844256515</v>
      </c>
      <c r="K79" s="52">
        <v>0.96053558844256515</v>
      </c>
      <c r="L79" s="63">
        <v>1</v>
      </c>
      <c r="M79" s="70">
        <v>3.1979166666666667E-5</v>
      </c>
      <c r="N79" s="5">
        <v>1419</v>
      </c>
      <c r="O79" s="80">
        <v>1408</v>
      </c>
      <c r="P79" s="82">
        <v>0.99224806201550386</v>
      </c>
      <c r="Q79" s="82">
        <v>0.99224806201550386</v>
      </c>
      <c r="R79" s="83">
        <v>1</v>
      </c>
      <c r="S79" s="84">
        <v>4.5787037037037039E-5</v>
      </c>
    </row>
    <row r="80" spans="1:19" x14ac:dyDescent="0.25">
      <c r="A80" s="71" t="s">
        <v>106</v>
      </c>
      <c r="B80" s="5">
        <f t="shared" si="2"/>
        <v>184</v>
      </c>
      <c r="C80" s="13">
        <v>169</v>
      </c>
      <c r="D80" s="15">
        <v>0.91847826086956519</v>
      </c>
      <c r="E80" s="15">
        <v>0.91847826086956519</v>
      </c>
      <c r="F80" s="56">
        <v>1</v>
      </c>
      <c r="G80" s="57">
        <v>1.7876157407407408E-4</v>
      </c>
      <c r="H80" s="5">
        <f t="shared" si="3"/>
        <v>184</v>
      </c>
      <c r="I80" s="50">
        <v>171</v>
      </c>
      <c r="J80" s="52">
        <v>0.92934782608695654</v>
      </c>
      <c r="K80" s="52">
        <v>0.92934782608695654</v>
      </c>
      <c r="L80" s="63">
        <v>1</v>
      </c>
      <c r="M80" s="70">
        <v>1.9266203703703703E-4</v>
      </c>
      <c r="N80" s="5">
        <v>184</v>
      </c>
      <c r="O80" s="80">
        <v>131</v>
      </c>
      <c r="P80" s="82">
        <v>0.71195652173913049</v>
      </c>
      <c r="Q80" s="82">
        <v>0.71195652173913049</v>
      </c>
      <c r="R80" s="83">
        <v>0.33333333333333331</v>
      </c>
      <c r="S80" s="84">
        <v>1.8592592592592592E-4</v>
      </c>
    </row>
    <row r="81" spans="1:19" x14ac:dyDescent="0.25">
      <c r="A81" s="71" t="s">
        <v>84</v>
      </c>
      <c r="B81" s="5">
        <f t="shared" si="2"/>
        <v>3147</v>
      </c>
      <c r="C81" s="13">
        <v>1864</v>
      </c>
      <c r="D81" s="15">
        <v>0.59231013663806797</v>
      </c>
      <c r="E81" s="15">
        <v>0.59231013663806797</v>
      </c>
      <c r="F81" s="56">
        <v>0.5</v>
      </c>
      <c r="G81" s="57">
        <v>3.4733796296296298E-5</v>
      </c>
      <c r="H81" s="5">
        <f t="shared" si="3"/>
        <v>3147</v>
      </c>
      <c r="I81" s="50">
        <v>1878</v>
      </c>
      <c r="J81" s="52">
        <v>0.59675881792183028</v>
      </c>
      <c r="K81" s="52">
        <v>0.59675881792183028</v>
      </c>
      <c r="L81" s="63">
        <v>1</v>
      </c>
      <c r="M81" s="70">
        <v>3.9456018518518516E-5</v>
      </c>
      <c r="N81" s="5">
        <v>3147</v>
      </c>
      <c r="O81" s="80">
        <v>165</v>
      </c>
      <c r="P81" s="82">
        <v>5.2430886558627265E-2</v>
      </c>
      <c r="Q81" s="82">
        <v>5.2430886558627265E-2</v>
      </c>
      <c r="R81" s="83">
        <v>5.5555555555555552E-2</v>
      </c>
      <c r="S81" s="84">
        <v>8.4895833333333335E-5</v>
      </c>
    </row>
    <row r="82" spans="1:19" x14ac:dyDescent="0.25">
      <c r="A82" s="71" t="s">
        <v>85</v>
      </c>
      <c r="B82" s="5">
        <f t="shared" si="2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4.6423611111111109E-5</v>
      </c>
      <c r="H82" s="5">
        <f t="shared" si="3"/>
        <v>30</v>
      </c>
      <c r="I82" s="50">
        <v>30</v>
      </c>
      <c r="J82" s="52">
        <v>1</v>
      </c>
      <c r="K82" s="52">
        <v>1</v>
      </c>
      <c r="L82" s="63">
        <v>1</v>
      </c>
      <c r="M82" s="70">
        <v>5.7187500000000001E-5</v>
      </c>
      <c r="N82" s="5">
        <v>30</v>
      </c>
      <c r="O82" s="80">
        <v>30</v>
      </c>
      <c r="P82" s="82">
        <v>1</v>
      </c>
      <c r="Q82" s="82">
        <v>1</v>
      </c>
      <c r="R82" s="83">
        <v>0.5</v>
      </c>
      <c r="S82" s="84">
        <v>7.3576388888888894E-5</v>
      </c>
    </row>
    <row r="83" spans="1:19" x14ac:dyDescent="0.25">
      <c r="A83" s="71" t="s">
        <v>86</v>
      </c>
      <c r="B83" s="5">
        <f t="shared" si="2"/>
        <v>1186</v>
      </c>
      <c r="C83" s="13">
        <v>1046</v>
      </c>
      <c r="D83" s="15">
        <v>0.88195615514333892</v>
      </c>
      <c r="E83" s="15">
        <v>0.88195615514333892</v>
      </c>
      <c r="F83" s="56">
        <v>0.5</v>
      </c>
      <c r="G83" s="57">
        <v>1.1820601851851852E-4</v>
      </c>
      <c r="H83" s="5">
        <f t="shared" si="3"/>
        <v>1186</v>
      </c>
      <c r="I83" s="50">
        <v>1025</v>
      </c>
      <c r="J83" s="52">
        <v>0.86424957841483985</v>
      </c>
      <c r="K83" s="52">
        <v>0.86424957841483985</v>
      </c>
      <c r="L83" s="63">
        <v>1</v>
      </c>
      <c r="M83" s="70">
        <v>1.2443287037037037E-4</v>
      </c>
      <c r="N83" s="5">
        <v>1186</v>
      </c>
      <c r="O83" s="80">
        <v>889</v>
      </c>
      <c r="P83" s="82">
        <v>0.74957841483979759</v>
      </c>
      <c r="Q83" s="82">
        <v>0.74957841483979759</v>
      </c>
      <c r="R83" s="83">
        <v>1</v>
      </c>
      <c r="S83" s="84">
        <v>2.0729166666666666E-4</v>
      </c>
    </row>
    <row r="84" spans="1:19" x14ac:dyDescent="0.25">
      <c r="A84" s="71" t="s">
        <v>87</v>
      </c>
      <c r="B84" s="5">
        <f t="shared" si="2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5.5300925925925927E-5</v>
      </c>
      <c r="H84" s="5">
        <f t="shared" si="3"/>
        <v>22</v>
      </c>
      <c r="I84" s="50">
        <v>22</v>
      </c>
      <c r="J84" s="52">
        <v>1</v>
      </c>
      <c r="K84" s="52">
        <v>1</v>
      </c>
      <c r="L84" s="63">
        <v>1</v>
      </c>
      <c r="M84" s="70">
        <v>7.1030092592592599E-5</v>
      </c>
      <c r="N84" s="5">
        <v>22</v>
      </c>
      <c r="O84" s="80">
        <v>22</v>
      </c>
      <c r="P84" s="82">
        <v>1</v>
      </c>
      <c r="Q84" s="82">
        <v>1</v>
      </c>
      <c r="R84" s="83">
        <v>1</v>
      </c>
      <c r="S84" s="84">
        <v>9.6493055555555557E-5</v>
      </c>
    </row>
    <row r="85" spans="1:19" x14ac:dyDescent="0.25">
      <c r="A85" s="71" t="s">
        <v>88</v>
      </c>
      <c r="B85" s="5">
        <f t="shared" si="2"/>
        <v>146</v>
      </c>
      <c r="C85" s="13">
        <v>99</v>
      </c>
      <c r="D85" s="15">
        <v>0.67808219178082196</v>
      </c>
      <c r="E85" s="15">
        <v>0.67808219178082196</v>
      </c>
      <c r="F85" s="56">
        <v>1</v>
      </c>
      <c r="G85" s="57">
        <v>3.4131944444444447E-5</v>
      </c>
      <c r="H85" s="5">
        <f t="shared" si="3"/>
        <v>146</v>
      </c>
      <c r="I85" s="50">
        <v>99</v>
      </c>
      <c r="J85" s="52">
        <v>0.67808219178082196</v>
      </c>
      <c r="K85" s="52">
        <v>0.67808219178082196</v>
      </c>
      <c r="L85" s="63">
        <v>1</v>
      </c>
      <c r="M85" s="70">
        <v>3.7974537037037039E-5</v>
      </c>
      <c r="N85" s="5">
        <v>146</v>
      </c>
      <c r="O85" s="80">
        <v>100</v>
      </c>
      <c r="P85" s="82">
        <v>0.68493150684931503</v>
      </c>
      <c r="Q85" s="82">
        <v>0.68493150684931503</v>
      </c>
      <c r="R85" s="83">
        <v>1</v>
      </c>
      <c r="S85" s="84">
        <v>5.0219907407407407E-5</v>
      </c>
    </row>
    <row r="86" spans="1:19" x14ac:dyDescent="0.25">
      <c r="A86" s="71" t="s">
        <v>89</v>
      </c>
      <c r="B86" s="5">
        <f t="shared" si="2"/>
        <v>2</v>
      </c>
      <c r="C86" s="13">
        <v>2</v>
      </c>
      <c r="D86" s="15">
        <v>1</v>
      </c>
      <c r="E86" s="15">
        <v>1</v>
      </c>
      <c r="F86" s="56">
        <v>2.2624434389140274E-3</v>
      </c>
      <c r="G86" s="57">
        <v>1.3174768518518518E-4</v>
      </c>
      <c r="H86" s="5">
        <f t="shared" si="3"/>
        <v>2</v>
      </c>
      <c r="I86" s="50">
        <v>2</v>
      </c>
      <c r="J86" s="52">
        <v>1</v>
      </c>
      <c r="K86" s="52">
        <v>1</v>
      </c>
      <c r="L86" s="63">
        <v>2.05761316872428E-3</v>
      </c>
      <c r="M86" s="70">
        <v>1.420601851851852E-4</v>
      </c>
      <c r="N86" s="5">
        <v>2</v>
      </c>
      <c r="O86" s="80">
        <v>1</v>
      </c>
      <c r="P86" s="82">
        <v>0.5</v>
      </c>
      <c r="Q86" s="82">
        <v>0.5</v>
      </c>
      <c r="R86" s="83">
        <v>2.6659557451346307E-4</v>
      </c>
      <c r="S86" s="84">
        <v>1.3243055555555556E-4</v>
      </c>
    </row>
    <row r="87" spans="1:19" x14ac:dyDescent="0.25">
      <c r="A87" s="71" t="s">
        <v>90</v>
      </c>
      <c r="B87" s="5">
        <f t="shared" si="2"/>
        <v>903</v>
      </c>
      <c r="C87" s="13">
        <v>892</v>
      </c>
      <c r="D87" s="15">
        <v>0.98781838316722037</v>
      </c>
      <c r="E87" s="15">
        <v>0.98781838316722037</v>
      </c>
      <c r="F87" s="56">
        <v>1</v>
      </c>
      <c r="G87" s="57">
        <v>3.3483796296296294E-5</v>
      </c>
      <c r="H87" s="5">
        <f t="shared" si="3"/>
        <v>903</v>
      </c>
      <c r="I87" s="50">
        <v>891</v>
      </c>
      <c r="J87" s="52">
        <v>0.98671096345514953</v>
      </c>
      <c r="K87" s="52">
        <v>0.98671096345514953</v>
      </c>
      <c r="L87" s="63">
        <v>0.5</v>
      </c>
      <c r="M87" s="70">
        <v>3.8217592592592594E-5</v>
      </c>
      <c r="N87" s="5">
        <v>903</v>
      </c>
      <c r="O87" s="80">
        <v>439</v>
      </c>
      <c r="P87" s="82">
        <v>0.48615725359911405</v>
      </c>
      <c r="Q87" s="82">
        <v>0.48615725359911405</v>
      </c>
      <c r="R87" s="83">
        <v>0.16666666666666666</v>
      </c>
      <c r="S87" s="84">
        <v>4.3738425925925924E-5</v>
      </c>
    </row>
    <row r="88" spans="1:19" x14ac:dyDescent="0.25">
      <c r="A88" s="71" t="s">
        <v>91</v>
      </c>
      <c r="B88" s="5">
        <f t="shared" si="2"/>
        <v>419</v>
      </c>
      <c r="C88" s="13">
        <v>377</v>
      </c>
      <c r="D88" s="15">
        <v>0.89976133651551315</v>
      </c>
      <c r="E88" s="15">
        <v>0.89976133651551315</v>
      </c>
      <c r="F88" s="56">
        <v>0.33333333333333331</v>
      </c>
      <c r="G88" s="57">
        <v>4.101851851851852E-5</v>
      </c>
      <c r="H88" s="5">
        <f t="shared" si="3"/>
        <v>419</v>
      </c>
      <c r="I88" s="50">
        <v>376</v>
      </c>
      <c r="J88" s="52">
        <v>0.89737470167064437</v>
      </c>
      <c r="K88" s="52">
        <v>0.89737470167064437</v>
      </c>
      <c r="L88" s="63">
        <v>0.5</v>
      </c>
      <c r="M88" s="70">
        <v>4.415509259259259E-5</v>
      </c>
      <c r="N88" s="5">
        <v>419</v>
      </c>
      <c r="O88" s="80">
        <v>381</v>
      </c>
      <c r="P88" s="82">
        <v>0.90930787589498807</v>
      </c>
      <c r="Q88" s="82">
        <v>0.90930787589498807</v>
      </c>
      <c r="R88" s="83">
        <v>0.33333333333333331</v>
      </c>
      <c r="S88" s="84">
        <v>4.8078703703703703E-5</v>
      </c>
    </row>
    <row r="89" spans="1:19" x14ac:dyDescent="0.25">
      <c r="A89" s="71" t="s">
        <v>92</v>
      </c>
      <c r="B89" s="5">
        <f t="shared" si="2"/>
        <v>971</v>
      </c>
      <c r="C89" s="13">
        <v>300</v>
      </c>
      <c r="D89" s="15">
        <v>0.30895983522142123</v>
      </c>
      <c r="E89" s="15">
        <v>0.30895983522142123</v>
      </c>
      <c r="F89" s="56">
        <v>4.1666666666666664E-2</v>
      </c>
      <c r="G89" s="57">
        <v>4.1238425925925924E-5</v>
      </c>
      <c r="H89" s="5">
        <f t="shared" si="3"/>
        <v>970.99999999999989</v>
      </c>
      <c r="I89" s="50">
        <v>312</v>
      </c>
      <c r="J89" s="52">
        <v>0.32131822863027809</v>
      </c>
      <c r="K89" s="52">
        <v>0.32131822863027809</v>
      </c>
      <c r="L89" s="63">
        <v>5.8823529411764705E-2</v>
      </c>
      <c r="M89" s="70">
        <v>4.9872685185185187E-5</v>
      </c>
      <c r="N89" s="5">
        <v>970.99999999999989</v>
      </c>
      <c r="O89" s="80">
        <v>135</v>
      </c>
      <c r="P89" s="82">
        <v>0.13903192584963955</v>
      </c>
      <c r="Q89" s="82">
        <v>0.13903192584963955</v>
      </c>
      <c r="R89" s="83">
        <v>1</v>
      </c>
      <c r="S89" s="84">
        <v>9.9756944444444443E-5</v>
      </c>
    </row>
    <row r="90" spans="1:19" x14ac:dyDescent="0.25">
      <c r="A90" s="71" t="s">
        <v>93</v>
      </c>
      <c r="B90" s="5">
        <f t="shared" si="2"/>
        <v>42</v>
      </c>
      <c r="C90" s="13">
        <v>42</v>
      </c>
      <c r="D90" s="15">
        <v>1</v>
      </c>
      <c r="E90" s="15">
        <v>1</v>
      </c>
      <c r="F90" s="56">
        <v>0.2</v>
      </c>
      <c r="G90" s="57">
        <v>6.9722222222222226E-5</v>
      </c>
      <c r="H90" s="5">
        <f t="shared" si="3"/>
        <v>42</v>
      </c>
      <c r="I90" s="50">
        <v>42</v>
      </c>
      <c r="J90" s="52">
        <v>1</v>
      </c>
      <c r="K90" s="52">
        <v>1</v>
      </c>
      <c r="L90" s="63">
        <v>0.16666666666666666</v>
      </c>
      <c r="M90" s="70">
        <v>7.6006944444444448E-5</v>
      </c>
      <c r="N90" s="5">
        <v>42</v>
      </c>
      <c r="O90" s="80">
        <v>20</v>
      </c>
      <c r="P90" s="82">
        <v>0.47619047619047616</v>
      </c>
      <c r="Q90" s="82">
        <v>0.47619047619047616</v>
      </c>
      <c r="R90" s="83">
        <v>2.1739130434782608E-2</v>
      </c>
      <c r="S90" s="84">
        <v>9.0601851851851857E-5</v>
      </c>
    </row>
    <row r="91" spans="1:19" x14ac:dyDescent="0.25">
      <c r="A91" s="71" t="s">
        <v>94</v>
      </c>
      <c r="B91" s="5">
        <f t="shared" si="2"/>
        <v>14</v>
      </c>
      <c r="C91" s="13">
        <v>13</v>
      </c>
      <c r="D91" s="15">
        <v>0.9285714285714286</v>
      </c>
      <c r="E91" s="15">
        <v>0.9285714285714286</v>
      </c>
      <c r="F91" s="56">
        <v>1</v>
      </c>
      <c r="G91" s="57">
        <v>9.6446759259259256E-5</v>
      </c>
      <c r="H91" s="5">
        <f t="shared" si="3"/>
        <v>14</v>
      </c>
      <c r="I91" s="50">
        <v>13</v>
      </c>
      <c r="J91" s="52">
        <v>0.9285714285714286</v>
      </c>
      <c r="K91" s="52">
        <v>0.9285714285714286</v>
      </c>
      <c r="L91" s="63">
        <v>1</v>
      </c>
      <c r="M91" s="70">
        <v>1.1434027777777778E-4</v>
      </c>
      <c r="N91" s="5">
        <v>14</v>
      </c>
      <c r="O91" s="80">
        <v>4</v>
      </c>
      <c r="P91" s="82">
        <v>0.2857142857142857</v>
      </c>
      <c r="Q91" s="82">
        <v>0.2857142857142857</v>
      </c>
      <c r="R91" s="83">
        <v>1</v>
      </c>
      <c r="S91" s="84">
        <v>1.1467592592592592E-4</v>
      </c>
    </row>
    <row r="92" spans="1:19" x14ac:dyDescent="0.25">
      <c r="A92" s="71" t="s">
        <v>95</v>
      </c>
      <c r="B92" s="5">
        <f t="shared" si="2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8.4930555555555554E-5</v>
      </c>
      <c r="H92" s="5">
        <f t="shared" si="3"/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1.0688657407407408E-4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8.6840277777777778E-5</v>
      </c>
    </row>
    <row r="93" spans="1:19" x14ac:dyDescent="0.25">
      <c r="A93" s="71" t="s">
        <v>107</v>
      </c>
      <c r="B93" s="5">
        <f t="shared" si="2"/>
        <v>319</v>
      </c>
      <c r="C93" s="13">
        <v>246</v>
      </c>
      <c r="D93" s="15">
        <v>0.7711598746081505</v>
      </c>
      <c r="E93" s="15">
        <v>0.7711598746081505</v>
      </c>
      <c r="F93" s="56">
        <v>1</v>
      </c>
      <c r="G93" s="57">
        <v>3.5185185185185182E-5</v>
      </c>
      <c r="H93" s="5">
        <f t="shared" si="3"/>
        <v>319</v>
      </c>
      <c r="I93" s="50">
        <v>248</v>
      </c>
      <c r="J93" s="52">
        <v>0.77742946708463945</v>
      </c>
      <c r="K93" s="52">
        <v>0.77742946708463945</v>
      </c>
      <c r="L93" s="63">
        <v>1</v>
      </c>
      <c r="M93" s="70">
        <v>3.869212962962963E-5</v>
      </c>
      <c r="N93" s="5">
        <v>319</v>
      </c>
      <c r="O93" s="80">
        <v>115</v>
      </c>
      <c r="P93" s="82">
        <v>0.36050156739811912</v>
      </c>
      <c r="Q93" s="82">
        <v>0.36050156739811912</v>
      </c>
      <c r="R93" s="83">
        <v>1</v>
      </c>
      <c r="S93" s="84">
        <v>4.8055555555555559E-5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28930</v>
      </c>
      <c r="D94" s="42">
        <f>AVERAGE(D14:D93)</f>
        <v>0.9102398422230461</v>
      </c>
      <c r="E94" s="42">
        <f>AVERAGE(E14:E93)</f>
        <v>0.92337145403853582</v>
      </c>
      <c r="F94" s="58">
        <f>AVERAGE(F14:F93)</f>
        <v>0.78208860968639993</v>
      </c>
      <c r="G94" s="59">
        <f>AVERAGE(G14:G93)</f>
        <v>6.7883246527777793E-5</v>
      </c>
      <c r="H94" s="27">
        <f>SUM(H14:H93)</f>
        <v>66937</v>
      </c>
      <c r="I94" s="54">
        <f>SUM(I14:I93)</f>
        <v>31695</v>
      </c>
      <c r="J94" s="55">
        <f>AVERAGE(J14:J93)</f>
        <v>0.91520720532480371</v>
      </c>
      <c r="K94" s="55">
        <f>AVERAGE(K14:K93)</f>
        <v>0.93046108286764129</v>
      </c>
      <c r="L94" s="39">
        <f>AVERAGE(L14:L93)</f>
        <v>0.79267219265520728</v>
      </c>
      <c r="M94" s="60">
        <f>AVERAGE(M14:M93)</f>
        <v>7.1449942129629655E-5</v>
      </c>
      <c r="N94" s="27">
        <f>SUM(N14:N93)</f>
        <v>66937</v>
      </c>
      <c r="O94" s="41">
        <f>SUM(O14:O93)</f>
        <v>25354</v>
      </c>
      <c r="P94" s="43">
        <f>AVERAGE(P14:P93)</f>
        <v>0.78382596941739302</v>
      </c>
      <c r="Q94" s="43">
        <f>AVERAGE(Q14:Q93)</f>
        <v>0.79579224981689411</v>
      </c>
      <c r="R94" s="61">
        <f>AVERAGE(R14:R93)</f>
        <v>0.66604692096041107</v>
      </c>
      <c r="S94" s="62">
        <f>AVERAGE(S14:S93)</f>
        <v>8.6231626157407399E-5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Beta 1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0.9102398422230461</v>
      </c>
      <c r="C98" s="29"/>
      <c r="D98" s="29"/>
    </row>
    <row r="99" spans="1:4" x14ac:dyDescent="0.25">
      <c r="A99" s="18" t="s">
        <v>18</v>
      </c>
      <c r="B99" s="44">
        <f>E94</f>
        <v>0.92337145403853582</v>
      </c>
    </row>
    <row r="100" spans="1:4" x14ac:dyDescent="0.25">
      <c r="A100" s="18" t="s">
        <v>19</v>
      </c>
      <c r="B100" s="47">
        <f>F94</f>
        <v>0.78208860968639993</v>
      </c>
    </row>
    <row r="101" spans="1:4" x14ac:dyDescent="0.25">
      <c r="A101" s="18" t="s">
        <v>27</v>
      </c>
      <c r="B101" s="67">
        <f>G94</f>
        <v>6.7883246527777793E-5</v>
      </c>
    </row>
    <row r="102" spans="1:4" ht="20.25" thickBot="1" x14ac:dyDescent="0.35">
      <c r="A102" s="30" t="str">
        <f>I1</f>
        <v>Beta 2</v>
      </c>
      <c r="B102" s="30"/>
    </row>
    <row r="103" spans="1:4" ht="15.75" thickTop="1" x14ac:dyDescent="0.25">
      <c r="A103" s="25" t="s">
        <v>12</v>
      </c>
      <c r="B103" s="45">
        <f>J94</f>
        <v>0.91520720532480371</v>
      </c>
    </row>
    <row r="104" spans="1:4" x14ac:dyDescent="0.25">
      <c r="A104" s="25" t="s">
        <v>18</v>
      </c>
      <c r="B104" s="45">
        <f>K94</f>
        <v>0.93046108286764129</v>
      </c>
    </row>
    <row r="105" spans="1:4" x14ac:dyDescent="0.25">
      <c r="A105" s="25" t="s">
        <v>19</v>
      </c>
      <c r="B105" s="48">
        <f>L94</f>
        <v>0.79267219265520728</v>
      </c>
    </row>
    <row r="106" spans="1:4" x14ac:dyDescent="0.25">
      <c r="A106" s="25" t="s">
        <v>27</v>
      </c>
      <c r="B106" s="68">
        <f>M94</f>
        <v>7.1449942129629655E-5</v>
      </c>
    </row>
    <row r="107" spans="1:4" ht="20.25" thickBot="1" x14ac:dyDescent="0.35">
      <c r="A107" s="37" t="str">
        <f>O1</f>
        <v>Beta 3</v>
      </c>
      <c r="B107" s="37"/>
    </row>
    <row r="108" spans="1:4" ht="15.75" thickTop="1" x14ac:dyDescent="0.25">
      <c r="A108" s="38" t="s">
        <v>12</v>
      </c>
      <c r="B108" s="46">
        <f>P94</f>
        <v>0.78382596941739302</v>
      </c>
    </row>
    <row r="109" spans="1:4" x14ac:dyDescent="0.25">
      <c r="A109" s="38" t="s">
        <v>18</v>
      </c>
      <c r="B109" s="46">
        <f>Q94</f>
        <v>0.79579224981689411</v>
      </c>
    </row>
    <row r="110" spans="1:4" x14ac:dyDescent="0.25">
      <c r="A110" s="38" t="s">
        <v>19</v>
      </c>
      <c r="B110" s="49">
        <f>R94</f>
        <v>0.66604692096041107</v>
      </c>
    </row>
    <row r="111" spans="1:4" x14ac:dyDescent="0.25">
      <c r="A111" s="38" t="s">
        <v>27</v>
      </c>
      <c r="B111" s="69">
        <f>S94</f>
        <v>8.6231626157407399E-5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 2</v>
      </c>
    </row>
    <row r="114" spans="1:2" x14ac:dyDescent="0.25">
      <c r="A114" t="s">
        <v>22</v>
      </c>
      <c r="B114" t="str">
        <f>IF(AND(B99 &gt; B104,B99 &gt; B109), A97, IF(B104 &gt; B109, A102, A107))</f>
        <v>Beta 2</v>
      </c>
    </row>
    <row r="115" spans="1:2" x14ac:dyDescent="0.25">
      <c r="A115" t="s">
        <v>23</v>
      </c>
      <c r="B115" t="str">
        <f>IF(AND(B100 &gt; B105,B100 &gt; B110), $A$97, IF(B105 &gt; B110, $A$102, $A$107))</f>
        <v>Beta 2</v>
      </c>
    </row>
    <row r="116" spans="1:2" x14ac:dyDescent="0.25">
      <c r="A116" t="s">
        <v>28</v>
      </c>
      <c r="B116" t="str">
        <f>IF(AND(B101 &lt; B106,B101 &lt; B111), $A$97, IF(B106 &lt; B111, $A$102, $A$107))</f>
        <v>Beta 1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{91B559B1-3D33-4C5A-82A5-69D0DCB04FD3}</x14:id>
        </ext>
      </extLst>
    </cfRule>
  </conditionalFormatting>
  <conditionalFormatting sqref="P94:S9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{DEC06189-1859-4C23-89EB-3329AABCB63F}</x14:id>
        </ext>
      </extLst>
    </cfRule>
  </conditionalFormatting>
  <conditionalFormatting sqref="D83:G8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{41F20283-864B-4A52-9993-72B3141176D3}</x14:id>
        </ext>
      </extLst>
    </cfRule>
  </conditionalFormatting>
  <conditionalFormatting sqref="J83:M8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{69333015-A105-4F59-9922-FA7EC595DD51}</x14:id>
        </ext>
      </extLst>
    </cfRule>
  </conditionalFormatting>
  <conditionalFormatting sqref="F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{7ADC5BFD-BDC0-42BA-B4BE-70C1F03755D2}</x14:id>
        </ext>
      </extLst>
    </cfRule>
  </conditionalFormatting>
  <conditionalFormatting sqref="E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{AB449FE9-DC6E-4E96-BCB2-9B3E75267B49}</x14:id>
        </ext>
      </extLst>
    </cfRule>
  </conditionalFormatting>
  <conditionalFormatting sqref="P83:S8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{FE824B46-27D9-4DED-929F-470054E92740}</x14:id>
        </ext>
      </extLst>
    </cfRule>
  </conditionalFormatting>
  <conditionalFormatting sqref="D14:G82 D84:G93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{7AE38C43-DC36-4D57-B830-542179DE541A}</x14:id>
        </ext>
      </extLst>
    </cfRule>
  </conditionalFormatting>
  <conditionalFormatting sqref="J14:M82 J84:M9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{6127E9CF-6D35-451D-AF45-DFF41F08AC9A}</x14:id>
        </ext>
      </extLst>
    </cfRule>
  </conditionalFormatting>
  <conditionalFormatting sqref="D93:F9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{4C9CA751-0634-4520-B01E-024D43BC3B64}</x14:id>
        </ext>
      </extLst>
    </cfRule>
  </conditionalFormatting>
  <conditionalFormatting sqref="D86:D9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{7FD5E1BD-E83D-4D20-9F3E-D372D5BA8B2E}</x14:id>
        </ext>
      </extLst>
    </cfRule>
  </conditionalFormatting>
  <conditionalFormatting sqref="E88:E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{01D94615-7DF0-434C-86B5-0E6DF55129BD}</x14:id>
        </ext>
      </extLst>
    </cfRule>
  </conditionalFormatting>
  <conditionalFormatting sqref="F62:F82 F84:F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{2B2E49C2-2F18-4264-A7C1-B733C8AC00D9}</x14:id>
        </ext>
      </extLst>
    </cfRule>
  </conditionalFormatting>
  <conditionalFormatting sqref="E64:E82 E84:E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{81513D8B-2F31-4FEB-9889-935244A1B263}</x14:id>
        </ext>
      </extLst>
    </cfRule>
  </conditionalFormatting>
  <conditionalFormatting sqref="P14:S82 P84:S9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{BABE7F84-2B2F-429B-8397-C7234B541D72}</x14:id>
        </ext>
      </extLst>
    </cfRule>
  </conditionalFormatting>
  <conditionalFormatting sqref="P14:P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{D8D0CD2B-FB40-42C3-AFD4-DA690DDABE3C}</x14:id>
        </ext>
      </extLst>
    </cfRule>
  </conditionalFormatting>
  <conditionalFormatting sqref="Q14:Q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{34A3A636-3049-4740-BB43-7C62326A6E8E}</x14:id>
        </ext>
      </extLst>
    </cfRule>
  </conditionalFormatting>
  <conditionalFormatting sqref="R14:R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{C0693598-688F-4E11-8A27-6E768DD22DA2}</x14:id>
        </ext>
      </extLst>
    </cfRule>
  </conditionalFormatting>
  <conditionalFormatting sqref="D89:D9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{EEAB5652-E27F-4B15-A2A1-529E6724DAE3}</x14:id>
        </ext>
      </extLst>
    </cfRule>
  </conditionalFormatting>
  <conditionalFormatting sqref="P92:P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{F91538D1-C848-4255-8D92-83AF8808A08D}</x14:id>
        </ext>
      </extLst>
    </cfRule>
  </conditionalFormatting>
  <conditionalFormatting sqref="Q92:Q9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{2D5D805F-C1D3-43D6-A688-BEA63F85A341}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B559B1-3D33-4C5A-82A5-69D0DCB04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DEC06189-1859-4C23-89EB-3329AABCB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41F20283-864B-4A52-9993-72B314117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69333015-A105-4F59-9922-FA7EC595D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7ADC5BFD-BDC0-42BA-B4BE-70C1F0375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AB449FE9-DC6E-4E96-BCB2-9B3E75267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FE824B46-27D9-4DED-929F-470054E9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7AE38C43-DC36-4D57-B830-542179DE5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6127E9CF-6D35-451D-AF45-DFF41F08A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4C9CA751-0634-4520-B01E-024D43BC3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7FD5E1BD-E83D-4D20-9F3E-D372D5BA8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01D94615-7DF0-434C-86B5-0E6DF5512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2B2E49C2-2F18-4264-A7C1-B733C8AC0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81513D8B-2F31-4FEB-9889-935244A1B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BABE7F84-2B2F-429B-8397-C7234B541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D8D0CD2B-FB40-42C3-AFD4-DA690DDAB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34A3A636-3049-4740-BB43-7C62326A6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C0693598-688F-4E11-8A27-6E768DD22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EEAB5652-E27F-4B15-A2A1-529E6724D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F91538D1-C848-4255-8D92-83AF8808A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2D5D805F-C1D3-43D6-A688-BEA63F85A3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D712-8618-4AA5-857D-19BA2AE64461}">
  <sheetPr>
    <tabColor theme="9" tint="0.79998168889431442"/>
  </sheetPr>
  <dimension ref="A1:S116"/>
  <sheetViews>
    <sheetView topLeftCell="B70" zoomScale="115" zoomScaleNormal="115" workbookViewId="0">
      <selection activeCell="S17" sqref="S17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121</v>
      </c>
      <c r="B1" s="20"/>
      <c r="C1" s="137" t="s">
        <v>163</v>
      </c>
      <c r="D1" s="138"/>
      <c r="E1" s="138"/>
      <c r="F1" s="138"/>
      <c r="G1" s="139"/>
      <c r="H1" s="20"/>
      <c r="I1" s="140" t="s">
        <v>182</v>
      </c>
      <c r="J1" s="141"/>
      <c r="K1" s="141"/>
      <c r="L1" s="141"/>
      <c r="M1" s="142"/>
      <c r="N1" s="20"/>
      <c r="O1" s="143"/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164</v>
      </c>
      <c r="F3" s="119"/>
      <c r="G3" s="134"/>
      <c r="H3" s="21"/>
      <c r="I3" s="120" t="s">
        <v>0</v>
      </c>
      <c r="J3" s="121"/>
      <c r="K3" s="121" t="s">
        <v>165</v>
      </c>
      <c r="L3" s="121"/>
      <c r="M3" s="135"/>
      <c r="N3" s="21"/>
      <c r="O3" s="122"/>
      <c r="P3" s="123"/>
      <c r="Q3" s="123"/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5000</v>
      </c>
      <c r="L4" s="121"/>
      <c r="M4" s="135"/>
      <c r="N4" s="21"/>
      <c r="O4" s="122"/>
      <c r="P4" s="123"/>
      <c r="Q4" s="123"/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150</v>
      </c>
      <c r="F5" s="119"/>
      <c r="G5" s="134"/>
      <c r="H5" s="21"/>
      <c r="I5" s="120" t="s">
        <v>2</v>
      </c>
      <c r="J5" s="121"/>
      <c r="K5" s="121">
        <v>600</v>
      </c>
      <c r="L5" s="121"/>
      <c r="M5" s="135"/>
      <c r="N5" s="21"/>
      <c r="O5" s="122"/>
      <c r="P5" s="123"/>
      <c r="Q5" s="123"/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1000</v>
      </c>
      <c r="F6" s="119"/>
      <c r="G6" s="134"/>
      <c r="H6" s="21"/>
      <c r="I6" s="120" t="s">
        <v>3</v>
      </c>
      <c r="J6" s="121"/>
      <c r="K6" s="121">
        <v>4000</v>
      </c>
      <c r="L6" s="121"/>
      <c r="M6" s="135"/>
      <c r="N6" s="21"/>
      <c r="O6" s="122"/>
      <c r="P6" s="123"/>
      <c r="Q6" s="123"/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/>
      <c r="P7" s="123"/>
      <c r="Q7" s="123"/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/>
      <c r="P8" s="123"/>
      <c r="Q8" s="123"/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/>
      <c r="P9" s="123"/>
      <c r="Q9" s="132"/>
      <c r="R9" s="132"/>
      <c r="S9" s="133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/>
      <c r="M10" s="78"/>
      <c r="N10" s="21"/>
      <c r="O10" s="122"/>
      <c r="P10" s="123"/>
      <c r="Q10" s="31"/>
      <c r="R10" s="53"/>
      <c r="S10" s="31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/>
      <c r="O12" s="130"/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/>
      <c r="O13" s="32"/>
      <c r="P13" s="33"/>
      <c r="Q13" s="33"/>
      <c r="R13" s="33"/>
      <c r="S13" s="34"/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1.806712962962963E-5</v>
      </c>
      <c r="H14" s="5">
        <f>I14 / J14</f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5.7025462962962966E-5</v>
      </c>
      <c r="N14" s="5"/>
      <c r="O14" s="80"/>
      <c r="P14" s="81"/>
      <c r="Q14" s="82"/>
      <c r="R14" s="83"/>
      <c r="S14" s="84"/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8.1666666666666669E-5</v>
      </c>
      <c r="H15" s="5">
        <f t="shared" ref="H15:H78" si="1">I15 / J15</f>
        <v>2</v>
      </c>
      <c r="I15" s="50">
        <v>2</v>
      </c>
      <c r="J15" s="52">
        <v>1</v>
      </c>
      <c r="K15" s="52">
        <v>1</v>
      </c>
      <c r="L15" s="63">
        <v>1</v>
      </c>
      <c r="M15" s="70">
        <v>9.8425925925925932E-5</v>
      </c>
      <c r="N15" s="5"/>
      <c r="O15" s="80"/>
      <c r="P15" s="82"/>
      <c r="Q15" s="82"/>
      <c r="R15" s="83"/>
      <c r="S15" s="84"/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5.7881944444444441E-5</v>
      </c>
      <c r="H16" s="5">
        <f t="shared" si="1"/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8.0636574074074077E-5</v>
      </c>
      <c r="N16" s="5"/>
      <c r="O16" s="80"/>
      <c r="P16" s="82"/>
      <c r="Q16" s="82"/>
      <c r="R16" s="83"/>
      <c r="S16" s="84"/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7.2083333333333328E-5</v>
      </c>
      <c r="H17" s="5">
        <f t="shared" si="1"/>
        <v>1</v>
      </c>
      <c r="I17" s="50">
        <v>1</v>
      </c>
      <c r="J17" s="52">
        <v>1</v>
      </c>
      <c r="K17" s="52">
        <v>1</v>
      </c>
      <c r="L17" s="63">
        <v>1</v>
      </c>
      <c r="M17" s="70">
        <v>1.0645833333333334E-4</v>
      </c>
      <c r="N17" s="5"/>
      <c r="O17" s="80"/>
      <c r="P17" s="82"/>
      <c r="Q17" s="82"/>
      <c r="R17" s="83"/>
      <c r="S17" s="84"/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1.7222222222222224E-5</v>
      </c>
      <c r="H18" s="5">
        <f t="shared" si="1"/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5.2905092592592592E-5</v>
      </c>
      <c r="N18" s="5"/>
      <c r="O18" s="80"/>
      <c r="P18" s="82"/>
      <c r="Q18" s="82"/>
      <c r="R18" s="83"/>
      <c r="S18" s="84"/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5.2199074074074077E-5</v>
      </c>
      <c r="H19" s="5">
        <f t="shared" si="1"/>
        <v>3</v>
      </c>
      <c r="I19" s="50">
        <v>3</v>
      </c>
      <c r="J19" s="52">
        <v>1</v>
      </c>
      <c r="K19" s="52">
        <v>1</v>
      </c>
      <c r="L19" s="63">
        <v>0.5</v>
      </c>
      <c r="M19" s="70">
        <v>8.3645833333333331E-5</v>
      </c>
      <c r="N19" s="5"/>
      <c r="O19" s="80"/>
      <c r="P19" s="82"/>
      <c r="Q19" s="82"/>
      <c r="R19" s="83"/>
      <c r="S19" s="84"/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1.5043981481481481E-4</v>
      </c>
      <c r="H20" s="5">
        <f t="shared" si="1"/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1.8792824074074073E-4</v>
      </c>
      <c r="N20" s="5"/>
      <c r="O20" s="80"/>
      <c r="P20" s="82"/>
      <c r="Q20" s="82"/>
      <c r="R20" s="83"/>
      <c r="S20" s="84"/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1.0788194444444445E-4</v>
      </c>
      <c r="H21" s="5">
        <f t="shared" si="1"/>
        <v>1</v>
      </c>
      <c r="I21" s="50">
        <v>1</v>
      </c>
      <c r="J21" s="52">
        <v>1</v>
      </c>
      <c r="K21" s="52">
        <v>1</v>
      </c>
      <c r="L21" s="63">
        <v>1</v>
      </c>
      <c r="M21" s="70">
        <v>1.0916666666666667E-4</v>
      </c>
      <c r="N21" s="5"/>
      <c r="O21" s="80"/>
      <c r="P21" s="82"/>
      <c r="Q21" s="82"/>
      <c r="R21" s="83"/>
      <c r="S21" s="84"/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2.0381944444444444E-5</v>
      </c>
      <c r="H22" s="5">
        <f t="shared" si="1"/>
        <v>2</v>
      </c>
      <c r="I22" s="50">
        <v>2</v>
      </c>
      <c r="J22" s="52">
        <v>1</v>
      </c>
      <c r="K22" s="52">
        <v>1</v>
      </c>
      <c r="L22" s="63">
        <v>1</v>
      </c>
      <c r="M22" s="70">
        <v>5.3622685185185183E-5</v>
      </c>
      <c r="N22" s="5"/>
      <c r="O22" s="80"/>
      <c r="P22" s="82"/>
      <c r="Q22" s="82"/>
      <c r="R22" s="83"/>
      <c r="S22" s="84"/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6.4317129629629636E-5</v>
      </c>
      <c r="H23" s="5">
        <f t="shared" si="1"/>
        <v>1</v>
      </c>
      <c r="I23" s="50">
        <v>1</v>
      </c>
      <c r="J23" s="52">
        <v>1</v>
      </c>
      <c r="K23" s="52">
        <v>1</v>
      </c>
      <c r="L23" s="63">
        <v>1</v>
      </c>
      <c r="M23" s="70">
        <v>9.9502314814814812E-5</v>
      </c>
      <c r="N23" s="5"/>
      <c r="O23" s="80"/>
      <c r="P23" s="82"/>
      <c r="Q23" s="82"/>
      <c r="R23" s="83"/>
      <c r="S23" s="84"/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1.2203703703703704E-4</v>
      </c>
      <c r="H24" s="5">
        <f t="shared" si="1"/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1.3767361111111112E-4</v>
      </c>
      <c r="N24" s="5"/>
      <c r="O24" s="80"/>
      <c r="P24" s="82"/>
      <c r="Q24" s="82"/>
      <c r="R24" s="83"/>
      <c r="S24" s="84"/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3.4849537037037038E-5</v>
      </c>
      <c r="H25" s="5">
        <f t="shared" si="1"/>
        <v>3</v>
      </c>
      <c r="I25" s="50">
        <v>3</v>
      </c>
      <c r="J25" s="52">
        <v>1</v>
      </c>
      <c r="K25" s="52">
        <v>1</v>
      </c>
      <c r="L25" s="63">
        <v>1</v>
      </c>
      <c r="M25" s="70">
        <v>5.2696759259259256E-5</v>
      </c>
      <c r="N25" s="5"/>
      <c r="O25" s="80"/>
      <c r="P25" s="82"/>
      <c r="Q25" s="82"/>
      <c r="R25" s="83"/>
      <c r="S25" s="84"/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3.357638888888889E-5</v>
      </c>
      <c r="H26" s="5">
        <f t="shared" si="1"/>
        <v>4</v>
      </c>
      <c r="I26" s="50">
        <v>4</v>
      </c>
      <c r="J26" s="52">
        <v>1</v>
      </c>
      <c r="K26" s="52">
        <v>1</v>
      </c>
      <c r="L26" s="63">
        <v>0.5</v>
      </c>
      <c r="M26" s="70">
        <v>7.2569444444444439E-5</v>
      </c>
      <c r="N26" s="5"/>
      <c r="O26" s="80"/>
      <c r="P26" s="82"/>
      <c r="Q26" s="82"/>
      <c r="R26" s="83"/>
      <c r="S26" s="84"/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4.6643518518518521E-5</v>
      </c>
      <c r="H27" s="5">
        <f t="shared" si="1"/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9.0289351851851856E-5</v>
      </c>
      <c r="N27" s="5"/>
      <c r="O27" s="80"/>
      <c r="P27" s="82"/>
      <c r="Q27" s="82"/>
      <c r="R27" s="83"/>
      <c r="S27" s="84"/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5.8935185185185184E-5</v>
      </c>
      <c r="H28" s="5">
        <f t="shared" si="1"/>
        <v>2</v>
      </c>
      <c r="I28" s="50">
        <v>2</v>
      </c>
      <c r="J28" s="52">
        <v>1</v>
      </c>
      <c r="K28" s="52">
        <v>1</v>
      </c>
      <c r="L28" s="63">
        <v>1</v>
      </c>
      <c r="M28" s="70">
        <v>9.8090277777777781E-5</v>
      </c>
      <c r="N28" s="5"/>
      <c r="O28" s="80"/>
      <c r="P28" s="82"/>
      <c r="Q28" s="82"/>
      <c r="R28" s="83"/>
      <c r="S28" s="84"/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1.4579861111111111E-4</v>
      </c>
      <c r="H29" s="5">
        <f t="shared" si="1"/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1.7997685185185185E-4</v>
      </c>
      <c r="N29" s="5"/>
      <c r="O29" s="80"/>
      <c r="P29" s="82"/>
      <c r="Q29" s="82"/>
      <c r="R29" s="83"/>
      <c r="S29" s="84"/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6.4872685185185186E-5</v>
      </c>
      <c r="H30" s="5">
        <f t="shared" si="1"/>
        <v>2</v>
      </c>
      <c r="I30" s="50">
        <v>2</v>
      </c>
      <c r="J30" s="52">
        <v>1</v>
      </c>
      <c r="K30" s="52">
        <v>1</v>
      </c>
      <c r="L30" s="63">
        <v>1</v>
      </c>
      <c r="M30" s="70">
        <v>9.271990740740741E-5</v>
      </c>
      <c r="N30" s="5"/>
      <c r="O30" s="80"/>
      <c r="P30" s="82"/>
      <c r="Q30" s="82"/>
      <c r="R30" s="83"/>
      <c r="S30" s="84"/>
    </row>
    <row r="31" spans="1:19" x14ac:dyDescent="0.25">
      <c r="A31" s="73" t="s">
        <v>45</v>
      </c>
      <c r="B31" s="5">
        <f t="shared" si="0"/>
        <v>110</v>
      </c>
      <c r="C31" s="13">
        <v>107</v>
      </c>
      <c r="D31" s="15">
        <v>0.97272727272727277</v>
      </c>
      <c r="E31" s="15">
        <v>0.97272727272727277</v>
      </c>
      <c r="F31" s="56">
        <v>1</v>
      </c>
      <c r="G31" s="57">
        <v>1.5902777777777778E-5</v>
      </c>
      <c r="H31" s="5">
        <f t="shared" si="1"/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5.1956018518518521E-5</v>
      </c>
      <c r="N31" s="5"/>
      <c r="O31" s="80"/>
      <c r="P31" s="82"/>
      <c r="Q31" s="82"/>
      <c r="R31" s="83"/>
      <c r="S31" s="84"/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5.5335648148148147E-5</v>
      </c>
      <c r="H32" s="5">
        <f t="shared" si="1"/>
        <v>1</v>
      </c>
      <c r="I32" s="50">
        <v>1</v>
      </c>
      <c r="J32" s="52">
        <v>1</v>
      </c>
      <c r="K32" s="52">
        <v>1</v>
      </c>
      <c r="L32" s="63">
        <v>1</v>
      </c>
      <c r="M32" s="70">
        <v>9.5335648148148143E-5</v>
      </c>
      <c r="N32" s="5"/>
      <c r="O32" s="80"/>
      <c r="P32" s="82"/>
      <c r="Q32" s="82"/>
      <c r="R32" s="83"/>
      <c r="S32" s="84"/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7.5185185185185186E-5</v>
      </c>
      <c r="H33" s="5">
        <f t="shared" si="1"/>
        <v>1</v>
      </c>
      <c r="I33" s="50">
        <v>1</v>
      </c>
      <c r="J33" s="52">
        <v>1</v>
      </c>
      <c r="K33" s="52">
        <v>1</v>
      </c>
      <c r="L33" s="63">
        <v>1</v>
      </c>
      <c r="M33" s="70">
        <v>1.1363425925925926E-4</v>
      </c>
      <c r="N33" s="5"/>
      <c r="O33" s="80"/>
      <c r="P33" s="82"/>
      <c r="Q33" s="82"/>
      <c r="R33" s="83"/>
      <c r="S33" s="84"/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1.579861111111111E-5</v>
      </c>
      <c r="H34" s="5">
        <f t="shared" si="1"/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5.3831018518518519E-5</v>
      </c>
      <c r="N34" s="5"/>
      <c r="O34" s="80"/>
      <c r="P34" s="82"/>
      <c r="Q34" s="82"/>
      <c r="R34" s="83"/>
      <c r="S34" s="84"/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6.2488425925925919E-5</v>
      </c>
      <c r="H35" s="5">
        <f t="shared" si="1"/>
        <v>1</v>
      </c>
      <c r="I35" s="50">
        <v>1</v>
      </c>
      <c r="J35" s="52">
        <v>1</v>
      </c>
      <c r="K35" s="52">
        <v>1</v>
      </c>
      <c r="L35" s="63">
        <v>1</v>
      </c>
      <c r="M35" s="70">
        <v>9.271990740740741E-5</v>
      </c>
      <c r="N35" s="5"/>
      <c r="O35" s="80"/>
      <c r="P35" s="82"/>
      <c r="Q35" s="82"/>
      <c r="R35" s="83"/>
      <c r="S35" s="84"/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1.0797453703703704E-4</v>
      </c>
      <c r="H36" s="5">
        <f t="shared" si="1"/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1.3730324074074073E-4</v>
      </c>
      <c r="N36" s="5"/>
      <c r="O36" s="80"/>
      <c r="P36" s="82"/>
      <c r="Q36" s="82"/>
      <c r="R36" s="83"/>
      <c r="S36" s="84"/>
    </row>
    <row r="37" spans="1:19" x14ac:dyDescent="0.25">
      <c r="A37" s="73" t="s">
        <v>51</v>
      </c>
      <c r="B37" s="5">
        <f t="shared" si="0"/>
        <v>13609</v>
      </c>
      <c r="C37" s="13">
        <v>1874</v>
      </c>
      <c r="D37" s="15">
        <v>0.13770299066794034</v>
      </c>
      <c r="E37" s="15">
        <v>0.37480000000000002</v>
      </c>
      <c r="F37" s="56">
        <v>1</v>
      </c>
      <c r="G37" s="57">
        <v>3.4097222222222221E-5</v>
      </c>
      <c r="H37" s="5">
        <f t="shared" si="1"/>
        <v>13609</v>
      </c>
      <c r="I37" s="50">
        <v>3718</v>
      </c>
      <c r="J37" s="52">
        <v>0.27320155779263722</v>
      </c>
      <c r="K37" s="52">
        <v>0.74360000000000004</v>
      </c>
      <c r="L37" s="63">
        <v>0.5</v>
      </c>
      <c r="M37" s="70">
        <v>6.9328703703703704E-5</v>
      </c>
      <c r="N37" s="5"/>
      <c r="O37" s="80"/>
      <c r="P37" s="82"/>
      <c r="Q37" s="82"/>
      <c r="R37" s="83"/>
      <c r="S37" s="84"/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5.4224537037037034E-5</v>
      </c>
      <c r="H38" s="5">
        <f t="shared" si="1"/>
        <v>12</v>
      </c>
      <c r="I38" s="50">
        <v>5</v>
      </c>
      <c r="J38" s="52">
        <v>0.41666666666666669</v>
      </c>
      <c r="K38" s="52">
        <v>0.41666666666666669</v>
      </c>
      <c r="L38" s="63">
        <v>8.3333333333333329E-2</v>
      </c>
      <c r="M38" s="70">
        <v>9.3229166666666672E-5</v>
      </c>
      <c r="N38" s="5"/>
      <c r="O38" s="80"/>
      <c r="P38" s="82"/>
      <c r="Q38" s="82"/>
      <c r="R38" s="83"/>
      <c r="S38" s="84"/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6.181712962962963E-5</v>
      </c>
      <c r="H39" s="5">
        <f t="shared" si="1"/>
        <v>2</v>
      </c>
      <c r="I39" s="50">
        <v>2</v>
      </c>
      <c r="J39" s="52">
        <v>1</v>
      </c>
      <c r="K39" s="52">
        <v>1</v>
      </c>
      <c r="L39" s="63">
        <v>0.5</v>
      </c>
      <c r="M39" s="70">
        <v>1.0121527777777778E-4</v>
      </c>
      <c r="N39" s="5"/>
      <c r="O39" s="80"/>
      <c r="P39" s="82"/>
      <c r="Q39" s="82"/>
      <c r="R39" s="83"/>
      <c r="S39" s="84"/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0.5</v>
      </c>
      <c r="G40" s="57">
        <v>1.1393518518518518E-4</v>
      </c>
      <c r="H40" s="5">
        <f t="shared" si="1"/>
        <v>5</v>
      </c>
      <c r="I40" s="50">
        <v>5</v>
      </c>
      <c r="J40" s="52">
        <v>1</v>
      </c>
      <c r="K40" s="52">
        <v>1</v>
      </c>
      <c r="L40" s="63">
        <v>0.25</v>
      </c>
      <c r="M40" s="70">
        <v>1.4591435185185185E-4</v>
      </c>
      <c r="N40" s="5"/>
      <c r="O40" s="80"/>
      <c r="P40" s="82"/>
      <c r="Q40" s="82"/>
      <c r="R40" s="83"/>
      <c r="S40" s="84"/>
    </row>
    <row r="41" spans="1:19" x14ac:dyDescent="0.25">
      <c r="A41" s="73" t="s">
        <v>55</v>
      </c>
      <c r="B41" s="5">
        <f t="shared" si="0"/>
        <v>62</v>
      </c>
      <c r="C41" s="13">
        <v>61</v>
      </c>
      <c r="D41" s="15">
        <v>0.9838709677419355</v>
      </c>
      <c r="E41" s="15">
        <v>0.9838709677419355</v>
      </c>
      <c r="F41" s="56">
        <v>1</v>
      </c>
      <c r="G41" s="57">
        <v>8.1805555555555559E-5</v>
      </c>
      <c r="H41" s="5">
        <f t="shared" si="1"/>
        <v>62</v>
      </c>
      <c r="I41" s="50">
        <v>62</v>
      </c>
      <c r="J41" s="52">
        <v>1</v>
      </c>
      <c r="K41" s="52">
        <v>1</v>
      </c>
      <c r="L41" s="63">
        <v>0.16666666666666666</v>
      </c>
      <c r="M41" s="70">
        <v>1.2724537037037036E-4</v>
      </c>
      <c r="N41" s="5"/>
      <c r="O41" s="80"/>
      <c r="P41" s="82"/>
      <c r="Q41" s="82"/>
      <c r="R41" s="83"/>
      <c r="S41" s="84"/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5.6111111111111114E-5</v>
      </c>
      <c r="H42" s="5">
        <f t="shared" si="1"/>
        <v>19</v>
      </c>
      <c r="I42" s="50">
        <v>19</v>
      </c>
      <c r="J42" s="52">
        <v>1</v>
      </c>
      <c r="K42" s="52">
        <v>1</v>
      </c>
      <c r="L42" s="63">
        <v>0.5</v>
      </c>
      <c r="M42" s="70">
        <v>9.1724537037037038E-5</v>
      </c>
      <c r="N42" s="5"/>
      <c r="O42" s="80"/>
      <c r="P42" s="82"/>
      <c r="Q42" s="82"/>
      <c r="R42" s="83"/>
      <c r="S42" s="84"/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0.16666666666666666</v>
      </c>
      <c r="G43" s="57">
        <v>1.3413194444444445E-4</v>
      </c>
      <c r="H43" s="5">
        <f t="shared" si="1"/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1.814699074074074E-4</v>
      </c>
      <c r="N43" s="5"/>
      <c r="O43" s="80"/>
      <c r="P43" s="82"/>
      <c r="Q43" s="82"/>
      <c r="R43" s="83"/>
      <c r="S43" s="84"/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3.8217592592592594E-5</v>
      </c>
      <c r="H44" s="5">
        <f t="shared" si="1"/>
        <v>1</v>
      </c>
      <c r="I44" s="50">
        <v>1</v>
      </c>
      <c r="J44" s="52">
        <v>1</v>
      </c>
      <c r="K44" s="52">
        <v>1</v>
      </c>
      <c r="L44" s="63">
        <v>1</v>
      </c>
      <c r="M44" s="70">
        <v>7.6736111111111108E-5</v>
      </c>
      <c r="N44" s="5"/>
      <c r="O44" s="80"/>
      <c r="P44" s="82"/>
      <c r="Q44" s="82"/>
      <c r="R44" s="83"/>
      <c r="S44" s="84"/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6.8645833333333333E-5</v>
      </c>
      <c r="H45" s="5">
        <f t="shared" si="1"/>
        <v>1</v>
      </c>
      <c r="I45" s="50">
        <v>1</v>
      </c>
      <c r="J45" s="52">
        <v>1</v>
      </c>
      <c r="K45" s="52">
        <v>1</v>
      </c>
      <c r="L45" s="63">
        <v>1</v>
      </c>
      <c r="M45" s="70">
        <v>1.1859953703703704E-4</v>
      </c>
      <c r="N45" s="5"/>
      <c r="O45" s="80"/>
      <c r="P45" s="82"/>
      <c r="Q45" s="82"/>
      <c r="R45" s="83"/>
      <c r="S45" s="84"/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0.16666666666666666</v>
      </c>
      <c r="G46" s="57">
        <v>5.0648148148148148E-5</v>
      </c>
      <c r="H46" s="5">
        <f t="shared" si="1"/>
        <v>1</v>
      </c>
      <c r="I46" s="50">
        <v>1</v>
      </c>
      <c r="J46" s="52">
        <v>1</v>
      </c>
      <c r="K46" s="52">
        <v>1</v>
      </c>
      <c r="L46" s="63">
        <v>0.5</v>
      </c>
      <c r="M46" s="70">
        <v>7.3935185185185182E-5</v>
      </c>
      <c r="N46" s="5"/>
      <c r="O46" s="80"/>
      <c r="P46" s="82"/>
      <c r="Q46" s="82"/>
      <c r="R46" s="83"/>
      <c r="S46" s="84"/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2.4282407407407407E-5</v>
      </c>
      <c r="H47" s="5">
        <f t="shared" si="1"/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5.9525462962962966E-5</v>
      </c>
      <c r="N47" s="5"/>
      <c r="O47" s="80"/>
      <c r="P47" s="82"/>
      <c r="Q47" s="82"/>
      <c r="R47" s="83"/>
      <c r="S47" s="84"/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1.4217592592592594E-4</v>
      </c>
      <c r="H48" s="5">
        <f t="shared" si="1"/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1.791898148148148E-4</v>
      </c>
      <c r="N48" s="5"/>
      <c r="O48" s="80"/>
      <c r="P48" s="82"/>
      <c r="Q48" s="82"/>
      <c r="R48" s="83"/>
      <c r="S48" s="84"/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3.1273148148148151E-5</v>
      </c>
      <c r="H49" s="5">
        <f t="shared" si="1"/>
        <v>1</v>
      </c>
      <c r="I49" s="50">
        <v>1</v>
      </c>
      <c r="J49" s="52">
        <v>1</v>
      </c>
      <c r="K49" s="52">
        <v>1</v>
      </c>
      <c r="L49" s="63">
        <v>1</v>
      </c>
      <c r="M49" s="70">
        <v>6.712962962962963E-5</v>
      </c>
      <c r="N49" s="5"/>
      <c r="O49" s="80"/>
      <c r="P49" s="82"/>
      <c r="Q49" s="82"/>
      <c r="R49" s="83"/>
      <c r="S49" s="84"/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1.046412037037037E-4</v>
      </c>
      <c r="H50" s="5">
        <f t="shared" si="1"/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1.3399305555555555E-4</v>
      </c>
      <c r="N50" s="5"/>
      <c r="O50" s="80"/>
      <c r="P50" s="82"/>
      <c r="Q50" s="82"/>
      <c r="R50" s="83"/>
      <c r="S50" s="84"/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1</v>
      </c>
      <c r="G51" s="57">
        <v>1.4837962962962962E-5</v>
      </c>
      <c r="H51" s="5">
        <f t="shared" si="1"/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5.4907407407407406E-5</v>
      </c>
      <c r="N51" s="5"/>
      <c r="O51" s="80"/>
      <c r="P51" s="82"/>
      <c r="Q51" s="82"/>
      <c r="R51" s="83"/>
      <c r="S51" s="84"/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2.0092592592592591E-5</v>
      </c>
      <c r="H52" s="5">
        <f t="shared" si="1"/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6.0520833333333332E-5</v>
      </c>
      <c r="N52" s="5"/>
      <c r="O52" s="80"/>
      <c r="P52" s="82"/>
      <c r="Q52" s="82"/>
      <c r="R52" s="83"/>
      <c r="S52" s="84"/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5.6574074074074075E-5</v>
      </c>
      <c r="H53" s="5">
        <f t="shared" si="1"/>
        <v>88</v>
      </c>
      <c r="I53" s="50">
        <v>88</v>
      </c>
      <c r="J53" s="52">
        <v>1</v>
      </c>
      <c r="K53" s="52">
        <v>1</v>
      </c>
      <c r="L53" s="63">
        <v>5.5555555555555552E-2</v>
      </c>
      <c r="M53" s="70">
        <v>9.7222222222222217E-5</v>
      </c>
      <c r="N53" s="5"/>
      <c r="O53" s="80"/>
      <c r="P53" s="82"/>
      <c r="Q53" s="82"/>
      <c r="R53" s="83"/>
      <c r="S53" s="84"/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1.3712962962962962E-4</v>
      </c>
      <c r="H54" s="5">
        <f t="shared" si="1"/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4.8607638888888886E-4</v>
      </c>
      <c r="N54" s="5"/>
      <c r="O54" s="80"/>
      <c r="P54" s="82"/>
      <c r="Q54" s="82"/>
      <c r="R54" s="83"/>
      <c r="S54" s="84"/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5.4641203703703706E-5</v>
      </c>
      <c r="H55" s="5">
        <f t="shared" si="1"/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7.8993055555555552E-5</v>
      </c>
      <c r="N55" s="5"/>
      <c r="O55" s="80"/>
      <c r="P55" s="82"/>
      <c r="Q55" s="82"/>
      <c r="R55" s="83"/>
      <c r="S55" s="84"/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1.8321759259259261E-5</v>
      </c>
      <c r="H56" s="5">
        <f t="shared" si="1"/>
        <v>3393</v>
      </c>
      <c r="I56" s="50">
        <v>3393</v>
      </c>
      <c r="J56" s="52">
        <v>1</v>
      </c>
      <c r="K56" s="52">
        <v>1</v>
      </c>
      <c r="L56" s="63">
        <v>1</v>
      </c>
      <c r="M56" s="70">
        <v>6.149305555555556E-5</v>
      </c>
      <c r="N56" s="5"/>
      <c r="O56" s="80"/>
      <c r="P56" s="82"/>
      <c r="Q56" s="82"/>
      <c r="R56" s="83"/>
      <c r="S56" s="84"/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7.703703703703704E-5</v>
      </c>
      <c r="H57" s="5">
        <f t="shared" si="1"/>
        <v>14</v>
      </c>
      <c r="I57" s="50">
        <v>14</v>
      </c>
      <c r="J57" s="52">
        <v>1</v>
      </c>
      <c r="K57" s="52">
        <v>1</v>
      </c>
      <c r="L57" s="63">
        <v>0.5</v>
      </c>
      <c r="M57" s="70">
        <v>1.2123842592592592E-4</v>
      </c>
      <c r="N57" s="5"/>
      <c r="O57" s="80"/>
      <c r="P57" s="82"/>
      <c r="Q57" s="82"/>
      <c r="R57" s="83"/>
      <c r="S57" s="84"/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1</v>
      </c>
      <c r="G58" s="57">
        <v>4.7557870370370373E-5</v>
      </c>
      <c r="H58" s="5">
        <f t="shared" si="1"/>
        <v>2</v>
      </c>
      <c r="I58" s="50">
        <v>2</v>
      </c>
      <c r="J58" s="52">
        <v>1</v>
      </c>
      <c r="K58" s="52">
        <v>1</v>
      </c>
      <c r="L58" s="63">
        <v>1.7667844522968198E-3</v>
      </c>
      <c r="M58" s="70">
        <v>9.219907407407408E-5</v>
      </c>
      <c r="N58" s="5"/>
      <c r="O58" s="80"/>
      <c r="P58" s="82"/>
      <c r="Q58" s="82"/>
      <c r="R58" s="83"/>
      <c r="S58" s="84"/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0.04</v>
      </c>
      <c r="G59" s="57">
        <v>1.0545138888888888E-4</v>
      </c>
      <c r="H59" s="5">
        <f t="shared" si="1"/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1.3537037037037036E-4</v>
      </c>
      <c r="N59" s="5"/>
      <c r="O59" s="80"/>
      <c r="P59" s="82"/>
      <c r="Q59" s="82"/>
      <c r="R59" s="83"/>
      <c r="S59" s="84"/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4.142361111111111E-5</v>
      </c>
      <c r="H60" s="5">
        <f t="shared" si="1"/>
        <v>1</v>
      </c>
      <c r="I60" s="50">
        <v>1</v>
      </c>
      <c r="J60" s="52">
        <v>1</v>
      </c>
      <c r="K60" s="52">
        <v>1</v>
      </c>
      <c r="L60" s="63">
        <v>1</v>
      </c>
      <c r="M60" s="70">
        <v>7.8171296296296303E-5</v>
      </c>
      <c r="N60" s="5"/>
      <c r="O60" s="80"/>
      <c r="P60" s="82"/>
      <c r="Q60" s="82"/>
      <c r="R60" s="83"/>
      <c r="S60" s="84"/>
    </row>
    <row r="61" spans="1:19" x14ac:dyDescent="0.25">
      <c r="A61" s="73" t="s">
        <v>102</v>
      </c>
      <c r="B61" s="5">
        <f t="shared" si="0"/>
        <v>15904</v>
      </c>
      <c r="C61" s="13">
        <v>4999</v>
      </c>
      <c r="D61" s="15">
        <v>0.31432344064386319</v>
      </c>
      <c r="E61" s="15">
        <v>0.99980000000000002</v>
      </c>
      <c r="F61" s="56">
        <v>1</v>
      </c>
      <c r="G61" s="57">
        <v>1.4293981481481481E-5</v>
      </c>
      <c r="H61" s="5">
        <f t="shared" si="1"/>
        <v>15904</v>
      </c>
      <c r="I61" s="50">
        <v>4904</v>
      </c>
      <c r="J61" s="52">
        <v>0.30835010060362172</v>
      </c>
      <c r="K61" s="52">
        <v>0.98080000000000001</v>
      </c>
      <c r="L61" s="63">
        <v>1</v>
      </c>
      <c r="M61" s="70">
        <v>5.396990740740741E-5</v>
      </c>
      <c r="N61" s="5"/>
      <c r="O61" s="80"/>
      <c r="P61" s="82"/>
      <c r="Q61" s="82"/>
      <c r="R61" s="83"/>
      <c r="S61" s="84"/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4.3368055555555553E-5</v>
      </c>
      <c r="H62" s="5">
        <f t="shared" si="1"/>
        <v>2</v>
      </c>
      <c r="I62" s="50">
        <v>2</v>
      </c>
      <c r="J62" s="52">
        <v>1</v>
      </c>
      <c r="K62" s="52">
        <v>1</v>
      </c>
      <c r="L62" s="63">
        <v>1</v>
      </c>
      <c r="M62" s="70">
        <v>8.0370370370370364E-5</v>
      </c>
      <c r="N62" s="5"/>
      <c r="O62" s="80"/>
      <c r="P62" s="82"/>
      <c r="Q62" s="82"/>
      <c r="R62" s="83"/>
      <c r="S62" s="84"/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4.0601851851851854E-5</v>
      </c>
      <c r="H63" s="5">
        <f t="shared" si="1"/>
        <v>5</v>
      </c>
      <c r="I63" s="50">
        <v>5</v>
      </c>
      <c r="J63" s="52">
        <v>1</v>
      </c>
      <c r="K63" s="52">
        <v>1</v>
      </c>
      <c r="L63" s="63">
        <v>1</v>
      </c>
      <c r="M63" s="70">
        <v>7.3761574074074072E-5</v>
      </c>
      <c r="N63" s="5"/>
      <c r="O63" s="80"/>
      <c r="P63" s="82"/>
      <c r="Q63" s="82"/>
      <c r="R63" s="83"/>
      <c r="S63" s="84"/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1</v>
      </c>
      <c r="G64" s="57">
        <v>4.9560185185185186E-5</v>
      </c>
      <c r="H64" s="5">
        <f t="shared" si="1"/>
        <v>7</v>
      </c>
      <c r="I64" s="50">
        <v>7</v>
      </c>
      <c r="J64" s="52">
        <v>1</v>
      </c>
      <c r="K64" s="52">
        <v>1</v>
      </c>
      <c r="L64" s="63">
        <v>0.25</v>
      </c>
      <c r="M64" s="70">
        <v>8.4953703703703705E-5</v>
      </c>
      <c r="N64" s="5"/>
      <c r="O64" s="80"/>
      <c r="P64" s="82"/>
      <c r="Q64" s="82"/>
      <c r="R64" s="83"/>
      <c r="S64" s="84"/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6.5520833333333338E-5</v>
      </c>
      <c r="H65" s="5">
        <f t="shared" si="1"/>
        <v>5</v>
      </c>
      <c r="I65" s="50">
        <v>5</v>
      </c>
      <c r="J65" s="52">
        <v>1</v>
      </c>
      <c r="K65" s="52">
        <v>1</v>
      </c>
      <c r="L65" s="63">
        <v>1</v>
      </c>
      <c r="M65" s="70">
        <v>1.1123842592592593E-4</v>
      </c>
      <c r="N65" s="5"/>
      <c r="O65" s="80"/>
      <c r="P65" s="82"/>
      <c r="Q65" s="82"/>
      <c r="R65" s="83"/>
      <c r="S65" s="84"/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1</v>
      </c>
      <c r="G66" s="57">
        <v>3.7256944444444441E-5</v>
      </c>
      <c r="H66" s="5">
        <f t="shared" si="1"/>
        <v>38</v>
      </c>
      <c r="I66" s="50">
        <v>26</v>
      </c>
      <c r="J66" s="52">
        <v>0.68421052631578949</v>
      </c>
      <c r="K66" s="52">
        <v>0.68421052631578949</v>
      </c>
      <c r="L66" s="63">
        <v>0.1</v>
      </c>
      <c r="M66" s="70">
        <v>7.9953703703703705E-5</v>
      </c>
      <c r="N66" s="5"/>
      <c r="O66" s="80"/>
      <c r="P66" s="82"/>
      <c r="Q66" s="82"/>
      <c r="R66" s="83"/>
      <c r="S66" s="84"/>
    </row>
    <row r="67" spans="1:19" x14ac:dyDescent="0.25">
      <c r="A67" s="73" t="s">
        <v>75</v>
      </c>
      <c r="B67" s="5">
        <f t="shared" si="0"/>
        <v>7718.0000000000009</v>
      </c>
      <c r="C67" s="13">
        <v>4921</v>
      </c>
      <c r="D67" s="15">
        <v>0.63760041461518524</v>
      </c>
      <c r="E67" s="15">
        <v>0.98419999999999996</v>
      </c>
      <c r="F67" s="56">
        <v>1</v>
      </c>
      <c r="G67" s="57">
        <v>1.6631944444444445E-5</v>
      </c>
      <c r="H67" s="5">
        <f t="shared" si="1"/>
        <v>7718</v>
      </c>
      <c r="I67" s="50">
        <v>4985</v>
      </c>
      <c r="J67" s="52">
        <v>0.64589271832080852</v>
      </c>
      <c r="K67" s="52">
        <v>0.997</v>
      </c>
      <c r="L67" s="63">
        <v>1</v>
      </c>
      <c r="M67" s="70">
        <v>5.460648148148148E-5</v>
      </c>
      <c r="N67" s="5"/>
      <c r="O67" s="80"/>
      <c r="P67" s="82"/>
      <c r="Q67" s="82"/>
      <c r="R67" s="83"/>
      <c r="S67" s="84"/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3.8379629629629629E-5</v>
      </c>
      <c r="H68" s="5">
        <f t="shared" si="1"/>
        <v>14</v>
      </c>
      <c r="I68" s="50">
        <v>14</v>
      </c>
      <c r="J68" s="52">
        <v>1</v>
      </c>
      <c r="K68" s="52">
        <v>1</v>
      </c>
      <c r="L68" s="63">
        <v>0.125</v>
      </c>
      <c r="M68" s="70">
        <v>7.4050925925925922E-5</v>
      </c>
      <c r="N68" s="5"/>
      <c r="O68" s="80"/>
      <c r="P68" s="82"/>
      <c r="Q68" s="82"/>
      <c r="R68" s="83"/>
      <c r="S68" s="84"/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0.5</v>
      </c>
      <c r="G69" s="57">
        <v>3.9143518518518522E-5</v>
      </c>
      <c r="H69" s="5">
        <f t="shared" si="1"/>
        <v>24</v>
      </c>
      <c r="I69" s="50">
        <v>8</v>
      </c>
      <c r="J69" s="52">
        <v>0.33333333333333331</v>
      </c>
      <c r="K69" s="52">
        <v>0.33333333333333331</v>
      </c>
      <c r="L69" s="63">
        <v>4.4843049327354259E-3</v>
      </c>
      <c r="M69" s="70">
        <v>9.1747685185185188E-5</v>
      </c>
      <c r="N69" s="5"/>
      <c r="O69" s="80"/>
      <c r="P69" s="82"/>
      <c r="Q69" s="82"/>
      <c r="R69" s="83"/>
      <c r="S69" s="84"/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3.5243055555555552E-5</v>
      </c>
      <c r="H70" s="5">
        <f t="shared" si="1"/>
        <v>6</v>
      </c>
      <c r="I70" s="50">
        <v>6</v>
      </c>
      <c r="J70" s="52">
        <v>1</v>
      </c>
      <c r="K70" s="52">
        <v>1</v>
      </c>
      <c r="L70" s="63">
        <v>3.7037037037037035E-2</v>
      </c>
      <c r="M70" s="70">
        <v>7.4652777777777773E-5</v>
      </c>
      <c r="N70" s="5"/>
      <c r="O70" s="80"/>
      <c r="P70" s="82"/>
      <c r="Q70" s="82"/>
      <c r="R70" s="83"/>
      <c r="S70" s="84"/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3.6412037037037035E-5</v>
      </c>
      <c r="H71" s="5">
        <f t="shared" si="1"/>
        <v>1</v>
      </c>
      <c r="I71" s="50">
        <v>1</v>
      </c>
      <c r="J71" s="52">
        <v>1</v>
      </c>
      <c r="K71" s="52">
        <v>1</v>
      </c>
      <c r="L71" s="63">
        <v>0.33333333333333331</v>
      </c>
      <c r="M71" s="70">
        <v>8.1435185185185188E-5</v>
      </c>
      <c r="N71" s="5"/>
      <c r="O71" s="80"/>
      <c r="P71" s="82"/>
      <c r="Q71" s="82"/>
      <c r="R71" s="83"/>
      <c r="S71" s="84"/>
    </row>
    <row r="72" spans="1:19" x14ac:dyDescent="0.25">
      <c r="A72" s="73" t="s">
        <v>78</v>
      </c>
      <c r="B72" s="5">
        <f t="shared" si="0"/>
        <v>6289</v>
      </c>
      <c r="C72" s="13">
        <v>2098</v>
      </c>
      <c r="D72" s="15">
        <v>0.33359834631896962</v>
      </c>
      <c r="E72" s="15">
        <v>0.41959999999999997</v>
      </c>
      <c r="F72" s="56">
        <v>0.5</v>
      </c>
      <c r="G72" s="57">
        <v>2.3854166666666666E-5</v>
      </c>
      <c r="H72" s="5">
        <f t="shared" si="1"/>
        <v>6289</v>
      </c>
      <c r="I72" s="50">
        <v>2361</v>
      </c>
      <c r="J72" s="52">
        <v>0.37541739545237718</v>
      </c>
      <c r="K72" s="52">
        <v>0.47220000000000001</v>
      </c>
      <c r="L72" s="63">
        <v>1</v>
      </c>
      <c r="M72" s="70">
        <v>5.8831018518518519E-5</v>
      </c>
      <c r="N72" s="5"/>
      <c r="O72" s="80"/>
      <c r="P72" s="82"/>
      <c r="Q72" s="82"/>
      <c r="R72" s="83"/>
      <c r="S72" s="84"/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2.3255813953488372E-2</v>
      </c>
      <c r="G73" s="57">
        <v>4.6134259259259259E-5</v>
      </c>
      <c r="H73" s="5">
        <f t="shared" si="1"/>
        <v>3</v>
      </c>
      <c r="I73" s="50">
        <v>3</v>
      </c>
      <c r="J73" s="52">
        <v>1</v>
      </c>
      <c r="K73" s="52">
        <v>1</v>
      </c>
      <c r="L73" s="63">
        <v>0.5</v>
      </c>
      <c r="M73" s="70">
        <v>8.2974537037037042E-5</v>
      </c>
      <c r="N73" s="5"/>
      <c r="O73" s="80"/>
      <c r="P73" s="82"/>
      <c r="Q73" s="82"/>
      <c r="R73" s="83"/>
      <c r="S73" s="84"/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7.322916666666666E-5</v>
      </c>
      <c r="H74" s="5">
        <f t="shared" si="1"/>
        <v>9</v>
      </c>
      <c r="I74" s="50">
        <v>9</v>
      </c>
      <c r="J74" s="52">
        <v>1</v>
      </c>
      <c r="K74" s="52">
        <v>1</v>
      </c>
      <c r="L74" s="63">
        <v>3.8461538461538464E-2</v>
      </c>
      <c r="M74" s="70">
        <v>1.1034722222222222E-4</v>
      </c>
      <c r="N74" s="5"/>
      <c r="O74" s="80"/>
      <c r="P74" s="82"/>
      <c r="Q74" s="82"/>
      <c r="R74" s="83"/>
      <c r="S74" s="84"/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0.25</v>
      </c>
      <c r="G75" s="57">
        <v>3.9780092592592592E-5</v>
      </c>
      <c r="H75" s="5">
        <f t="shared" si="1"/>
        <v>302</v>
      </c>
      <c r="I75" s="50">
        <v>294</v>
      </c>
      <c r="J75" s="52">
        <v>0.97350993377483441</v>
      </c>
      <c r="K75" s="52">
        <v>0.97350993377483441</v>
      </c>
      <c r="L75" s="63">
        <v>3.3333333333333333E-2</v>
      </c>
      <c r="M75" s="70">
        <v>7.7395833333333329E-5</v>
      </c>
      <c r="N75" s="5"/>
      <c r="O75" s="80"/>
      <c r="P75" s="82"/>
      <c r="Q75" s="82"/>
      <c r="R75" s="83"/>
      <c r="S75" s="84"/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1.7002314814814816E-5</v>
      </c>
      <c r="H76" s="5">
        <f t="shared" si="1"/>
        <v>968</v>
      </c>
      <c r="I76" s="50">
        <v>968</v>
      </c>
      <c r="J76" s="52">
        <v>1</v>
      </c>
      <c r="K76" s="52">
        <v>1</v>
      </c>
      <c r="L76" s="63">
        <v>0.5</v>
      </c>
      <c r="M76" s="70">
        <v>6.8981481481481484E-5</v>
      </c>
      <c r="N76" s="5"/>
      <c r="O76" s="80"/>
      <c r="P76" s="82"/>
      <c r="Q76" s="82"/>
      <c r="R76" s="83"/>
      <c r="S76" s="84"/>
    </row>
    <row r="77" spans="1:19" x14ac:dyDescent="0.25">
      <c r="A77" s="71" t="s">
        <v>81</v>
      </c>
      <c r="B77" s="5">
        <f t="shared" si="0"/>
        <v>368</v>
      </c>
      <c r="C77" s="13">
        <v>347</v>
      </c>
      <c r="D77" s="15">
        <v>0.94293478260869568</v>
      </c>
      <c r="E77" s="15">
        <v>0.94293478260869568</v>
      </c>
      <c r="F77" s="56">
        <v>1</v>
      </c>
      <c r="G77" s="57">
        <v>3.2685185185185183E-5</v>
      </c>
      <c r="H77" s="5">
        <f t="shared" si="1"/>
        <v>368</v>
      </c>
      <c r="I77" s="50">
        <v>347</v>
      </c>
      <c r="J77" s="52">
        <v>0.94293478260869568</v>
      </c>
      <c r="K77" s="52">
        <v>0.94293478260869568</v>
      </c>
      <c r="L77" s="63">
        <v>0.1111111111111111</v>
      </c>
      <c r="M77" s="70">
        <v>7.2395833333333329E-5</v>
      </c>
      <c r="N77" s="5"/>
      <c r="O77" s="80"/>
      <c r="P77" s="82"/>
      <c r="Q77" s="82"/>
      <c r="R77" s="83"/>
      <c r="S77" s="84"/>
    </row>
    <row r="78" spans="1:19" x14ac:dyDescent="0.25">
      <c r="A78" s="71" t="s">
        <v>82</v>
      </c>
      <c r="B78" s="5">
        <f t="shared" si="0"/>
        <v>1842</v>
      </c>
      <c r="C78" s="13">
        <v>931</v>
      </c>
      <c r="D78" s="15">
        <v>0.50542888165038002</v>
      </c>
      <c r="E78" s="15">
        <v>0.50542888165038002</v>
      </c>
      <c r="F78" s="56">
        <v>1</v>
      </c>
      <c r="G78" s="57">
        <v>2.2962962962962962E-5</v>
      </c>
      <c r="H78" s="5">
        <f t="shared" si="1"/>
        <v>1842</v>
      </c>
      <c r="I78" s="50">
        <v>976</v>
      </c>
      <c r="J78" s="52">
        <v>0.52985884907709013</v>
      </c>
      <c r="K78" s="52">
        <v>0.52985884907709013</v>
      </c>
      <c r="L78" s="63">
        <v>1</v>
      </c>
      <c r="M78" s="70">
        <v>6.6111111111111107E-5</v>
      </c>
      <c r="N78" s="5"/>
      <c r="O78" s="80"/>
      <c r="P78" s="82"/>
      <c r="Q78" s="82"/>
      <c r="R78" s="83"/>
      <c r="S78" s="84"/>
    </row>
    <row r="79" spans="1:19" x14ac:dyDescent="0.25">
      <c r="A79" s="71" t="s">
        <v>83</v>
      </c>
      <c r="B79" s="5">
        <f t="shared" ref="B79:B93" si="2">C79 / D79</f>
        <v>1419</v>
      </c>
      <c r="C79" s="13">
        <v>1347</v>
      </c>
      <c r="D79" s="15">
        <v>0.94926004228329808</v>
      </c>
      <c r="E79" s="15">
        <v>0.94926004228329808</v>
      </c>
      <c r="F79" s="56">
        <v>1</v>
      </c>
      <c r="G79" s="57">
        <v>2.4409722222222222E-5</v>
      </c>
      <c r="H79" s="5">
        <f t="shared" ref="H79:H93" si="3">I79 / J79</f>
        <v>1419</v>
      </c>
      <c r="I79" s="50">
        <v>1349</v>
      </c>
      <c r="J79" s="52">
        <v>0.95066948555320652</v>
      </c>
      <c r="K79" s="52">
        <v>0.95066948555320652</v>
      </c>
      <c r="L79" s="63">
        <v>1</v>
      </c>
      <c r="M79" s="70">
        <v>6.2430555555555549E-5</v>
      </c>
      <c r="N79" s="5"/>
      <c r="O79" s="80"/>
      <c r="P79" s="82"/>
      <c r="Q79" s="82"/>
      <c r="R79" s="83"/>
      <c r="S79" s="84"/>
    </row>
    <row r="80" spans="1:19" x14ac:dyDescent="0.25">
      <c r="A80" s="71" t="s">
        <v>106</v>
      </c>
      <c r="B80" s="5">
        <f t="shared" si="2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1.1265046296296296E-4</v>
      </c>
      <c r="H80" s="5">
        <f t="shared" si="3"/>
        <v>184</v>
      </c>
      <c r="I80" s="50">
        <v>184</v>
      </c>
      <c r="J80" s="52">
        <v>1</v>
      </c>
      <c r="K80" s="52">
        <v>1</v>
      </c>
      <c r="L80" s="63">
        <v>1</v>
      </c>
      <c r="M80" s="70">
        <v>1.7667824074074073E-4</v>
      </c>
      <c r="N80" s="5"/>
      <c r="O80" s="80"/>
      <c r="P80" s="82"/>
      <c r="Q80" s="82"/>
      <c r="R80" s="83"/>
      <c r="S80" s="84"/>
    </row>
    <row r="81" spans="1:19" x14ac:dyDescent="0.25">
      <c r="A81" s="71" t="s">
        <v>84</v>
      </c>
      <c r="B81" s="5">
        <f t="shared" si="2"/>
        <v>3147</v>
      </c>
      <c r="C81" s="13">
        <v>1842</v>
      </c>
      <c r="D81" s="15">
        <v>0.58531935176358441</v>
      </c>
      <c r="E81" s="15">
        <v>0.58531935176358441</v>
      </c>
      <c r="F81" s="56">
        <v>0.2</v>
      </c>
      <c r="G81" s="57">
        <v>2.7893518518518519E-5</v>
      </c>
      <c r="H81" s="5">
        <f t="shared" si="3"/>
        <v>3147</v>
      </c>
      <c r="I81" s="50">
        <v>1563</v>
      </c>
      <c r="J81" s="52">
        <v>0.49666348903717827</v>
      </c>
      <c r="K81" s="52">
        <v>0.49666348903717827</v>
      </c>
      <c r="L81" s="63">
        <v>0.5</v>
      </c>
      <c r="M81" s="70">
        <v>7.0358796296296296E-5</v>
      </c>
      <c r="N81" s="5"/>
      <c r="O81" s="80"/>
      <c r="P81" s="82"/>
      <c r="Q81" s="82"/>
      <c r="R81" s="83"/>
      <c r="S81" s="84"/>
    </row>
    <row r="82" spans="1:19" x14ac:dyDescent="0.25">
      <c r="A82" s="71" t="s">
        <v>85</v>
      </c>
      <c r="B82" s="5">
        <f t="shared" si="2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3.8587962962962965E-5</v>
      </c>
      <c r="H82" s="5">
        <f t="shared" si="3"/>
        <v>30</v>
      </c>
      <c r="I82" s="50">
        <v>30</v>
      </c>
      <c r="J82" s="52">
        <v>1</v>
      </c>
      <c r="K82" s="52">
        <v>1</v>
      </c>
      <c r="L82" s="63">
        <v>0.33333333333333331</v>
      </c>
      <c r="M82" s="70">
        <v>7.8449074074074071E-5</v>
      </c>
      <c r="N82" s="5"/>
      <c r="O82" s="80"/>
      <c r="P82" s="82"/>
      <c r="Q82" s="82"/>
      <c r="R82" s="83"/>
      <c r="S82" s="84"/>
    </row>
    <row r="83" spans="1:19" x14ac:dyDescent="0.25">
      <c r="A83" s="71" t="s">
        <v>86</v>
      </c>
      <c r="B83" s="5">
        <f t="shared" si="2"/>
        <v>1186</v>
      </c>
      <c r="C83" s="13">
        <v>1015</v>
      </c>
      <c r="D83" s="15">
        <v>0.85581787521079256</v>
      </c>
      <c r="E83" s="15">
        <v>0.85581787521079256</v>
      </c>
      <c r="F83" s="56">
        <v>1</v>
      </c>
      <c r="G83" s="57">
        <v>1.5057870370370371E-4</v>
      </c>
      <c r="H83" s="5">
        <f t="shared" si="3"/>
        <v>1186</v>
      </c>
      <c r="I83" s="50">
        <v>667</v>
      </c>
      <c r="J83" s="52">
        <v>0.56239460370994943</v>
      </c>
      <c r="K83" s="52">
        <v>0.56239460370994943</v>
      </c>
      <c r="L83" s="63">
        <v>0.5</v>
      </c>
      <c r="M83" s="70">
        <v>2.5266203703703703E-4</v>
      </c>
      <c r="N83" s="5"/>
      <c r="O83" s="80"/>
      <c r="P83" s="82"/>
      <c r="Q83" s="82"/>
      <c r="R83" s="83"/>
      <c r="S83" s="84"/>
    </row>
    <row r="84" spans="1:19" x14ac:dyDescent="0.25">
      <c r="A84" s="71" t="s">
        <v>87</v>
      </c>
      <c r="B84" s="5">
        <f t="shared" si="2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6.7256944444444439E-5</v>
      </c>
      <c r="H84" s="5">
        <f t="shared" si="3"/>
        <v>22</v>
      </c>
      <c r="I84" s="50">
        <v>22</v>
      </c>
      <c r="J84" s="52">
        <v>1</v>
      </c>
      <c r="K84" s="52">
        <v>1</v>
      </c>
      <c r="L84" s="63">
        <v>7.1428571428571425E-2</v>
      </c>
      <c r="M84" s="70">
        <v>1.0067129629629629E-4</v>
      </c>
      <c r="N84" s="5"/>
      <c r="O84" s="80"/>
      <c r="P84" s="82"/>
      <c r="Q84" s="82"/>
      <c r="R84" s="83"/>
      <c r="S84" s="84"/>
    </row>
    <row r="85" spans="1:19" x14ac:dyDescent="0.25">
      <c r="A85" s="71" t="s">
        <v>88</v>
      </c>
      <c r="B85" s="5">
        <f t="shared" si="2"/>
        <v>146</v>
      </c>
      <c r="C85" s="13">
        <v>100</v>
      </c>
      <c r="D85" s="15">
        <v>0.68493150684931503</v>
      </c>
      <c r="E85" s="15">
        <v>0.68493150684931503</v>
      </c>
      <c r="F85" s="56">
        <v>1</v>
      </c>
      <c r="G85" s="57">
        <v>3.351851851851852E-5</v>
      </c>
      <c r="H85" s="5">
        <f t="shared" si="3"/>
        <v>146</v>
      </c>
      <c r="I85" s="50">
        <v>103</v>
      </c>
      <c r="J85" s="52">
        <v>0.70547945205479456</v>
      </c>
      <c r="K85" s="52">
        <v>0.70547945205479456</v>
      </c>
      <c r="L85" s="63">
        <v>0.25</v>
      </c>
      <c r="M85" s="70">
        <v>7.4895833333333336E-5</v>
      </c>
      <c r="N85" s="5"/>
      <c r="O85" s="80"/>
      <c r="P85" s="82"/>
      <c r="Q85" s="82"/>
      <c r="R85" s="83"/>
      <c r="S85" s="84"/>
    </row>
    <row r="86" spans="1:19" x14ac:dyDescent="0.25">
      <c r="A86" s="71" t="s">
        <v>89</v>
      </c>
      <c r="B86" s="5">
        <f t="shared" si="2"/>
        <v>2</v>
      </c>
      <c r="C86" s="13">
        <v>2</v>
      </c>
      <c r="D86" s="15">
        <v>1</v>
      </c>
      <c r="E86" s="15">
        <v>1</v>
      </c>
      <c r="F86" s="56">
        <v>4.9019607843137254E-3</v>
      </c>
      <c r="G86" s="57">
        <v>1.2295138888888889E-4</v>
      </c>
      <c r="H86" s="5">
        <f t="shared" si="3"/>
        <v>2</v>
      </c>
      <c r="I86" s="50">
        <v>2</v>
      </c>
      <c r="J86" s="52">
        <v>1</v>
      </c>
      <c r="K86" s="52">
        <v>1</v>
      </c>
      <c r="L86" s="63">
        <v>6.6225165562913907E-3</v>
      </c>
      <c r="M86" s="70">
        <v>1.5950231481481482E-4</v>
      </c>
      <c r="N86" s="5"/>
      <c r="O86" s="80"/>
      <c r="P86" s="82"/>
      <c r="Q86" s="82"/>
      <c r="R86" s="83"/>
      <c r="S86" s="84"/>
    </row>
    <row r="87" spans="1:19" x14ac:dyDescent="0.25">
      <c r="A87" s="71" t="s">
        <v>90</v>
      </c>
      <c r="B87" s="5">
        <f t="shared" si="2"/>
        <v>903</v>
      </c>
      <c r="C87" s="13">
        <v>898</v>
      </c>
      <c r="D87" s="15">
        <v>0.99446290143964566</v>
      </c>
      <c r="E87" s="15">
        <v>0.99446290143964566</v>
      </c>
      <c r="F87" s="56">
        <v>4.1666666666666664E-2</v>
      </c>
      <c r="G87" s="57">
        <v>3.6030092592592595E-5</v>
      </c>
      <c r="H87" s="5">
        <f t="shared" si="3"/>
        <v>903</v>
      </c>
      <c r="I87" s="50">
        <v>844</v>
      </c>
      <c r="J87" s="52">
        <v>0.93466223698781836</v>
      </c>
      <c r="K87" s="52">
        <v>0.93466223698781836</v>
      </c>
      <c r="L87" s="63">
        <v>0.14285714285714285</v>
      </c>
      <c r="M87" s="70">
        <v>8.4629629629629635E-5</v>
      </c>
      <c r="N87" s="5"/>
      <c r="O87" s="80"/>
      <c r="P87" s="82"/>
      <c r="Q87" s="82"/>
      <c r="R87" s="83"/>
      <c r="S87" s="84"/>
    </row>
    <row r="88" spans="1:19" x14ac:dyDescent="0.25">
      <c r="A88" s="71" t="s">
        <v>91</v>
      </c>
      <c r="B88" s="5">
        <f t="shared" si="2"/>
        <v>419</v>
      </c>
      <c r="C88" s="13">
        <v>381</v>
      </c>
      <c r="D88" s="15">
        <v>0.90930787589498807</v>
      </c>
      <c r="E88" s="15">
        <v>0.90930787589498807</v>
      </c>
      <c r="F88" s="56">
        <v>1</v>
      </c>
      <c r="G88" s="57">
        <v>5.1979166666666665E-5</v>
      </c>
      <c r="H88" s="5">
        <f t="shared" si="3"/>
        <v>419</v>
      </c>
      <c r="I88" s="50">
        <v>383</v>
      </c>
      <c r="J88" s="52">
        <v>0.91408114558472553</v>
      </c>
      <c r="K88" s="52">
        <v>0.91408114558472553</v>
      </c>
      <c r="L88" s="63">
        <v>0.16666666666666666</v>
      </c>
      <c r="M88" s="70">
        <v>9.1840277777777778E-5</v>
      </c>
      <c r="N88" s="5"/>
      <c r="O88" s="80"/>
      <c r="P88" s="82"/>
      <c r="Q88" s="82"/>
      <c r="R88" s="83"/>
      <c r="S88" s="84"/>
    </row>
    <row r="89" spans="1:19" x14ac:dyDescent="0.25">
      <c r="A89" s="71" t="s">
        <v>92</v>
      </c>
      <c r="B89" s="5">
        <f t="shared" si="2"/>
        <v>970.99999999999989</v>
      </c>
      <c r="C89" s="13">
        <v>361</v>
      </c>
      <c r="D89" s="15">
        <v>0.37178166838311022</v>
      </c>
      <c r="E89" s="15">
        <v>0.37178166838311022</v>
      </c>
      <c r="F89" s="56">
        <v>0.14285714285714285</v>
      </c>
      <c r="G89" s="57">
        <v>5.1168981481481478E-5</v>
      </c>
      <c r="H89" s="5">
        <f t="shared" si="3"/>
        <v>971</v>
      </c>
      <c r="I89" s="50">
        <v>210</v>
      </c>
      <c r="J89" s="52">
        <v>0.21627188465499486</v>
      </c>
      <c r="K89" s="52">
        <v>0.21627188465499486</v>
      </c>
      <c r="L89" s="63">
        <v>0.5</v>
      </c>
      <c r="M89" s="70">
        <v>1.0664351851851852E-4</v>
      </c>
      <c r="N89" s="5"/>
      <c r="O89" s="80"/>
      <c r="P89" s="82"/>
      <c r="Q89" s="82"/>
      <c r="R89" s="83"/>
      <c r="S89" s="84"/>
    </row>
    <row r="90" spans="1:19" x14ac:dyDescent="0.25">
      <c r="A90" s="71" t="s">
        <v>93</v>
      </c>
      <c r="B90" s="5">
        <f t="shared" si="2"/>
        <v>42</v>
      </c>
      <c r="C90" s="13">
        <v>42</v>
      </c>
      <c r="D90" s="15">
        <v>1</v>
      </c>
      <c r="E90" s="15">
        <v>1</v>
      </c>
      <c r="F90" s="56">
        <v>0.16666666666666666</v>
      </c>
      <c r="G90" s="57">
        <v>5.9710648148148151E-5</v>
      </c>
      <c r="H90" s="5">
        <f t="shared" si="3"/>
        <v>42</v>
      </c>
      <c r="I90" s="50">
        <v>42</v>
      </c>
      <c r="J90" s="52">
        <v>1</v>
      </c>
      <c r="K90" s="52">
        <v>1</v>
      </c>
      <c r="L90" s="63">
        <v>1</v>
      </c>
      <c r="M90" s="70">
        <v>9.5000000000000005E-5</v>
      </c>
      <c r="N90" s="5"/>
      <c r="O90" s="80"/>
      <c r="P90" s="82"/>
      <c r="Q90" s="82"/>
      <c r="R90" s="83"/>
      <c r="S90" s="84"/>
    </row>
    <row r="91" spans="1:19" x14ac:dyDescent="0.25">
      <c r="A91" s="71" t="s">
        <v>94</v>
      </c>
      <c r="B91" s="5">
        <f t="shared" si="2"/>
        <v>14</v>
      </c>
      <c r="C91" s="13">
        <v>12</v>
      </c>
      <c r="D91" s="15">
        <v>0.8571428571428571</v>
      </c>
      <c r="E91" s="15">
        <v>0.8571428571428571</v>
      </c>
      <c r="F91" s="56">
        <v>4.7169811320754715E-3</v>
      </c>
      <c r="G91" s="57">
        <v>8.6076388888888886E-5</v>
      </c>
      <c r="H91" s="5">
        <f t="shared" si="3"/>
        <v>14</v>
      </c>
      <c r="I91" s="50">
        <v>13</v>
      </c>
      <c r="J91" s="52">
        <v>0.9285714285714286</v>
      </c>
      <c r="K91" s="52">
        <v>0.9285714285714286</v>
      </c>
      <c r="L91" s="63">
        <v>0.01</v>
      </c>
      <c r="M91" s="70">
        <v>1.3452546296296297E-4</v>
      </c>
      <c r="N91" s="5"/>
      <c r="O91" s="80"/>
      <c r="P91" s="82"/>
      <c r="Q91" s="82"/>
      <c r="R91" s="83"/>
      <c r="S91" s="84"/>
    </row>
    <row r="92" spans="1:19" x14ac:dyDescent="0.25">
      <c r="A92" s="71" t="s">
        <v>95</v>
      </c>
      <c r="B92" s="5">
        <f t="shared" si="2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6.0474537037037037E-5</v>
      </c>
      <c r="H92" s="5">
        <f t="shared" si="3"/>
        <v>55</v>
      </c>
      <c r="I92" s="50">
        <v>55</v>
      </c>
      <c r="J92" s="52">
        <v>1</v>
      </c>
      <c r="K92" s="52">
        <v>1</v>
      </c>
      <c r="L92" s="63">
        <v>0.5</v>
      </c>
      <c r="M92" s="70">
        <v>1.1609953703703703E-4</v>
      </c>
      <c r="N92" s="5"/>
      <c r="O92" s="80"/>
      <c r="P92" s="82"/>
      <c r="Q92" s="82"/>
      <c r="R92" s="83"/>
      <c r="S92" s="84"/>
    </row>
    <row r="93" spans="1:19" x14ac:dyDescent="0.25">
      <c r="A93" s="71" t="s">
        <v>107</v>
      </c>
      <c r="B93" s="5">
        <f t="shared" si="2"/>
        <v>319</v>
      </c>
      <c r="C93" s="13">
        <v>247</v>
      </c>
      <c r="D93" s="15">
        <v>0.77429467084639503</v>
      </c>
      <c r="E93" s="15">
        <v>0.77429467084639503</v>
      </c>
      <c r="F93" s="56">
        <v>1</v>
      </c>
      <c r="G93" s="57">
        <v>2.6689814814814814E-5</v>
      </c>
      <c r="H93" s="5">
        <f t="shared" si="3"/>
        <v>319</v>
      </c>
      <c r="I93" s="50">
        <v>219</v>
      </c>
      <c r="J93" s="52">
        <v>0.68652037617554862</v>
      </c>
      <c r="K93" s="52">
        <v>0.68652037617554862</v>
      </c>
      <c r="L93" s="63">
        <v>3.3333333333333333E-2</v>
      </c>
      <c r="M93" s="70">
        <v>6.6747685185185191E-5</v>
      </c>
      <c r="N93" s="5"/>
      <c r="O93" s="80"/>
      <c r="P93" s="82"/>
      <c r="Q93" s="82"/>
      <c r="R93" s="83"/>
      <c r="S93" s="84"/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34021</v>
      </c>
      <c r="D94" s="42">
        <f>AVERAGE(D14:D93)</f>
        <v>0.92147782883598572</v>
      </c>
      <c r="E94" s="42">
        <f>AVERAGE(E14:E93)</f>
        <v>0.93841751393291128</v>
      </c>
      <c r="F94" s="58">
        <f>AVERAGE(F14:F93)</f>
        <v>0.85884248206742131</v>
      </c>
      <c r="G94" s="59">
        <f>AVERAGE(G14:G93)</f>
        <v>5.840813078703703E-5</v>
      </c>
      <c r="H94" s="27">
        <f>SUM(H14:H93)</f>
        <v>66937</v>
      </c>
      <c r="I94" s="54">
        <f>SUM(I14:I93)</f>
        <v>35282</v>
      </c>
      <c r="J94" s="55">
        <f>AVERAGE(J14:J93)</f>
        <v>0.91098362457844373</v>
      </c>
      <c r="K94" s="55">
        <f>AVERAGE(K14:K93)</f>
        <v>0.93086785242632586</v>
      </c>
      <c r="L94" s="39">
        <f>AVERAGE(L14:L93)</f>
        <v>0.67630405702990359</v>
      </c>
      <c r="M94" s="60">
        <f>AVERAGE(M14:M93)</f>
        <v>1.0065567129629632E-4</v>
      </c>
      <c r="N94" s="27"/>
      <c r="O94" s="41"/>
      <c r="P94" s="43"/>
      <c r="Q94" s="43"/>
      <c r="R94" s="61"/>
      <c r="S94" s="62"/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vl = 150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0.92147782883598572</v>
      </c>
      <c r="C98" s="29"/>
      <c r="D98" s="29"/>
    </row>
    <row r="99" spans="1:4" x14ac:dyDescent="0.25">
      <c r="A99" s="18" t="s">
        <v>122</v>
      </c>
      <c r="B99" s="44">
        <f>E94</f>
        <v>0.93841751393291128</v>
      </c>
    </row>
    <row r="100" spans="1:4" x14ac:dyDescent="0.25">
      <c r="A100" s="18" t="s">
        <v>19</v>
      </c>
      <c r="B100" s="47">
        <f>F94</f>
        <v>0.85884248206742131</v>
      </c>
    </row>
    <row r="101" spans="1:4" x14ac:dyDescent="0.25">
      <c r="A101" s="18" t="s">
        <v>27</v>
      </c>
      <c r="B101" s="67">
        <f>G94</f>
        <v>5.840813078703703E-5</v>
      </c>
    </row>
    <row r="102" spans="1:4" ht="20.25" thickBot="1" x14ac:dyDescent="0.35">
      <c r="A102" s="30" t="str">
        <f>I1</f>
        <v>vl = 600</v>
      </c>
      <c r="B102" s="30"/>
    </row>
    <row r="103" spans="1:4" ht="15.75" thickTop="1" x14ac:dyDescent="0.25">
      <c r="A103" s="25" t="s">
        <v>12</v>
      </c>
      <c r="B103" s="45">
        <f>J94</f>
        <v>0.91098362457844373</v>
      </c>
    </row>
    <row r="104" spans="1:4" x14ac:dyDescent="0.25">
      <c r="A104" s="25" t="s">
        <v>122</v>
      </c>
      <c r="B104" s="45">
        <f>K94</f>
        <v>0.93086785242632586</v>
      </c>
    </row>
    <row r="105" spans="1:4" x14ac:dyDescent="0.25">
      <c r="A105" s="25" t="s">
        <v>19</v>
      </c>
      <c r="B105" s="48">
        <f>L94</f>
        <v>0.67630405702990359</v>
      </c>
    </row>
    <row r="106" spans="1:4" x14ac:dyDescent="0.25">
      <c r="A106" s="25" t="s">
        <v>27</v>
      </c>
      <c r="B106" s="68">
        <f>M94</f>
        <v>1.0065567129629632E-4</v>
      </c>
    </row>
    <row r="107" spans="1:4" ht="20.25" thickBot="1" x14ac:dyDescent="0.35">
      <c r="A107" s="37">
        <f>O1</f>
        <v>0</v>
      </c>
      <c r="B107" s="37"/>
    </row>
    <row r="108" spans="1:4" ht="15.75" thickTop="1" x14ac:dyDescent="0.25">
      <c r="A108" s="38" t="s">
        <v>12</v>
      </c>
      <c r="B108" s="46">
        <f>P94</f>
        <v>0</v>
      </c>
    </row>
    <row r="109" spans="1:4" x14ac:dyDescent="0.25">
      <c r="A109" s="38" t="s">
        <v>122</v>
      </c>
      <c r="B109" s="46">
        <f>Q94</f>
        <v>0</v>
      </c>
    </row>
    <row r="110" spans="1:4" x14ac:dyDescent="0.25">
      <c r="A110" s="38" t="s">
        <v>19</v>
      </c>
      <c r="B110" s="49">
        <f>R94</f>
        <v>0</v>
      </c>
    </row>
    <row r="111" spans="1:4" x14ac:dyDescent="0.25">
      <c r="A111" s="38" t="s">
        <v>27</v>
      </c>
      <c r="B111" s="69">
        <f>S94</f>
        <v>0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vl = 150</v>
      </c>
    </row>
    <row r="114" spans="1:2" x14ac:dyDescent="0.25">
      <c r="A114" t="s">
        <v>123</v>
      </c>
      <c r="B114" t="str">
        <f>IF(AND(B99 &gt; B104,B99 &gt; B109), A97, IF(B104 &gt; B109, A102, A107))</f>
        <v>vl = 150</v>
      </c>
    </row>
    <row r="115" spans="1:2" x14ac:dyDescent="0.25">
      <c r="A115" t="s">
        <v>23</v>
      </c>
      <c r="B115" t="str">
        <f>IF(AND(B100 &gt; B105,B100 &gt; B110), $A$97, IF(B105 &gt; B110, $A$102, $A$107))</f>
        <v>vl = 150</v>
      </c>
    </row>
    <row r="116" spans="1:2" x14ac:dyDescent="0.25">
      <c r="A116" t="s">
        <v>28</v>
      </c>
      <c r="B116">
        <f>IF(AND(B101 &lt; B106,B101 &lt; B111), $A$97, IF(B106 &lt; B111, $A$102, $A$107))</f>
        <v>0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{FD5600BE-6695-420C-8700-BC8CC0F3F934}</x14:id>
        </ext>
      </extLst>
    </cfRule>
  </conditionalFormatting>
  <conditionalFormatting sqref="P94:S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{503AF455-6FDF-471B-AFAA-EFF4286C6DE1}</x14:id>
        </ext>
      </extLst>
    </cfRule>
  </conditionalFormatting>
  <conditionalFormatting sqref="D83:G8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{B9BDED51-5C14-4466-AAAC-DD20C47EE7BB}</x14:id>
        </ext>
      </extLst>
    </cfRule>
  </conditionalFormatting>
  <conditionalFormatting sqref="J83:M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{3F6D532B-DB84-4ED2-82A4-634206C993E2}</x14:id>
        </ext>
      </extLst>
    </cfRule>
  </conditionalFormatting>
  <conditionalFormatting sqref="F8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{55BE850F-E1D7-4CC3-A277-996C4A3006A1}</x14:id>
        </ext>
      </extLst>
    </cfRule>
  </conditionalFormatting>
  <conditionalFormatting sqref="E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{4BB63F5E-1BB5-402D-9AA2-40A3A6C5326E}</x14:id>
        </ext>
      </extLst>
    </cfRule>
  </conditionalFormatting>
  <conditionalFormatting sqref="P83:S8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{292C39A5-551B-4828-AEA2-BEAA651FD87E}</x14:id>
        </ext>
      </extLst>
    </cfRule>
  </conditionalFormatting>
  <conditionalFormatting sqref="D14:G82 D84:G9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{183FB184-15F9-4872-9DA3-F29D12E20577}</x14:id>
        </ext>
      </extLst>
    </cfRule>
  </conditionalFormatting>
  <conditionalFormatting sqref="J14:M82 J84:M9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{2D299A2A-6525-4167-A52F-4BC441793D5D}</x14:id>
        </ext>
      </extLst>
    </cfRule>
  </conditionalFormatting>
  <conditionalFormatting sqref="D93:F9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{2C42D180-A716-427B-96D2-EE14C60448D5}</x14:id>
        </ext>
      </extLst>
    </cfRule>
  </conditionalFormatting>
  <conditionalFormatting sqref="D86:D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{3218F3D1-6376-47E4-880B-F9DD800D4D2E}</x14:id>
        </ext>
      </extLst>
    </cfRule>
  </conditionalFormatting>
  <conditionalFormatting sqref="E88:E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{8AD8A941-51F0-4456-BF3B-2FCB592CF7BD}</x14:id>
        </ext>
      </extLst>
    </cfRule>
  </conditionalFormatting>
  <conditionalFormatting sqref="F62:F82 F84:F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{B552D007-248F-457A-B84B-48A9DF1481CF}</x14:id>
        </ext>
      </extLst>
    </cfRule>
  </conditionalFormatting>
  <conditionalFormatting sqref="E64:E82 E84:E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{CDB0106D-340D-47A0-92FC-3E00B200B9F4}</x14:id>
        </ext>
      </extLst>
    </cfRule>
  </conditionalFormatting>
  <conditionalFormatting sqref="P14:S82 P84:S9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{CA26BEDE-09BB-45D3-B577-A70464A9CA65}</x14:id>
        </ext>
      </extLst>
    </cfRule>
  </conditionalFormatting>
  <conditionalFormatting sqref="P14:P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{1B54E02E-4DDD-4202-B500-2032A9AC20A0}</x14:id>
        </ext>
      </extLst>
    </cfRule>
  </conditionalFormatting>
  <conditionalFormatting sqref="Q14:Q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{823B71F6-CD03-4B9B-9669-FBDE99F6DBF4}</x14:id>
        </ext>
      </extLst>
    </cfRule>
  </conditionalFormatting>
  <conditionalFormatting sqref="R14:R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{833E34D7-8EAF-4E80-9AC7-33167DFC6472}</x14:id>
        </ext>
      </extLst>
    </cfRule>
  </conditionalFormatting>
  <conditionalFormatting sqref="D89:D9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{CA981086-5CA3-4545-888E-A79157CBE0DE}</x14:id>
        </ext>
      </extLst>
    </cfRule>
  </conditionalFormatting>
  <conditionalFormatting sqref="P92:P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{054F2EE0-CAD1-43FD-88DD-3342BD373622}</x14:id>
        </ext>
      </extLst>
    </cfRule>
  </conditionalFormatting>
  <conditionalFormatting sqref="Q92:Q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{6367183D-1E2A-4237-B9E7-609C1A9CA6F3}</x14:id>
        </ext>
      </extLst>
    </cfRule>
  </conditionalFormatting>
  <conditionalFormatting sqref="E92:E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{D0BF5044-E47B-49AB-B2E5-A5BA0C450EB0}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5600BE-6695-420C-8700-BC8CC0F3F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503AF455-6FDF-471B-AFAA-EFF4286C6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B9BDED51-5C14-4466-AAAC-DD20C47EE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3F6D532B-DB84-4ED2-82A4-634206C99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55BE850F-E1D7-4CC3-A277-996C4A300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4BB63F5E-1BB5-402D-9AA2-40A3A6C53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292C39A5-551B-4828-AEA2-BEAA651FD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183FB184-15F9-4872-9DA3-F29D12E20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2D299A2A-6525-4167-A52F-4BC441793D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2C42D180-A716-427B-96D2-EE14C6044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3218F3D1-6376-47E4-880B-F9DD800D4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8AD8A941-51F0-4456-BF3B-2FCB592CF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B552D007-248F-457A-B84B-48A9DF148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CDB0106D-340D-47A0-92FC-3E00B200B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CA26BEDE-09BB-45D3-B577-A70464A9C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1B54E02E-4DDD-4202-B500-2032A9AC2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823B71F6-CD03-4B9B-9669-FBDE99F6D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833E34D7-8EAF-4E80-9AC7-33167DFC6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CA981086-5CA3-4545-888E-A79157CBE0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054F2EE0-CAD1-43FD-88DD-3342BD373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6367183D-1E2A-4237-B9E7-609C1A9CA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D0BF5044-E47B-49AB-B2E5-A5BA0C450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9CDB-A347-4B83-A71C-FC8E704AC89B}">
  <sheetPr>
    <tabColor theme="9" tint="0.79998168889431442"/>
  </sheetPr>
  <dimension ref="A1:S116"/>
  <sheetViews>
    <sheetView topLeftCell="B76" zoomScale="115" zoomScaleNormal="115" workbookViewId="0">
      <selection activeCell="B114" sqref="B114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124</v>
      </c>
      <c r="B1" s="20"/>
      <c r="C1" s="137" t="s">
        <v>125</v>
      </c>
      <c r="D1" s="138"/>
      <c r="E1" s="138"/>
      <c r="F1" s="138"/>
      <c r="G1" s="139"/>
      <c r="H1" s="20"/>
      <c r="I1" s="140" t="s">
        <v>126</v>
      </c>
      <c r="J1" s="141"/>
      <c r="K1" s="141"/>
      <c r="L1" s="141"/>
      <c r="M1" s="142"/>
      <c r="N1" s="20"/>
      <c r="O1" s="143" t="s">
        <v>155</v>
      </c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127</v>
      </c>
      <c r="F3" s="119"/>
      <c r="G3" s="134"/>
      <c r="H3" s="21"/>
      <c r="I3" s="120" t="s">
        <v>0</v>
      </c>
      <c r="J3" s="121"/>
      <c r="K3" s="121" t="s">
        <v>156</v>
      </c>
      <c r="L3" s="121"/>
      <c r="M3" s="135"/>
      <c r="N3" s="21"/>
      <c r="O3" s="122"/>
      <c r="P3" s="123"/>
      <c r="Q3" s="123"/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5000</v>
      </c>
      <c r="L4" s="121"/>
      <c r="M4" s="135"/>
      <c r="N4" s="21"/>
      <c r="O4" s="122"/>
      <c r="P4" s="123"/>
      <c r="Q4" s="123"/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300</v>
      </c>
      <c r="F5" s="119"/>
      <c r="G5" s="134"/>
      <c r="H5" s="21"/>
      <c r="I5" s="120" t="s">
        <v>2</v>
      </c>
      <c r="J5" s="121"/>
      <c r="K5" s="121">
        <v>300</v>
      </c>
      <c r="L5" s="121"/>
      <c r="M5" s="135"/>
      <c r="N5" s="21"/>
      <c r="O5" s="122"/>
      <c r="P5" s="123"/>
      <c r="Q5" s="123"/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2000</v>
      </c>
      <c r="F6" s="119"/>
      <c r="G6" s="134"/>
      <c r="H6" s="21"/>
      <c r="I6" s="120" t="s">
        <v>3</v>
      </c>
      <c r="J6" s="121"/>
      <c r="K6" s="121">
        <v>2000</v>
      </c>
      <c r="L6" s="121"/>
      <c r="M6" s="135"/>
      <c r="N6" s="21"/>
      <c r="O6" s="122"/>
      <c r="P6" s="123"/>
      <c r="Q6" s="123"/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/>
      <c r="P7" s="123"/>
      <c r="Q7" s="123"/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/>
      <c r="P8" s="123"/>
      <c r="Q8" s="123"/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/>
      <c r="P9" s="123"/>
      <c r="Q9" s="132"/>
      <c r="R9" s="132"/>
      <c r="S9" s="133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/>
      <c r="M10" s="78"/>
      <c r="N10" s="21"/>
      <c r="O10" s="122"/>
      <c r="P10" s="123"/>
      <c r="Q10" s="31"/>
      <c r="R10" s="53"/>
      <c r="S10" s="31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3.1701388888888892E-5</v>
      </c>
      <c r="H14" s="5">
        <f>I14 / J14</f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4.096064814814815E-5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3.5567129629629629E-5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8.1041666666666667E-5</v>
      </c>
      <c r="H15" s="5">
        <f t="shared" ref="H15:H78" si="1">I15 / J15</f>
        <v>2</v>
      </c>
      <c r="I15" s="50">
        <v>2</v>
      </c>
      <c r="J15" s="52">
        <v>1</v>
      </c>
      <c r="K15" s="52">
        <v>1</v>
      </c>
      <c r="L15" s="63">
        <v>1</v>
      </c>
      <c r="M15" s="70">
        <v>6.8807870370370374E-5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7.4999999999999993E-5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5.7245370370370371E-5</v>
      </c>
      <c r="H16" s="5">
        <f t="shared" si="1"/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5.5555555555555558E-5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5.9456018518518521E-5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8.5995370370370365E-5</v>
      </c>
      <c r="H17" s="5">
        <f t="shared" si="1"/>
        <v>1</v>
      </c>
      <c r="I17" s="50">
        <v>1</v>
      </c>
      <c r="J17" s="52">
        <v>1</v>
      </c>
      <c r="K17" s="52">
        <v>1</v>
      </c>
      <c r="L17" s="63">
        <v>1</v>
      </c>
      <c r="M17" s="70">
        <v>8.7013888888888888E-5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9.9363425925925921E-5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2.6307870370370371E-5</v>
      </c>
      <c r="H18" s="5">
        <f t="shared" si="1"/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6.5914351851851846E-5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3.0856481481481479E-5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6.1238425925925929E-5</v>
      </c>
      <c r="H19" s="5">
        <f t="shared" si="1"/>
        <v>3</v>
      </c>
      <c r="I19" s="50">
        <v>3</v>
      </c>
      <c r="J19" s="52">
        <v>1</v>
      </c>
      <c r="K19" s="52">
        <v>1</v>
      </c>
      <c r="L19" s="63">
        <v>0.16666666666666666</v>
      </c>
      <c r="M19" s="70">
        <v>6.0069444444444447E-5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6.9606481481481486E-5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1.4898148148148149E-4</v>
      </c>
      <c r="H20" s="5">
        <f t="shared" si="1"/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1.7780092592592592E-4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1.703125E-4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1.1378472222222222E-4</v>
      </c>
      <c r="H21" s="5">
        <f t="shared" si="1"/>
        <v>1</v>
      </c>
      <c r="I21" s="50">
        <v>1</v>
      </c>
      <c r="J21" s="52">
        <v>1</v>
      </c>
      <c r="K21" s="52">
        <v>1</v>
      </c>
      <c r="L21" s="63">
        <v>1</v>
      </c>
      <c r="M21" s="70">
        <v>8.1261574074074078E-5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1.0074074074074075E-4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2.7627314814814816E-5</v>
      </c>
      <c r="H22" s="5">
        <f t="shared" si="1"/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2.7638888888888888E-5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3.1331018518518521E-5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7.238425925925926E-5</v>
      </c>
      <c r="H23" s="5">
        <f t="shared" si="1"/>
        <v>1</v>
      </c>
      <c r="I23" s="50">
        <v>1</v>
      </c>
      <c r="J23" s="52">
        <v>1</v>
      </c>
      <c r="K23" s="52">
        <v>1</v>
      </c>
      <c r="L23" s="63">
        <v>1</v>
      </c>
      <c r="M23" s="70">
        <v>6.649305555555556E-5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7.4490740740740745E-5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1.2390046296296297E-4</v>
      </c>
      <c r="H24" s="5">
        <f t="shared" si="1"/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1.1952546296296296E-4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1.2142361111111112E-4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2.8969907407407409E-5</v>
      </c>
      <c r="H25" s="5">
        <f t="shared" si="1"/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2.8182870370370369E-5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3.2268518518518517E-5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6.4097222222222225E-5</v>
      </c>
      <c r="H26" s="5">
        <f t="shared" si="1"/>
        <v>4</v>
      </c>
      <c r="I26" s="50">
        <v>4</v>
      </c>
      <c r="J26" s="52">
        <v>1</v>
      </c>
      <c r="K26" s="52">
        <v>1</v>
      </c>
      <c r="L26" s="63">
        <v>1</v>
      </c>
      <c r="M26" s="70">
        <v>4.7615740740740743E-5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5.8078703703703702E-5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6.0925925925925929E-5</v>
      </c>
      <c r="H27" s="5">
        <f t="shared" si="1"/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5.6898148148148151E-5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7.2407407407407411E-5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7.8217592592592591E-5</v>
      </c>
      <c r="H28" s="5">
        <f t="shared" si="1"/>
        <v>2</v>
      </c>
      <c r="I28" s="50">
        <v>2</v>
      </c>
      <c r="J28" s="52">
        <v>1</v>
      </c>
      <c r="K28" s="52">
        <v>1</v>
      </c>
      <c r="L28" s="63">
        <v>1</v>
      </c>
      <c r="M28" s="70">
        <v>7.5081018518518514E-5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8.9780092592592594E-5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1.5092592592592593E-4</v>
      </c>
      <c r="H29" s="5">
        <f t="shared" si="1"/>
        <v>1</v>
      </c>
      <c r="I29" s="50">
        <v>1</v>
      </c>
      <c r="J29" s="52">
        <v>1</v>
      </c>
      <c r="K29" s="52">
        <v>1</v>
      </c>
      <c r="L29" s="63">
        <v>0.5</v>
      </c>
      <c r="M29" s="70">
        <v>1.573263888888889E-4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1.8229166666666667E-4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6.6921296296296301E-5</v>
      </c>
      <c r="H30" s="5">
        <f t="shared" si="1"/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7.7476851851851849E-5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7.6273148148148147E-5</v>
      </c>
    </row>
    <row r="31" spans="1:19" x14ac:dyDescent="0.25">
      <c r="A31" s="73" t="s">
        <v>45</v>
      </c>
      <c r="B31" s="5">
        <f t="shared" si="0"/>
        <v>110</v>
      </c>
      <c r="C31" s="13">
        <v>109</v>
      </c>
      <c r="D31" s="15">
        <v>0.99090909090909096</v>
      </c>
      <c r="E31" s="15">
        <v>0.99090909090909096</v>
      </c>
      <c r="F31" s="56">
        <v>1</v>
      </c>
      <c r="G31" s="57">
        <v>2.7835648148148149E-5</v>
      </c>
      <c r="H31" s="5">
        <f t="shared" si="1"/>
        <v>110</v>
      </c>
      <c r="I31" s="50">
        <v>109</v>
      </c>
      <c r="J31" s="52">
        <v>0.99090909090909096</v>
      </c>
      <c r="K31" s="52">
        <v>0.99090909090909096</v>
      </c>
      <c r="L31" s="63">
        <v>1</v>
      </c>
      <c r="M31" s="70">
        <v>2.6793981481481482E-5</v>
      </c>
      <c r="N31" s="5">
        <v>110</v>
      </c>
      <c r="O31" s="80">
        <v>109</v>
      </c>
      <c r="P31" s="82">
        <v>0.99090909090909096</v>
      </c>
      <c r="Q31" s="82">
        <v>0.99090909090909096</v>
      </c>
      <c r="R31" s="83">
        <v>1</v>
      </c>
      <c r="S31" s="84">
        <v>3.1886574074074071E-5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6.9548611111111116E-5</v>
      </c>
      <c r="H32" s="5">
        <f t="shared" si="1"/>
        <v>1</v>
      </c>
      <c r="I32" s="50">
        <v>1</v>
      </c>
      <c r="J32" s="52">
        <v>1</v>
      </c>
      <c r="K32" s="52">
        <v>1</v>
      </c>
      <c r="L32" s="63">
        <v>1</v>
      </c>
      <c r="M32" s="70">
        <v>7.6238425925925928E-5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8.0532407407407405E-5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8.8206018518518521E-5</v>
      </c>
      <c r="H33" s="5">
        <f t="shared" si="1"/>
        <v>1</v>
      </c>
      <c r="I33" s="50">
        <v>1</v>
      </c>
      <c r="J33" s="52">
        <v>1</v>
      </c>
      <c r="K33" s="52">
        <v>1</v>
      </c>
      <c r="L33" s="63">
        <v>1</v>
      </c>
      <c r="M33" s="70">
        <v>8.4398148148148142E-5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9.2152777777777779E-5</v>
      </c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2.9525462962962962E-5</v>
      </c>
      <c r="H34" s="5">
        <f t="shared" si="1"/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3.1481481481481481E-5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3.6041666666666664E-5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7.4895833333333336E-5</v>
      </c>
      <c r="H35" s="5">
        <f t="shared" si="1"/>
        <v>1</v>
      </c>
      <c r="I35" s="50">
        <v>1</v>
      </c>
      <c r="J35" s="52">
        <v>1</v>
      </c>
      <c r="K35" s="52">
        <v>1</v>
      </c>
      <c r="L35" s="63">
        <v>1</v>
      </c>
      <c r="M35" s="70">
        <v>6.9571759259259253E-5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8.3344907407407413E-5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1.1498842592592592E-4</v>
      </c>
      <c r="H36" s="5">
        <f t="shared" si="1"/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1.1106481481481481E-4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1.2496527777777777E-4</v>
      </c>
    </row>
    <row r="37" spans="1:19" x14ac:dyDescent="0.25">
      <c r="A37" s="73" t="s">
        <v>51</v>
      </c>
      <c r="B37" s="5">
        <f t="shared" si="0"/>
        <v>13609</v>
      </c>
      <c r="C37" s="13">
        <v>2816</v>
      </c>
      <c r="D37" s="15">
        <v>0.20692188992578442</v>
      </c>
      <c r="E37" s="15">
        <v>0.56320000000000003</v>
      </c>
      <c r="F37" s="56">
        <v>1</v>
      </c>
      <c r="G37" s="57">
        <v>4.3564814814814814E-5</v>
      </c>
      <c r="H37" s="5">
        <f t="shared" si="1"/>
        <v>13609</v>
      </c>
      <c r="I37" s="50">
        <v>2806</v>
      </c>
      <c r="J37" s="52">
        <v>0.2061870820780366</v>
      </c>
      <c r="K37" s="52">
        <v>0.56120000000000003</v>
      </c>
      <c r="L37" s="63">
        <v>0.5</v>
      </c>
      <c r="M37" s="70">
        <v>6.6631944444444451E-5</v>
      </c>
      <c r="N37" s="5">
        <v>13609</v>
      </c>
      <c r="O37" s="80">
        <v>2800</v>
      </c>
      <c r="P37" s="82">
        <v>0.2057461973693879</v>
      </c>
      <c r="Q37" s="82">
        <v>0.56000000000000005</v>
      </c>
      <c r="R37" s="83">
        <v>0.5</v>
      </c>
      <c r="S37" s="84">
        <v>6.9525462962962965E-5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8.2048611111111108E-5</v>
      </c>
      <c r="H38" s="5">
        <f t="shared" si="1"/>
        <v>12</v>
      </c>
      <c r="I38" s="50">
        <v>5</v>
      </c>
      <c r="J38" s="52">
        <v>0.41666666666666669</v>
      </c>
      <c r="K38" s="52">
        <v>0.41666666666666669</v>
      </c>
      <c r="L38" s="63">
        <v>0.33333333333333331</v>
      </c>
      <c r="M38" s="70">
        <v>5.658564814814815E-5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7.0335648148148145E-5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7.3032407407407413E-5</v>
      </c>
      <c r="H39" s="5">
        <f t="shared" si="1"/>
        <v>2</v>
      </c>
      <c r="I39" s="50">
        <v>2</v>
      </c>
      <c r="J39" s="52">
        <v>1</v>
      </c>
      <c r="K39" s="52">
        <v>1</v>
      </c>
      <c r="L39" s="63">
        <v>1</v>
      </c>
      <c r="M39" s="70">
        <v>6.4189814814814814E-5</v>
      </c>
      <c r="N39" s="5">
        <v>2</v>
      </c>
      <c r="O39" s="80">
        <v>2</v>
      </c>
      <c r="P39" s="82">
        <v>1</v>
      </c>
      <c r="Q39" s="82">
        <v>1</v>
      </c>
      <c r="R39" s="83">
        <v>0.5</v>
      </c>
      <c r="S39" s="84">
        <v>8.1516203703703709E-5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0.25</v>
      </c>
      <c r="G40" s="57">
        <v>1.187037037037037E-4</v>
      </c>
      <c r="H40" s="5">
        <f t="shared" si="1"/>
        <v>5</v>
      </c>
      <c r="I40" s="50">
        <v>5</v>
      </c>
      <c r="J40" s="52">
        <v>1</v>
      </c>
      <c r="K40" s="52">
        <v>1</v>
      </c>
      <c r="L40" s="63">
        <v>4.7619047619047616E-2</v>
      </c>
      <c r="M40" s="70">
        <v>1.3354166666666666E-4</v>
      </c>
      <c r="N40" s="5">
        <v>5</v>
      </c>
      <c r="O40" s="80">
        <v>5</v>
      </c>
      <c r="P40" s="82">
        <v>1</v>
      </c>
      <c r="Q40" s="82">
        <v>1</v>
      </c>
      <c r="R40" s="83">
        <v>0.25</v>
      </c>
      <c r="S40" s="84">
        <v>1.3337962962962964E-4</v>
      </c>
    </row>
    <row r="41" spans="1:19" x14ac:dyDescent="0.25">
      <c r="A41" s="73" t="s">
        <v>55</v>
      </c>
      <c r="B41" s="5">
        <f t="shared" si="0"/>
        <v>62</v>
      </c>
      <c r="C41" s="13">
        <v>60</v>
      </c>
      <c r="D41" s="15">
        <v>0.967741935483871</v>
      </c>
      <c r="E41" s="15">
        <v>0.967741935483871</v>
      </c>
      <c r="F41" s="56">
        <v>1</v>
      </c>
      <c r="G41" s="57">
        <v>9.6782407407407407E-5</v>
      </c>
      <c r="H41" s="5">
        <f t="shared" si="1"/>
        <v>62</v>
      </c>
      <c r="I41" s="50">
        <v>62</v>
      </c>
      <c r="J41" s="52">
        <v>1</v>
      </c>
      <c r="K41" s="52">
        <v>1</v>
      </c>
      <c r="L41" s="63">
        <v>0.33333333333333331</v>
      </c>
      <c r="M41" s="70">
        <v>1.0710648148148148E-4</v>
      </c>
      <c r="N41" s="5"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9.8969907407407413E-5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7.8472222222222222E-5</v>
      </c>
      <c r="H42" s="5">
        <f t="shared" si="1"/>
        <v>19</v>
      </c>
      <c r="I42" s="50">
        <v>19</v>
      </c>
      <c r="J42" s="52">
        <v>1</v>
      </c>
      <c r="K42" s="52">
        <v>1</v>
      </c>
      <c r="L42" s="63">
        <v>0.5</v>
      </c>
      <c r="M42" s="70">
        <v>7.3090277777777783E-5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7.9942129629629623E-5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1.5085648148148147E-4</v>
      </c>
      <c r="H43" s="5">
        <f t="shared" si="1"/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1.5697916666666668E-4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1.6519675925925925E-4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4.8634259259259259E-5</v>
      </c>
      <c r="H44" s="5">
        <f t="shared" si="1"/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4.859953703703704E-5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5.5787037037037038E-5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8.6516203703703709E-5</v>
      </c>
      <c r="H45" s="5">
        <f t="shared" si="1"/>
        <v>1</v>
      </c>
      <c r="I45" s="50">
        <v>1</v>
      </c>
      <c r="J45" s="52">
        <v>1</v>
      </c>
      <c r="K45" s="52">
        <v>1</v>
      </c>
      <c r="L45" s="63">
        <v>1</v>
      </c>
      <c r="M45" s="70">
        <v>8.9537037037037032E-5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1.0063657407407408E-4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0.5</v>
      </c>
      <c r="G46" s="57">
        <v>4.5740740740740738E-5</v>
      </c>
      <c r="H46" s="5">
        <f t="shared" si="1"/>
        <v>1</v>
      </c>
      <c r="I46" s="50">
        <v>1</v>
      </c>
      <c r="J46" s="52">
        <v>1</v>
      </c>
      <c r="K46" s="52">
        <v>1</v>
      </c>
      <c r="L46" s="63">
        <v>3.0959752321981426E-3</v>
      </c>
      <c r="M46" s="70">
        <v>4.8958333333333335E-5</v>
      </c>
      <c r="N46" s="5">
        <v>1</v>
      </c>
      <c r="O46" s="80">
        <v>1</v>
      </c>
      <c r="P46" s="82">
        <v>1</v>
      </c>
      <c r="Q46" s="82">
        <v>1</v>
      </c>
      <c r="R46" s="83">
        <v>0.5</v>
      </c>
      <c r="S46" s="84">
        <v>4.7905092592592593E-5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3.5659722222222225E-5</v>
      </c>
      <c r="H47" s="5">
        <f t="shared" si="1"/>
        <v>106</v>
      </c>
      <c r="I47" s="50">
        <v>106</v>
      </c>
      <c r="J47" s="52">
        <v>1</v>
      </c>
      <c r="K47" s="52">
        <v>1</v>
      </c>
      <c r="L47" s="63">
        <v>0.25</v>
      </c>
      <c r="M47" s="70">
        <v>3.8032407407407409E-5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4.9768518518518516E-5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1.4969907407407407E-4</v>
      </c>
      <c r="H48" s="5">
        <f t="shared" si="1"/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1.4958333333333333E-4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1.6369212962962963E-4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4.0335648148148148E-5</v>
      </c>
      <c r="H49" s="5">
        <f t="shared" si="1"/>
        <v>1</v>
      </c>
      <c r="I49" s="50">
        <v>1</v>
      </c>
      <c r="J49" s="52">
        <v>1</v>
      </c>
      <c r="K49" s="52">
        <v>1</v>
      </c>
      <c r="L49" s="63">
        <v>0.5</v>
      </c>
      <c r="M49" s="70">
        <v>4.5347222222222223E-5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4.5509259259259258E-5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1.0377314814814815E-4</v>
      </c>
      <c r="H50" s="5">
        <f t="shared" si="1"/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1.1216435185185185E-4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1.1613425925925925E-4</v>
      </c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0.5</v>
      </c>
      <c r="G51" s="57">
        <v>2.8506944444444445E-5</v>
      </c>
      <c r="H51" s="5">
        <f t="shared" si="1"/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3.0555555555555554E-5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3.2824074074074073E-5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2.9965277777777778E-5</v>
      </c>
      <c r="H52" s="5">
        <f t="shared" si="1"/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3.1840277777777776E-5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3.6527777777777775E-5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6.5208333333333337E-5</v>
      </c>
      <c r="H53" s="5">
        <f t="shared" si="1"/>
        <v>88</v>
      </c>
      <c r="I53" s="50">
        <v>88</v>
      </c>
      <c r="J53" s="52">
        <v>1</v>
      </c>
      <c r="K53" s="52">
        <v>1</v>
      </c>
      <c r="L53" s="63">
        <v>0.02</v>
      </c>
      <c r="M53" s="70">
        <v>8.3530092592592591E-5</v>
      </c>
      <c r="N53" s="5">
        <v>88</v>
      </c>
      <c r="O53" s="80">
        <v>88</v>
      </c>
      <c r="P53" s="82">
        <v>1</v>
      </c>
      <c r="Q53" s="82">
        <v>1</v>
      </c>
      <c r="R53" s="83">
        <v>0.1</v>
      </c>
      <c r="S53" s="84">
        <v>9.2361111111111108E-5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3.2611111111111111E-4</v>
      </c>
      <c r="H54" s="5">
        <f t="shared" si="1"/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4.5319444444444443E-4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4.5032407407407407E-4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6.3680555555555552E-5</v>
      </c>
      <c r="H55" s="5">
        <f t="shared" si="1"/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5.5300925925925927E-5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5.9710648148148151E-5</v>
      </c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3.1215277777777775E-5</v>
      </c>
      <c r="H56" s="5">
        <f t="shared" si="1"/>
        <v>3393</v>
      </c>
      <c r="I56" s="50">
        <v>1755</v>
      </c>
      <c r="J56" s="52">
        <v>0.51724137931034486</v>
      </c>
      <c r="K56" s="52">
        <v>0.51724137931034486</v>
      </c>
      <c r="L56" s="63">
        <v>1</v>
      </c>
      <c r="M56" s="70">
        <v>3.3715277777777781E-5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3.665509259259259E-5</v>
      </c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9.2175925925925929E-5</v>
      </c>
      <c r="H57" s="5">
        <f t="shared" si="1"/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1.0082175925925925E-4</v>
      </c>
      <c r="N57" s="5">
        <v>14</v>
      </c>
      <c r="O57" s="80">
        <v>14</v>
      </c>
      <c r="P57" s="82">
        <v>1</v>
      </c>
      <c r="Q57" s="82">
        <v>1</v>
      </c>
      <c r="R57" s="83">
        <v>0.25</v>
      </c>
      <c r="S57" s="84">
        <v>9.8368055555555562E-5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0.5</v>
      </c>
      <c r="G58" s="57">
        <v>5.8738425925925923E-5</v>
      </c>
      <c r="H58" s="5">
        <f t="shared" si="1"/>
        <v>2</v>
      </c>
      <c r="I58" s="50">
        <v>2</v>
      </c>
      <c r="J58" s="52">
        <v>1</v>
      </c>
      <c r="K58" s="52">
        <v>1</v>
      </c>
      <c r="L58" s="63">
        <v>1</v>
      </c>
      <c r="M58" s="70">
        <v>4.7037037037037036E-5</v>
      </c>
      <c r="N58" s="5">
        <v>2</v>
      </c>
      <c r="O58" s="80">
        <v>2</v>
      </c>
      <c r="P58" s="82">
        <v>1</v>
      </c>
      <c r="Q58" s="82">
        <v>1</v>
      </c>
      <c r="R58" s="83">
        <v>3.7037037037037035E-2</v>
      </c>
      <c r="S58" s="84">
        <v>6.9166666666666663E-5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1.1865740740740741E-4</v>
      </c>
      <c r="H59" s="5">
        <f t="shared" si="1"/>
        <v>1</v>
      </c>
      <c r="I59" s="50">
        <v>1</v>
      </c>
      <c r="J59" s="52">
        <v>1</v>
      </c>
      <c r="K59" s="52">
        <v>1</v>
      </c>
      <c r="L59" s="63">
        <v>0.33333333333333331</v>
      </c>
      <c r="M59" s="70">
        <v>1.2343750000000001E-4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1.2048611111111111E-4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5.3483796296296299E-5</v>
      </c>
      <c r="H60" s="5">
        <f t="shared" si="1"/>
        <v>1</v>
      </c>
      <c r="I60" s="50">
        <v>1</v>
      </c>
      <c r="J60" s="52">
        <v>1</v>
      </c>
      <c r="K60" s="52">
        <v>1</v>
      </c>
      <c r="L60" s="63">
        <v>1</v>
      </c>
      <c r="M60" s="70">
        <v>6.1296296296296299E-5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6.126157407407408E-5</v>
      </c>
    </row>
    <row r="61" spans="1:19" x14ac:dyDescent="0.25">
      <c r="A61" s="73" t="s">
        <v>102</v>
      </c>
      <c r="B61" s="5">
        <f t="shared" si="0"/>
        <v>15904.000000000002</v>
      </c>
      <c r="C61" s="13">
        <v>5000</v>
      </c>
      <c r="D61" s="15">
        <v>0.31438631790744465</v>
      </c>
      <c r="E61" s="15">
        <v>1</v>
      </c>
      <c r="F61" s="56">
        <v>1</v>
      </c>
      <c r="G61" s="57">
        <v>2.7465277777777778E-5</v>
      </c>
      <c r="H61" s="5">
        <f t="shared" si="1"/>
        <v>15904.000000000002</v>
      </c>
      <c r="I61" s="50">
        <v>4422</v>
      </c>
      <c r="J61" s="52">
        <v>0.27804325955734405</v>
      </c>
      <c r="K61" s="52">
        <v>0.88439999999999996</v>
      </c>
      <c r="L61" s="63">
        <v>1</v>
      </c>
      <c r="M61" s="70">
        <v>2.8391203703703705E-5</v>
      </c>
      <c r="N61" s="5">
        <v>15904.000000000002</v>
      </c>
      <c r="O61" s="80">
        <v>4999</v>
      </c>
      <c r="P61" s="82">
        <v>0.31432344064386319</v>
      </c>
      <c r="Q61" s="82">
        <v>0.99980000000000002</v>
      </c>
      <c r="R61" s="83">
        <v>1</v>
      </c>
      <c r="S61" s="84">
        <v>3.1087962962962966E-5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6.1979166666666671E-5</v>
      </c>
      <c r="H62" s="5">
        <f t="shared" si="1"/>
        <v>2</v>
      </c>
      <c r="I62" s="50">
        <v>2</v>
      </c>
      <c r="J62" s="52">
        <v>1</v>
      </c>
      <c r="K62" s="52">
        <v>1</v>
      </c>
      <c r="L62" s="63">
        <v>1</v>
      </c>
      <c r="M62" s="70">
        <v>5.9513888888888891E-5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6.9675925925925924E-5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5.0173611111111112E-5</v>
      </c>
      <c r="H63" s="5">
        <f t="shared" si="1"/>
        <v>5</v>
      </c>
      <c r="I63" s="50">
        <v>5</v>
      </c>
      <c r="J63" s="52">
        <v>1</v>
      </c>
      <c r="K63" s="52">
        <v>1</v>
      </c>
      <c r="L63" s="63">
        <v>1</v>
      </c>
      <c r="M63" s="70">
        <v>5.3229166666666668E-5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5.4918981481481481E-5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9.0909090909090912E-2</v>
      </c>
      <c r="G64" s="57">
        <v>6.7106481481481479E-5</v>
      </c>
      <c r="H64" s="5">
        <f t="shared" si="1"/>
        <v>7</v>
      </c>
      <c r="I64" s="50">
        <v>7</v>
      </c>
      <c r="J64" s="52">
        <v>1</v>
      </c>
      <c r="K64" s="52">
        <v>1</v>
      </c>
      <c r="L64" s="63">
        <v>9.0909090909090912E-2</v>
      </c>
      <c r="M64" s="70">
        <v>6.1018518518518518E-5</v>
      </c>
      <c r="N64" s="5">
        <v>7</v>
      </c>
      <c r="O64" s="80">
        <v>7</v>
      </c>
      <c r="P64" s="82">
        <v>1</v>
      </c>
      <c r="Q64" s="82">
        <v>1</v>
      </c>
      <c r="R64" s="83">
        <v>3.8461538461538464E-2</v>
      </c>
      <c r="S64" s="84">
        <v>7.3807870370370374E-5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5.9629629629629631E-5</v>
      </c>
      <c r="H65" s="5">
        <f t="shared" si="1"/>
        <v>5</v>
      </c>
      <c r="I65" s="50">
        <v>5</v>
      </c>
      <c r="J65" s="52">
        <v>1</v>
      </c>
      <c r="K65" s="52">
        <v>1</v>
      </c>
      <c r="L65" s="63">
        <v>1</v>
      </c>
      <c r="M65" s="70">
        <v>6.1122685185185189E-5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7.5451388888888885E-5</v>
      </c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0.25</v>
      </c>
      <c r="G66" s="57">
        <v>5.2129629629629631E-5</v>
      </c>
      <c r="H66" s="5">
        <f t="shared" si="1"/>
        <v>38</v>
      </c>
      <c r="I66" s="50">
        <v>32</v>
      </c>
      <c r="J66" s="52">
        <v>0.84210526315789469</v>
      </c>
      <c r="K66" s="52">
        <v>0.84210526315789469</v>
      </c>
      <c r="L66" s="63">
        <v>1</v>
      </c>
      <c r="M66" s="70">
        <v>5.0833333333333333E-5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1</v>
      </c>
      <c r="S66" s="84">
        <v>5.6782407407407411E-5</v>
      </c>
    </row>
    <row r="67" spans="1:19" x14ac:dyDescent="0.25">
      <c r="A67" s="73" t="s">
        <v>75</v>
      </c>
      <c r="B67" s="5">
        <f t="shared" si="0"/>
        <v>7717.9999999999991</v>
      </c>
      <c r="C67" s="13">
        <v>5000</v>
      </c>
      <c r="D67" s="15">
        <v>0.64783622700181398</v>
      </c>
      <c r="E67" s="15">
        <v>1</v>
      </c>
      <c r="F67" s="56">
        <v>1</v>
      </c>
      <c r="G67" s="57">
        <v>3.076388888888889E-5</v>
      </c>
      <c r="H67" s="5">
        <f t="shared" si="1"/>
        <v>7717.9999999999991</v>
      </c>
      <c r="I67" s="50">
        <v>4675</v>
      </c>
      <c r="J67" s="52">
        <v>0.60572687224669608</v>
      </c>
      <c r="K67" s="52">
        <v>0.93500000000000005</v>
      </c>
      <c r="L67" s="63">
        <v>1</v>
      </c>
      <c r="M67" s="70">
        <v>3.1539351851851851E-5</v>
      </c>
      <c r="N67" s="5">
        <v>7718</v>
      </c>
      <c r="O67" s="80">
        <v>4976</v>
      </c>
      <c r="P67" s="82">
        <v>0.64472661311220525</v>
      </c>
      <c r="Q67" s="82">
        <v>0.99519999999999997</v>
      </c>
      <c r="R67" s="83">
        <v>1</v>
      </c>
      <c r="S67" s="84">
        <v>3.4039351851851851E-5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5.0740740740740744E-5</v>
      </c>
      <c r="H68" s="5">
        <f t="shared" si="1"/>
        <v>14</v>
      </c>
      <c r="I68" s="50">
        <v>14</v>
      </c>
      <c r="J68" s="52">
        <v>1</v>
      </c>
      <c r="K68" s="52">
        <v>1</v>
      </c>
      <c r="L68" s="63">
        <v>0.33333333333333331</v>
      </c>
      <c r="M68" s="70">
        <v>4.8784722222222225E-5</v>
      </c>
      <c r="N68" s="5">
        <v>14</v>
      </c>
      <c r="O68" s="80">
        <v>14</v>
      </c>
      <c r="P68" s="82">
        <v>1</v>
      </c>
      <c r="Q68" s="82">
        <v>1</v>
      </c>
      <c r="R68" s="83">
        <v>1</v>
      </c>
      <c r="S68" s="84">
        <v>5.2083333333333337E-5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1</v>
      </c>
      <c r="G69" s="57">
        <v>5.3888888888888889E-5</v>
      </c>
      <c r="H69" s="5">
        <f t="shared" si="1"/>
        <v>24</v>
      </c>
      <c r="I69" s="50">
        <v>17</v>
      </c>
      <c r="J69" s="52">
        <v>0.70833333333333337</v>
      </c>
      <c r="K69" s="52">
        <v>0.70833333333333337</v>
      </c>
      <c r="L69" s="63">
        <v>0.16666666666666666</v>
      </c>
      <c r="M69" s="70">
        <v>4.429398148148148E-5</v>
      </c>
      <c r="N69" s="5">
        <v>24</v>
      </c>
      <c r="O69" s="80">
        <v>18</v>
      </c>
      <c r="P69" s="82">
        <v>0.75</v>
      </c>
      <c r="Q69" s="82">
        <v>0.75</v>
      </c>
      <c r="R69" s="83">
        <v>2.7548209366391185E-3</v>
      </c>
      <c r="S69" s="84">
        <v>6.0648148148148147E-5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4.5763888888888888E-5</v>
      </c>
      <c r="H70" s="5">
        <f t="shared" si="1"/>
        <v>6</v>
      </c>
      <c r="I70" s="50">
        <v>6</v>
      </c>
      <c r="J70" s="52">
        <v>1</v>
      </c>
      <c r="K70" s="52">
        <v>1</v>
      </c>
      <c r="L70" s="63">
        <v>1</v>
      </c>
      <c r="M70" s="70">
        <v>4.5648148148148148E-5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5.0428240740740743E-5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5.0370370370370373E-5</v>
      </c>
      <c r="H71" s="5">
        <f t="shared" si="1"/>
        <v>1</v>
      </c>
      <c r="I71" s="50">
        <v>1</v>
      </c>
      <c r="J71" s="52">
        <v>1</v>
      </c>
      <c r="K71" s="52">
        <v>1</v>
      </c>
      <c r="L71" s="63">
        <v>0.25</v>
      </c>
      <c r="M71" s="70">
        <v>5.3981481481481479E-5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6.0162037037037036E-5</v>
      </c>
    </row>
    <row r="72" spans="1:19" x14ac:dyDescent="0.25">
      <c r="A72" s="73" t="s">
        <v>78</v>
      </c>
      <c r="B72" s="5">
        <f t="shared" si="0"/>
        <v>6289</v>
      </c>
      <c r="C72" s="13">
        <v>2564</v>
      </c>
      <c r="D72" s="15">
        <v>0.40769597710287803</v>
      </c>
      <c r="E72" s="15">
        <v>0.51280000000000003</v>
      </c>
      <c r="F72" s="56">
        <v>1</v>
      </c>
      <c r="G72" s="57">
        <v>3.7766203703703703E-5</v>
      </c>
      <c r="H72" s="5">
        <f t="shared" si="1"/>
        <v>6289</v>
      </c>
      <c r="I72" s="50">
        <v>2221</v>
      </c>
      <c r="J72" s="52">
        <v>0.35315630465892828</v>
      </c>
      <c r="K72" s="52">
        <v>0.44419999999999998</v>
      </c>
      <c r="L72" s="63">
        <v>1</v>
      </c>
      <c r="M72" s="70">
        <v>3.3888888888888891E-5</v>
      </c>
      <c r="N72" s="5">
        <v>6289</v>
      </c>
      <c r="O72" s="80">
        <v>2215</v>
      </c>
      <c r="P72" s="82">
        <v>0.35220225791063764</v>
      </c>
      <c r="Q72" s="82">
        <v>0.443</v>
      </c>
      <c r="R72" s="83">
        <v>1</v>
      </c>
      <c r="S72" s="84">
        <v>3.5763888888888889E-5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0.33333333333333331</v>
      </c>
      <c r="G73" s="57">
        <v>4.8379629629629628E-5</v>
      </c>
      <c r="H73" s="5">
        <f t="shared" si="1"/>
        <v>3</v>
      </c>
      <c r="I73" s="50">
        <v>3</v>
      </c>
      <c r="J73" s="52">
        <v>1</v>
      </c>
      <c r="K73" s="52">
        <v>1</v>
      </c>
      <c r="L73" s="63">
        <v>4.1425020712510354E-4</v>
      </c>
      <c r="M73" s="70">
        <v>4.7974537037037038E-5</v>
      </c>
      <c r="N73" s="5">
        <v>3</v>
      </c>
      <c r="O73" s="80">
        <v>3</v>
      </c>
      <c r="P73" s="82">
        <v>1</v>
      </c>
      <c r="Q73" s="82">
        <v>1</v>
      </c>
      <c r="R73" s="83">
        <v>0.33333333333333331</v>
      </c>
      <c r="S73" s="84">
        <v>5.2187500000000001E-5</v>
      </c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7.3912037037037032E-5</v>
      </c>
      <c r="H74" s="5">
        <f t="shared" si="1"/>
        <v>9</v>
      </c>
      <c r="I74" s="50">
        <v>8</v>
      </c>
      <c r="J74" s="52">
        <v>0.88888888888888884</v>
      </c>
      <c r="K74" s="52">
        <v>0.88888888888888884</v>
      </c>
      <c r="L74" s="63">
        <v>0.5</v>
      </c>
      <c r="M74" s="70">
        <v>6.6516203703703697E-5</v>
      </c>
      <c r="N74" s="5">
        <v>9</v>
      </c>
      <c r="O74" s="80">
        <v>9</v>
      </c>
      <c r="P74" s="82">
        <v>1</v>
      </c>
      <c r="Q74" s="82">
        <v>1</v>
      </c>
      <c r="R74" s="83">
        <v>5.8823529411764705E-2</v>
      </c>
      <c r="S74" s="84">
        <v>8.5648148148148145E-5</v>
      </c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0.5</v>
      </c>
      <c r="G75" s="57">
        <v>5.2858796296296298E-5</v>
      </c>
      <c r="H75" s="5">
        <f t="shared" si="1"/>
        <v>302</v>
      </c>
      <c r="I75" s="50">
        <v>289</v>
      </c>
      <c r="J75" s="52">
        <v>0.95695364238410596</v>
      </c>
      <c r="K75" s="52">
        <v>0.95695364238410596</v>
      </c>
      <c r="L75" s="63">
        <v>1</v>
      </c>
      <c r="M75" s="70">
        <v>5.5081018518518516E-5</v>
      </c>
      <c r="N75" s="5">
        <v>302</v>
      </c>
      <c r="O75" s="80">
        <v>294</v>
      </c>
      <c r="P75" s="82">
        <v>0.97350993377483441</v>
      </c>
      <c r="Q75" s="82">
        <v>0.97350993377483441</v>
      </c>
      <c r="R75" s="83">
        <v>1</v>
      </c>
      <c r="S75" s="84">
        <v>5.7546296296296296E-5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3.7627314814814812E-5</v>
      </c>
      <c r="H76" s="5">
        <f t="shared" si="1"/>
        <v>968</v>
      </c>
      <c r="I76" s="50">
        <v>968</v>
      </c>
      <c r="J76" s="52">
        <v>1</v>
      </c>
      <c r="K76" s="52">
        <v>1</v>
      </c>
      <c r="L76" s="63">
        <v>0.5</v>
      </c>
      <c r="M76" s="70">
        <v>4.9201388888888891E-5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4.5636574074074073E-5</v>
      </c>
    </row>
    <row r="77" spans="1:19" x14ac:dyDescent="0.25">
      <c r="A77" s="71" t="s">
        <v>81</v>
      </c>
      <c r="B77" s="5">
        <f t="shared" si="0"/>
        <v>368</v>
      </c>
      <c r="C77" s="13">
        <v>364</v>
      </c>
      <c r="D77" s="15">
        <v>0.98913043478260865</v>
      </c>
      <c r="E77" s="15">
        <v>0.98913043478260865</v>
      </c>
      <c r="F77" s="56">
        <v>1</v>
      </c>
      <c r="G77" s="57">
        <v>4.2361111111111112E-5</v>
      </c>
      <c r="H77" s="5">
        <f t="shared" si="1"/>
        <v>368</v>
      </c>
      <c r="I77" s="50">
        <v>363</v>
      </c>
      <c r="J77" s="52">
        <v>0.98641304347826086</v>
      </c>
      <c r="K77" s="52">
        <v>0.98641304347826086</v>
      </c>
      <c r="L77" s="63">
        <v>1</v>
      </c>
      <c r="M77" s="70">
        <v>4.667824074074074E-5</v>
      </c>
      <c r="N77" s="5">
        <v>368</v>
      </c>
      <c r="O77" s="80">
        <v>351</v>
      </c>
      <c r="P77" s="82">
        <v>0.95380434782608692</v>
      </c>
      <c r="Q77" s="82">
        <v>0.95380434782608692</v>
      </c>
      <c r="R77" s="83">
        <v>0.5</v>
      </c>
      <c r="S77" s="84">
        <v>5.1296296296296294E-5</v>
      </c>
    </row>
    <row r="78" spans="1:19" x14ac:dyDescent="0.25">
      <c r="A78" s="71" t="s">
        <v>82</v>
      </c>
      <c r="B78" s="5">
        <f t="shared" si="0"/>
        <v>1842</v>
      </c>
      <c r="C78" s="13">
        <v>943</v>
      </c>
      <c r="D78" s="15">
        <v>0.51194353963083605</v>
      </c>
      <c r="E78" s="15">
        <v>0.51194353963083605</v>
      </c>
      <c r="F78" s="56">
        <v>1</v>
      </c>
      <c r="G78" s="57">
        <v>3.6863425925925926E-5</v>
      </c>
      <c r="H78" s="5">
        <f t="shared" si="1"/>
        <v>1842</v>
      </c>
      <c r="I78" s="50">
        <v>941</v>
      </c>
      <c r="J78" s="52">
        <v>0.51085776330076005</v>
      </c>
      <c r="K78" s="52">
        <v>0.51085776330076005</v>
      </c>
      <c r="L78" s="63">
        <v>1</v>
      </c>
      <c r="M78" s="70">
        <v>3.6759259259259262E-5</v>
      </c>
      <c r="N78" s="5">
        <v>1842</v>
      </c>
      <c r="O78" s="80">
        <v>943</v>
      </c>
      <c r="P78" s="82">
        <v>0.51194353963083605</v>
      </c>
      <c r="Q78" s="82">
        <v>0.51194353963083605</v>
      </c>
      <c r="R78" s="83">
        <v>1</v>
      </c>
      <c r="S78" s="84">
        <v>3.8993055555555555E-5</v>
      </c>
    </row>
    <row r="79" spans="1:19" x14ac:dyDescent="0.25">
      <c r="A79" s="71" t="s">
        <v>83</v>
      </c>
      <c r="B79" s="5">
        <f t="shared" ref="B79:B93" si="2">C79 / D79</f>
        <v>1419</v>
      </c>
      <c r="C79" s="13">
        <v>1359</v>
      </c>
      <c r="D79" s="15">
        <v>0.95771670190274838</v>
      </c>
      <c r="E79" s="15">
        <v>0.95771670190274838</v>
      </c>
      <c r="F79" s="56">
        <v>1</v>
      </c>
      <c r="G79" s="57">
        <v>4.0555555555555553E-5</v>
      </c>
      <c r="H79" s="5">
        <f t="shared" ref="H79:H93" si="3">I79 / J79</f>
        <v>1419</v>
      </c>
      <c r="I79" s="50">
        <v>1368</v>
      </c>
      <c r="J79" s="52">
        <v>0.96405919661733619</v>
      </c>
      <c r="K79" s="52">
        <v>0.96405919661733619</v>
      </c>
      <c r="L79" s="63">
        <v>1</v>
      </c>
      <c r="M79" s="70">
        <v>3.9780092592592592E-5</v>
      </c>
      <c r="N79" s="5">
        <v>1419</v>
      </c>
      <c r="O79" s="80">
        <v>1359</v>
      </c>
      <c r="P79" s="82">
        <v>0.95771670190274838</v>
      </c>
      <c r="Q79" s="82">
        <v>0.95771670190274838</v>
      </c>
      <c r="R79" s="83">
        <v>1</v>
      </c>
      <c r="S79" s="84">
        <v>4.2037037037037036E-5</v>
      </c>
    </row>
    <row r="80" spans="1:19" x14ac:dyDescent="0.25">
      <c r="A80" s="71" t="s">
        <v>106</v>
      </c>
      <c r="B80" s="5">
        <f t="shared" si="2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1.2136574074074075E-4</v>
      </c>
      <c r="H80" s="5">
        <f t="shared" si="3"/>
        <v>184</v>
      </c>
      <c r="I80" s="50">
        <v>163</v>
      </c>
      <c r="J80" s="52">
        <v>0.88586956521739135</v>
      </c>
      <c r="K80" s="52">
        <v>0.88586956521739135</v>
      </c>
      <c r="L80" s="63">
        <v>0.5</v>
      </c>
      <c r="M80" s="70">
        <v>1.9569444444444444E-4</v>
      </c>
      <c r="N80" s="5">
        <v>184</v>
      </c>
      <c r="O80" s="80">
        <v>184</v>
      </c>
      <c r="P80" s="82">
        <v>1</v>
      </c>
      <c r="Q80" s="82">
        <v>1</v>
      </c>
      <c r="R80" s="83">
        <v>0.25</v>
      </c>
      <c r="S80" s="84">
        <v>1.7895833333333332E-4</v>
      </c>
    </row>
    <row r="81" spans="1:19" x14ac:dyDescent="0.25">
      <c r="A81" s="71" t="s">
        <v>84</v>
      </c>
      <c r="B81" s="5">
        <f t="shared" si="2"/>
        <v>3147</v>
      </c>
      <c r="C81" s="13">
        <v>1834</v>
      </c>
      <c r="D81" s="15">
        <v>0.58277724817286303</v>
      </c>
      <c r="E81" s="15">
        <v>0.58277724817286303</v>
      </c>
      <c r="F81" s="56">
        <v>0.2</v>
      </c>
      <c r="G81" s="57">
        <v>4.1898148148148145E-5</v>
      </c>
      <c r="H81" s="5">
        <f t="shared" si="3"/>
        <v>3147</v>
      </c>
      <c r="I81" s="50">
        <v>1787</v>
      </c>
      <c r="J81" s="52">
        <v>0.56784238957737532</v>
      </c>
      <c r="K81" s="52">
        <v>0.56784238957737532</v>
      </c>
      <c r="L81" s="63">
        <v>0.2</v>
      </c>
      <c r="M81" s="70">
        <v>4.3310185185185183E-5</v>
      </c>
      <c r="N81" s="5">
        <v>3147</v>
      </c>
      <c r="O81" s="80">
        <v>1781</v>
      </c>
      <c r="P81" s="82">
        <v>0.56593581188433428</v>
      </c>
      <c r="Q81" s="82">
        <v>0.56593581188433428</v>
      </c>
      <c r="R81" s="83">
        <v>0.5</v>
      </c>
      <c r="S81" s="84">
        <v>4.5613425925925929E-5</v>
      </c>
    </row>
    <row r="82" spans="1:19" x14ac:dyDescent="0.25">
      <c r="A82" s="71" t="s">
        <v>85</v>
      </c>
      <c r="B82" s="5">
        <f t="shared" si="2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5.5046296296296297E-5</v>
      </c>
      <c r="H82" s="5">
        <f t="shared" si="3"/>
        <v>30</v>
      </c>
      <c r="I82" s="50">
        <v>30</v>
      </c>
      <c r="J82" s="52">
        <v>1</v>
      </c>
      <c r="K82" s="52">
        <v>1</v>
      </c>
      <c r="L82" s="63">
        <v>1</v>
      </c>
      <c r="M82" s="70">
        <v>5.972222222222222E-5</v>
      </c>
      <c r="N82" s="5">
        <v>30</v>
      </c>
      <c r="O82" s="80">
        <v>30</v>
      </c>
      <c r="P82" s="82">
        <v>1</v>
      </c>
      <c r="Q82" s="82">
        <v>1</v>
      </c>
      <c r="R82" s="83">
        <v>0.33333333333333331</v>
      </c>
      <c r="S82" s="84">
        <v>6.0891203703703703E-5</v>
      </c>
    </row>
    <row r="83" spans="1:19" x14ac:dyDescent="0.25">
      <c r="A83" s="71" t="s">
        <v>86</v>
      </c>
      <c r="B83" s="5">
        <f t="shared" si="2"/>
        <v>1186</v>
      </c>
      <c r="C83" s="13">
        <v>983</v>
      </c>
      <c r="D83" s="15">
        <v>0.82883642495784149</v>
      </c>
      <c r="E83" s="15">
        <v>0.82883642495784149</v>
      </c>
      <c r="F83" s="56">
        <v>0.5</v>
      </c>
      <c r="G83" s="57">
        <v>1.7901620370370369E-4</v>
      </c>
      <c r="H83" s="5">
        <f t="shared" si="3"/>
        <v>1186</v>
      </c>
      <c r="I83" s="50">
        <v>975</v>
      </c>
      <c r="J83" s="52">
        <v>0.82209106239460372</v>
      </c>
      <c r="K83" s="52">
        <v>0.82209106239460372</v>
      </c>
      <c r="L83" s="63">
        <v>7.1428571428571425E-2</v>
      </c>
      <c r="M83" s="70">
        <v>1.6523148148148148E-4</v>
      </c>
      <c r="N83" s="5">
        <v>1186</v>
      </c>
      <c r="O83" s="80">
        <v>667</v>
      </c>
      <c r="P83" s="82">
        <v>0.56239460370994943</v>
      </c>
      <c r="Q83" s="82">
        <v>0.56239460370994943</v>
      </c>
      <c r="R83" s="83">
        <v>7.6923076923076927E-2</v>
      </c>
      <c r="S83" s="84">
        <v>2.4793981481481482E-4</v>
      </c>
    </row>
    <row r="84" spans="1:19" x14ac:dyDescent="0.25">
      <c r="A84" s="71" t="s">
        <v>87</v>
      </c>
      <c r="B84" s="5">
        <f t="shared" si="2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7.1076388888888887E-5</v>
      </c>
      <c r="H84" s="5">
        <f t="shared" si="3"/>
        <v>22</v>
      </c>
      <c r="I84" s="50">
        <v>22</v>
      </c>
      <c r="J84" s="52">
        <v>1</v>
      </c>
      <c r="K84" s="52">
        <v>1</v>
      </c>
      <c r="L84" s="63">
        <v>0.33333333333333331</v>
      </c>
      <c r="M84" s="70">
        <v>8.5011574074074075E-5</v>
      </c>
      <c r="N84" s="5">
        <v>22</v>
      </c>
      <c r="O84" s="80">
        <v>22</v>
      </c>
      <c r="P84" s="82">
        <v>1</v>
      </c>
      <c r="Q84" s="82">
        <v>1</v>
      </c>
      <c r="R84" s="83">
        <v>1.6949152542372881E-2</v>
      </c>
      <c r="S84" s="84">
        <v>8.325231481481481E-5</v>
      </c>
    </row>
    <row r="85" spans="1:19" x14ac:dyDescent="0.25">
      <c r="A85" s="71" t="s">
        <v>88</v>
      </c>
      <c r="B85" s="5">
        <f t="shared" si="2"/>
        <v>146</v>
      </c>
      <c r="C85" s="13">
        <v>125</v>
      </c>
      <c r="D85" s="15">
        <v>0.85616438356164382</v>
      </c>
      <c r="E85" s="15">
        <v>0.85616438356164382</v>
      </c>
      <c r="F85" s="56">
        <v>1</v>
      </c>
      <c r="G85" s="57">
        <v>5.4444444444444446E-5</v>
      </c>
      <c r="H85" s="5">
        <f t="shared" si="3"/>
        <v>146</v>
      </c>
      <c r="I85" s="50">
        <v>98</v>
      </c>
      <c r="J85" s="52">
        <v>0.67123287671232879</v>
      </c>
      <c r="K85" s="52">
        <v>0.67123287671232879</v>
      </c>
      <c r="L85" s="63">
        <v>0.5</v>
      </c>
      <c r="M85" s="70">
        <v>4.0752314814814814E-5</v>
      </c>
      <c r="N85" s="5">
        <v>146</v>
      </c>
      <c r="O85" s="80">
        <v>127</v>
      </c>
      <c r="P85" s="82">
        <v>0.86986301369863017</v>
      </c>
      <c r="Q85" s="82">
        <v>0.86986301369863017</v>
      </c>
      <c r="R85" s="83">
        <v>1</v>
      </c>
      <c r="S85" s="84">
        <v>5.9502314814814815E-5</v>
      </c>
    </row>
    <row r="86" spans="1:19" x14ac:dyDescent="0.25">
      <c r="A86" s="71" t="s">
        <v>89</v>
      </c>
      <c r="B86" s="5">
        <f t="shared" si="2"/>
        <v>2</v>
      </c>
      <c r="C86" s="13">
        <v>2</v>
      </c>
      <c r="D86" s="15">
        <v>1</v>
      </c>
      <c r="E86" s="15">
        <v>1</v>
      </c>
      <c r="F86" s="56">
        <v>5.7803468208092483E-3</v>
      </c>
      <c r="G86" s="57">
        <v>1.3628472222222221E-4</v>
      </c>
      <c r="H86" s="5">
        <f t="shared" si="3"/>
        <v>2</v>
      </c>
      <c r="I86" s="50">
        <v>2</v>
      </c>
      <c r="J86" s="52">
        <v>1</v>
      </c>
      <c r="K86" s="52">
        <v>1</v>
      </c>
      <c r="L86" s="63">
        <v>5.263157894736842E-3</v>
      </c>
      <c r="M86" s="70">
        <v>1.4506944444444444E-4</v>
      </c>
      <c r="N86" s="5">
        <v>2</v>
      </c>
      <c r="O86" s="80">
        <v>2</v>
      </c>
      <c r="P86" s="82">
        <v>1</v>
      </c>
      <c r="Q86" s="82">
        <v>1</v>
      </c>
      <c r="R86" s="83">
        <v>6.1728395061728392E-3</v>
      </c>
      <c r="S86" s="84">
        <v>1.3997685185185185E-4</v>
      </c>
    </row>
    <row r="87" spans="1:19" x14ac:dyDescent="0.25">
      <c r="A87" s="71" t="s">
        <v>90</v>
      </c>
      <c r="B87" s="5">
        <f t="shared" si="2"/>
        <v>903</v>
      </c>
      <c r="C87" s="13">
        <v>900</v>
      </c>
      <c r="D87" s="15">
        <v>0.99667774086378735</v>
      </c>
      <c r="E87" s="15">
        <v>0.99667774086378735</v>
      </c>
      <c r="F87" s="56">
        <v>0.2</v>
      </c>
      <c r="G87" s="57">
        <v>5.3298611111111114E-5</v>
      </c>
      <c r="H87" s="5">
        <f t="shared" si="3"/>
        <v>903</v>
      </c>
      <c r="I87" s="50">
        <v>841</v>
      </c>
      <c r="J87" s="52">
        <v>0.93133997785160572</v>
      </c>
      <c r="K87" s="52">
        <v>0.93133997785160572</v>
      </c>
      <c r="L87" s="63">
        <v>0.25</v>
      </c>
      <c r="M87" s="70">
        <v>4.2303240740740742E-5</v>
      </c>
      <c r="N87" s="5">
        <v>903</v>
      </c>
      <c r="O87" s="80">
        <v>898</v>
      </c>
      <c r="P87" s="82">
        <v>0.99446290143964566</v>
      </c>
      <c r="Q87" s="82">
        <v>0.99446290143964566</v>
      </c>
      <c r="R87" s="83">
        <v>1</v>
      </c>
      <c r="S87" s="84">
        <v>6.0949074074074073E-5</v>
      </c>
    </row>
    <row r="88" spans="1:19" x14ac:dyDescent="0.25">
      <c r="A88" s="71" t="s">
        <v>91</v>
      </c>
      <c r="B88" s="5">
        <f t="shared" si="2"/>
        <v>419</v>
      </c>
      <c r="C88" s="13">
        <v>383</v>
      </c>
      <c r="D88" s="15">
        <v>0.91408114558472553</v>
      </c>
      <c r="E88" s="15">
        <v>0.91408114558472553</v>
      </c>
      <c r="F88" s="56">
        <v>1</v>
      </c>
      <c r="G88" s="57">
        <v>6.1030092592592593E-5</v>
      </c>
      <c r="H88" s="5">
        <f t="shared" si="3"/>
        <v>419</v>
      </c>
      <c r="I88" s="50">
        <v>377</v>
      </c>
      <c r="J88" s="52">
        <v>0.89976133651551315</v>
      </c>
      <c r="K88" s="52">
        <v>0.89976133651551315</v>
      </c>
      <c r="L88" s="63">
        <v>1</v>
      </c>
      <c r="M88" s="70">
        <v>4.7199074074074077E-5</v>
      </c>
      <c r="N88" s="5">
        <v>419</v>
      </c>
      <c r="O88" s="80">
        <v>386</v>
      </c>
      <c r="P88" s="82">
        <v>0.92124105011933177</v>
      </c>
      <c r="Q88" s="82">
        <v>0.92124105011933177</v>
      </c>
      <c r="R88" s="83">
        <v>1</v>
      </c>
      <c r="S88" s="84">
        <v>6.5833333333333339E-5</v>
      </c>
    </row>
    <row r="89" spans="1:19" x14ac:dyDescent="0.25">
      <c r="A89" s="71" t="s">
        <v>92</v>
      </c>
      <c r="B89" s="5">
        <f t="shared" si="2"/>
        <v>970.99999999999989</v>
      </c>
      <c r="C89" s="13">
        <v>421</v>
      </c>
      <c r="D89" s="15">
        <v>0.43357363542739447</v>
      </c>
      <c r="E89" s="15">
        <v>0.43357363542739447</v>
      </c>
      <c r="F89" s="56">
        <v>0.1111111111111111</v>
      </c>
      <c r="G89" s="57">
        <v>5.5613425925925928E-5</v>
      </c>
      <c r="H89" s="5">
        <f t="shared" si="3"/>
        <v>971.00000000000011</v>
      </c>
      <c r="I89" s="50">
        <v>303</v>
      </c>
      <c r="J89" s="52">
        <v>0.3120494335736354</v>
      </c>
      <c r="K89" s="52">
        <v>0.3120494335736354</v>
      </c>
      <c r="L89" s="63">
        <v>0.1111111111111111</v>
      </c>
      <c r="M89" s="70">
        <v>5.7326388888888892E-5</v>
      </c>
      <c r="N89" s="5">
        <v>970.99999999999989</v>
      </c>
      <c r="O89" s="80">
        <v>270</v>
      </c>
      <c r="P89" s="82">
        <v>0.27806385169927911</v>
      </c>
      <c r="Q89" s="82">
        <v>0.27806385169927911</v>
      </c>
      <c r="R89" s="83">
        <v>0.33333333333333331</v>
      </c>
      <c r="S89" s="84">
        <v>6.8252314814814811E-5</v>
      </c>
    </row>
    <row r="90" spans="1:19" x14ac:dyDescent="0.25">
      <c r="A90" s="71" t="s">
        <v>93</v>
      </c>
      <c r="B90" s="5">
        <f t="shared" si="2"/>
        <v>42</v>
      </c>
      <c r="C90" s="13">
        <v>42</v>
      </c>
      <c r="D90" s="15">
        <v>1</v>
      </c>
      <c r="E90" s="15">
        <v>1</v>
      </c>
      <c r="F90" s="56">
        <v>0.5</v>
      </c>
      <c r="G90" s="57">
        <v>7.221064814814815E-5</v>
      </c>
      <c r="H90" s="5">
        <f t="shared" si="3"/>
        <v>42</v>
      </c>
      <c r="I90" s="50">
        <v>42</v>
      </c>
      <c r="J90" s="52">
        <v>1</v>
      </c>
      <c r="K90" s="52">
        <v>1</v>
      </c>
      <c r="L90" s="63">
        <v>0.14285714285714285</v>
      </c>
      <c r="M90" s="70">
        <v>7.1967592592592588E-5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7.8287037037037043E-5</v>
      </c>
    </row>
    <row r="91" spans="1:19" x14ac:dyDescent="0.25">
      <c r="A91" s="71" t="s">
        <v>94</v>
      </c>
      <c r="B91" s="5">
        <f t="shared" si="2"/>
        <v>14</v>
      </c>
      <c r="C91" s="13">
        <v>13</v>
      </c>
      <c r="D91" s="15">
        <v>0.9285714285714286</v>
      </c>
      <c r="E91" s="15">
        <v>0.9285714285714286</v>
      </c>
      <c r="F91" s="56">
        <v>1.3513513513513514E-2</v>
      </c>
      <c r="G91" s="57">
        <v>9.7060185185185189E-5</v>
      </c>
      <c r="H91" s="5">
        <f t="shared" si="3"/>
        <v>14</v>
      </c>
      <c r="I91" s="50">
        <v>13</v>
      </c>
      <c r="J91" s="52">
        <v>0.9285714285714286</v>
      </c>
      <c r="K91" s="52">
        <v>0.9285714285714286</v>
      </c>
      <c r="L91" s="63">
        <v>9.0909090909090912E-2</v>
      </c>
      <c r="M91" s="70">
        <v>1.2438657407407407E-4</v>
      </c>
      <c r="N91" s="5">
        <v>14</v>
      </c>
      <c r="O91" s="80">
        <v>13</v>
      </c>
      <c r="P91" s="82">
        <v>0.9285714285714286</v>
      </c>
      <c r="Q91" s="82">
        <v>0.9285714285714286</v>
      </c>
      <c r="R91" s="83">
        <v>1.5384615384615385E-2</v>
      </c>
      <c r="S91" s="84">
        <v>1.122800925925926E-4</v>
      </c>
    </row>
    <row r="92" spans="1:19" x14ac:dyDescent="0.25">
      <c r="A92" s="71" t="s">
        <v>95</v>
      </c>
      <c r="B92" s="5">
        <f t="shared" si="2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8.3055555555555549E-5</v>
      </c>
      <c r="H92" s="5">
        <f t="shared" si="3"/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1.0415509259259259E-4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1.0009259259259259E-4</v>
      </c>
    </row>
    <row r="93" spans="1:19" x14ac:dyDescent="0.25">
      <c r="A93" s="71" t="s">
        <v>107</v>
      </c>
      <c r="B93" s="5">
        <f t="shared" si="2"/>
        <v>319</v>
      </c>
      <c r="C93" s="13">
        <v>252</v>
      </c>
      <c r="D93" s="15">
        <v>0.78996865203761757</v>
      </c>
      <c r="E93" s="15">
        <v>0.78996865203761757</v>
      </c>
      <c r="F93" s="56">
        <v>1</v>
      </c>
      <c r="G93" s="57">
        <v>4.0613425925925923E-5</v>
      </c>
      <c r="H93" s="5">
        <f t="shared" si="3"/>
        <v>319</v>
      </c>
      <c r="I93" s="50">
        <v>251</v>
      </c>
      <c r="J93" s="52">
        <v>0.78683385579937304</v>
      </c>
      <c r="K93" s="52">
        <v>0.78683385579937304</v>
      </c>
      <c r="L93" s="63">
        <v>1</v>
      </c>
      <c r="M93" s="70">
        <v>4.2025462962962961E-5</v>
      </c>
      <c r="N93" s="5">
        <v>319</v>
      </c>
      <c r="O93" s="80">
        <v>245</v>
      </c>
      <c r="P93" s="82">
        <v>0.76802507836990597</v>
      </c>
      <c r="Q93" s="82">
        <v>0.76802507836990597</v>
      </c>
      <c r="R93" s="83">
        <v>0.25</v>
      </c>
      <c r="S93" s="84">
        <v>4.6701388888888891E-5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35606</v>
      </c>
      <c r="D94" s="42">
        <f>AVERAGE(D14:D93)</f>
        <v>0.9279081654239375</v>
      </c>
      <c r="E94" s="42">
        <f>AVERAGE(E14:E93)</f>
        <v>0.94664766027471359</v>
      </c>
      <c r="F94" s="58">
        <f>AVERAGE(F14:F93)</f>
        <v>0.86818309244609837</v>
      </c>
      <c r="G94" s="59">
        <f>AVERAGE(G14:G93)</f>
        <v>7.1864728009259296E-5</v>
      </c>
      <c r="H94" s="27">
        <f>SUM(H14:H93)</f>
        <v>66937</v>
      </c>
      <c r="I94" s="54">
        <f>SUM(I14:I93)</f>
        <v>32430</v>
      </c>
      <c r="J94" s="55">
        <f>AVERAGE(J14:J93)</f>
        <v>0.91288917141001169</v>
      </c>
      <c r="K94" s="55">
        <f>AVERAGE(K14:K93)</f>
        <v>0.93016025242824918</v>
      </c>
      <c r="L94" s="39">
        <f>AVERAGE(L14:L93)</f>
        <v>0.73167009297710162</v>
      </c>
      <c r="M94" s="60">
        <f>AVERAGE(M14:M93)</f>
        <v>7.5532986111111097E-5</v>
      </c>
      <c r="N94" s="27">
        <f>SUM(N14:N93)</f>
        <v>66937</v>
      </c>
      <c r="O94" s="41">
        <f>SUM(O14:O93)</f>
        <v>34679</v>
      </c>
      <c r="P94" s="43">
        <f>AVERAGE(P14:P93)</f>
        <v>0.92055396319443317</v>
      </c>
      <c r="Q94" s="43">
        <f>AVERAGE(Q14:Q93)</f>
        <v>0.93906648183148178</v>
      </c>
      <c r="R94" s="61">
        <f>AVERAGE(R14:R93)</f>
        <v>0.7919063326275404</v>
      </c>
      <c r="S94" s="62">
        <f>AVERAGE(S14:S93)</f>
        <v>8.1760995370370372E-5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Triangle Extractor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Sibling</v>
      </c>
      <c r="B102" s="30"/>
    </row>
    <row r="103" spans="1:4" ht="15.75" thickTop="1" x14ac:dyDescent="0.25">
      <c r="A103" s="25" t="s">
        <v>12</v>
      </c>
      <c r="B103" s="45">
        <f>J94</f>
        <v>0.91288917141001169</v>
      </c>
    </row>
    <row r="104" spans="1:4" x14ac:dyDescent="0.25">
      <c r="A104" s="25" t="s">
        <v>122</v>
      </c>
      <c r="B104" s="45">
        <f>K94</f>
        <v>0.93016025242824918</v>
      </c>
    </row>
    <row r="105" spans="1:4" x14ac:dyDescent="0.25">
      <c r="A105" s="25" t="s">
        <v>19</v>
      </c>
      <c r="B105" s="48">
        <f>L94</f>
        <v>0.73167009297710162</v>
      </c>
    </row>
    <row r="106" spans="1:4" x14ac:dyDescent="0.25">
      <c r="A106" s="25" t="s">
        <v>27</v>
      </c>
      <c r="B106" s="68">
        <f>M94</f>
        <v>7.5532986111111097E-5</v>
      </c>
    </row>
    <row r="107" spans="1:4" ht="20.25" thickBot="1" x14ac:dyDescent="0.35">
      <c r="A107" s="37" t="str">
        <f>O1</f>
        <v>Additional sibling extractor</v>
      </c>
      <c r="B107" s="37"/>
    </row>
    <row r="108" spans="1:4" ht="15.75" thickTop="1" x14ac:dyDescent="0.25">
      <c r="A108" s="38" t="s">
        <v>12</v>
      </c>
      <c r="B108" s="46">
        <f>P94</f>
        <v>0.92055396319443317</v>
      </c>
    </row>
    <row r="109" spans="1:4" x14ac:dyDescent="0.25">
      <c r="A109" s="38" t="s">
        <v>122</v>
      </c>
      <c r="B109" s="46">
        <f>Q94</f>
        <v>0.93906648183148178</v>
      </c>
    </row>
    <row r="110" spans="1:4" x14ac:dyDescent="0.25">
      <c r="A110" s="38" t="s">
        <v>19</v>
      </c>
      <c r="B110" s="49">
        <f>R94</f>
        <v>0.7919063326275404</v>
      </c>
    </row>
    <row r="111" spans="1:4" x14ac:dyDescent="0.25">
      <c r="A111" s="38" t="s">
        <v>27</v>
      </c>
      <c r="B111" s="69">
        <f>S94</f>
        <v>8.1760995370370372E-5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Triangle Extractor</v>
      </c>
    </row>
    <row r="114" spans="1:2" x14ac:dyDescent="0.25">
      <c r="A114" t="s">
        <v>123</v>
      </c>
      <c r="B114" t="str">
        <f>IF(AND(B99 &gt; B104,B99 &gt; B109), A97, IF(B104 &gt; B109, A102, A107))</f>
        <v>Triangle Extractor</v>
      </c>
    </row>
    <row r="115" spans="1:2" x14ac:dyDescent="0.25">
      <c r="A115" t="s">
        <v>23</v>
      </c>
      <c r="B115" t="str">
        <f>IF(AND(B100 &gt; B105,B100 &gt; B110), $A$97, IF(B105 &gt; B110, $A$102, $A$107))</f>
        <v>Triangle Extractor</v>
      </c>
    </row>
    <row r="116" spans="1:2" x14ac:dyDescent="0.25">
      <c r="A116" t="s">
        <v>28</v>
      </c>
      <c r="B116" t="str">
        <f>IF(AND(B101 &lt; B106,B101 &lt; B111), $A$97, IF(B106 &lt; B111, $A$102, $A$107))</f>
        <v>Triangle Extractor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{B1D44D06-3E05-4F12-8624-F90518C5EFE9}</x14:id>
        </ext>
      </extLst>
    </cfRule>
  </conditionalFormatting>
  <conditionalFormatting sqref="P94:S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{77C446E6-2605-4155-BE01-45377178D17D}</x14:id>
        </ext>
      </extLst>
    </cfRule>
  </conditionalFormatting>
  <conditionalFormatting sqref="D83:G8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{08F0FF63-5307-4700-AD21-A0B61AA91AEC}</x14:id>
        </ext>
      </extLst>
    </cfRule>
  </conditionalFormatting>
  <conditionalFormatting sqref="J83:M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{CF63703C-08D0-4C90-AE33-40336E59EF0D}</x14:id>
        </ext>
      </extLst>
    </cfRule>
  </conditionalFormatting>
  <conditionalFormatting sqref="F8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{0F116D42-0863-41E7-B9ED-FC97FCFD2B45}</x14:id>
        </ext>
      </extLst>
    </cfRule>
  </conditionalFormatting>
  <conditionalFormatting sqref="E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{FEAB9BBA-33FC-4091-8069-A3949A0B8273}</x14:id>
        </ext>
      </extLst>
    </cfRule>
  </conditionalFormatting>
  <conditionalFormatting sqref="P83:S8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{C16B4282-B071-4620-90C4-CE93E4258D59}</x14:id>
        </ext>
      </extLst>
    </cfRule>
  </conditionalFormatting>
  <conditionalFormatting sqref="D14:G82 D84:G9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{FFA34244-13FF-47A8-84D1-96DCAD5C07AD}</x14:id>
        </ext>
      </extLst>
    </cfRule>
  </conditionalFormatting>
  <conditionalFormatting sqref="J14:M82 J84:M9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{1E89E181-2019-42C3-A1E7-7E1026921FBC}</x14:id>
        </ext>
      </extLst>
    </cfRule>
  </conditionalFormatting>
  <conditionalFormatting sqref="D93:F9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{7E243C38-ED22-4C60-B94B-8215EBA171CF}</x14:id>
        </ext>
      </extLst>
    </cfRule>
  </conditionalFormatting>
  <conditionalFormatting sqref="D86:D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{BF63C3F6-71F7-4A74-87D1-74BE2B270E46}</x14:id>
        </ext>
      </extLst>
    </cfRule>
  </conditionalFormatting>
  <conditionalFormatting sqref="E88:E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{65444986-E6F6-4BC3-8F5B-6572BFF41165}</x14:id>
        </ext>
      </extLst>
    </cfRule>
  </conditionalFormatting>
  <conditionalFormatting sqref="F62:F82 F84:F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{D696401C-AC62-40D2-8905-71350D051C94}</x14:id>
        </ext>
      </extLst>
    </cfRule>
  </conditionalFormatting>
  <conditionalFormatting sqref="E64:E82 E84:E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{324B9648-A8AB-4A71-BDC6-332C49FC0A94}</x14:id>
        </ext>
      </extLst>
    </cfRule>
  </conditionalFormatting>
  <conditionalFormatting sqref="P14:S82 P84:S9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{6F2DE8BB-2203-4B7A-9CEB-44565FF86A3E}</x14:id>
        </ext>
      </extLst>
    </cfRule>
  </conditionalFormatting>
  <conditionalFormatting sqref="P14:P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{26229B70-42AE-4F36-AAFA-B9C00E330656}</x14:id>
        </ext>
      </extLst>
    </cfRule>
  </conditionalFormatting>
  <conditionalFormatting sqref="Q14:Q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{16B2AAE3-0D70-4686-917E-097CB6A7D6CA}</x14:id>
        </ext>
      </extLst>
    </cfRule>
  </conditionalFormatting>
  <conditionalFormatting sqref="R14:R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{AA7242B3-B2C6-4B7C-9209-1B04CDC732B8}</x14:id>
        </ext>
      </extLst>
    </cfRule>
  </conditionalFormatting>
  <conditionalFormatting sqref="D89:D9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{B51974DB-E560-4B48-B901-5840308E5902}</x14:id>
        </ext>
      </extLst>
    </cfRule>
  </conditionalFormatting>
  <conditionalFormatting sqref="P92:P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{75C14640-80B7-4ED1-ACFD-F6597DF0AAAB}</x14:id>
        </ext>
      </extLst>
    </cfRule>
  </conditionalFormatting>
  <conditionalFormatting sqref="Q92:Q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{5B52C2C6-EF6A-47AD-B011-9AA0C2B29E6B}</x14:id>
        </ext>
      </extLst>
    </cfRule>
  </conditionalFormatting>
  <conditionalFormatting sqref="E92:E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{37E47EEB-D59C-465C-A36D-429A7C03C9B7}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D44D06-3E05-4F12-8624-F90518C5E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77C446E6-2605-4155-BE01-45377178D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08F0FF63-5307-4700-AD21-A0B61AA91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CF63703C-08D0-4C90-AE33-40336E59E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0F116D42-0863-41E7-B9ED-FC97FCFD2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FEAB9BBA-33FC-4091-8069-A3949A0B8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C16B4282-B071-4620-90C4-CE93E4258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FFA34244-13FF-47A8-84D1-96DCAD5C0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1E89E181-2019-42C3-A1E7-7E1026921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7E243C38-ED22-4C60-B94B-8215EBA17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BF63C3F6-71F7-4A74-87D1-74BE2B270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65444986-E6F6-4BC3-8F5B-6572BFF41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D696401C-AC62-40D2-8905-71350D051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324B9648-A8AB-4A71-BDC6-332C49FC0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6F2DE8BB-2203-4B7A-9CEB-44565FF86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26229B70-42AE-4F36-AAFA-B9C00E330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16B2AAE3-0D70-4686-917E-097CB6A7D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AA7242B3-B2C6-4B7C-9209-1B04CDC73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B51974DB-E560-4B48-B901-5840308E5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75C14640-80B7-4ED1-ACFD-F6597DF0AA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5B52C2C6-EF6A-47AD-B011-9AA0C2B29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37E47EEB-D59C-465C-A36D-429A7C03C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764D-D2EA-4FC1-87F3-C3A9B47EFC98}">
  <sheetPr>
    <tabColor theme="9" tint="0.79998168889431442"/>
  </sheetPr>
  <dimension ref="A1:S116"/>
  <sheetViews>
    <sheetView topLeftCell="B67" zoomScale="115" zoomScaleNormal="115" workbookViewId="0">
      <selection activeCell="Q11" sqref="Q11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130</v>
      </c>
      <c r="B1" s="20"/>
      <c r="C1" s="137" t="s">
        <v>128</v>
      </c>
      <c r="D1" s="138"/>
      <c r="E1" s="138"/>
      <c r="F1" s="138"/>
      <c r="G1" s="139"/>
      <c r="H1" s="20"/>
      <c r="I1" s="140" t="s">
        <v>129</v>
      </c>
      <c r="J1" s="141"/>
      <c r="K1" s="141"/>
      <c r="L1" s="141"/>
      <c r="M1" s="142"/>
      <c r="N1" s="20"/>
      <c r="O1" s="143" t="s">
        <v>131</v>
      </c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127</v>
      </c>
      <c r="F3" s="119"/>
      <c r="G3" s="134"/>
      <c r="H3" s="21"/>
      <c r="I3" s="120" t="s">
        <v>0</v>
      </c>
      <c r="J3" s="121"/>
      <c r="K3" s="121" t="s">
        <v>132</v>
      </c>
      <c r="L3" s="121"/>
      <c r="M3" s="135"/>
      <c r="N3" s="21"/>
      <c r="O3" s="122" t="s">
        <v>0</v>
      </c>
      <c r="P3" s="123"/>
      <c r="Q3" s="123" t="s">
        <v>133</v>
      </c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5000</v>
      </c>
      <c r="L4" s="121"/>
      <c r="M4" s="135"/>
      <c r="N4" s="21"/>
      <c r="O4" s="122" t="s">
        <v>1</v>
      </c>
      <c r="P4" s="123"/>
      <c r="Q4" s="123">
        <v>5000</v>
      </c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300</v>
      </c>
      <c r="F5" s="119"/>
      <c r="G5" s="134"/>
      <c r="H5" s="21"/>
      <c r="I5" s="120" t="s">
        <v>2</v>
      </c>
      <c r="J5" s="121"/>
      <c r="K5" s="121">
        <v>300</v>
      </c>
      <c r="L5" s="121"/>
      <c r="M5" s="135"/>
      <c r="N5" s="21"/>
      <c r="O5" s="122" t="s">
        <v>2</v>
      </c>
      <c r="P5" s="123"/>
      <c r="Q5" s="123">
        <v>300</v>
      </c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2000</v>
      </c>
      <c r="F6" s="119"/>
      <c r="G6" s="134"/>
      <c r="H6" s="21"/>
      <c r="I6" s="120" t="s">
        <v>3</v>
      </c>
      <c r="J6" s="121"/>
      <c r="K6" s="121">
        <v>3000</v>
      </c>
      <c r="L6" s="121"/>
      <c r="M6" s="135"/>
      <c r="N6" s="21"/>
      <c r="O6" s="122" t="s">
        <v>3</v>
      </c>
      <c r="P6" s="123"/>
      <c r="Q6" s="123">
        <v>2300</v>
      </c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 t="s">
        <v>4</v>
      </c>
      <c r="P7" s="123"/>
      <c r="Q7" s="123" t="s">
        <v>29</v>
      </c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 t="s">
        <v>5</v>
      </c>
      <c r="P8" s="123"/>
      <c r="Q8" s="123" t="s">
        <v>25</v>
      </c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 t="s">
        <v>6</v>
      </c>
      <c r="P9" s="123"/>
      <c r="Q9" s="123">
        <v>1</v>
      </c>
      <c r="R9" s="123"/>
      <c r="S9" s="136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/>
      <c r="M10" s="78"/>
      <c r="N10" s="21"/>
      <c r="O10" s="122" t="s">
        <v>7</v>
      </c>
      <c r="P10" s="123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3.1701388888888892E-5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4.435185185185185E-5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3.361111111111111E-5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8.1041666666666667E-5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8.7094907407407409E-5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7.0995370370370366E-5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5.7245370370370371E-5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6.5763888888888887E-5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6.7951388888888892E-5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8.5995370370370365E-5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1.0662037037037036E-4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1.0241898148148148E-4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2.6307870370370371E-5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4.1990740740740741E-5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3.2071759259259256E-5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6.1238425925925929E-5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7.8206018518518522E-5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6.9768518518518514E-5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1.4898148148148149E-4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2.0324074074074073E-4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1.7722222222222222E-4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1.1378472222222222E-4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9.9560185185185182E-5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9.5474537037037034E-5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2.7627314814814816E-5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4.0462962962962963E-5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3.2187500000000003E-5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7.238425925925926E-5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9.8611111111111111E-5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8.273148148148148E-5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1.2390046296296297E-4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1.5385416666666667E-4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1.260763888888889E-4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2.8969907407407409E-5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4.0590277777777779E-5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3.1562500000000001E-5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6.4097222222222225E-5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6.1018518518518518E-5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4.8923611111111109E-5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6.0925925925925929E-5</v>
      </c>
      <c r="H27" s="5">
        <v>179</v>
      </c>
      <c r="I27" s="50">
        <v>179</v>
      </c>
      <c r="J27" s="52">
        <v>1</v>
      </c>
      <c r="K27" s="52">
        <v>1</v>
      </c>
      <c r="L27" s="63">
        <v>0.5</v>
      </c>
      <c r="M27" s="70">
        <v>7.6967592592592588E-5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6.768518518518518E-5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7.8217592592592591E-5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9.4490740740740744E-5</v>
      </c>
      <c r="N28" s="5">
        <v>2</v>
      </c>
      <c r="O28" s="80">
        <v>2</v>
      </c>
      <c r="P28" s="82">
        <v>1</v>
      </c>
      <c r="Q28" s="82">
        <v>1</v>
      </c>
      <c r="R28" s="83">
        <v>0.5</v>
      </c>
      <c r="S28" s="84">
        <v>8.729166666666667E-5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1.5092592592592593E-4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1.8732638888888889E-4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1.7223379629629631E-4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6.6921296296296301E-5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9.9560185185185182E-5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8.4583333333333334E-5</v>
      </c>
    </row>
    <row r="31" spans="1:19" x14ac:dyDescent="0.25">
      <c r="A31" s="73" t="s">
        <v>45</v>
      </c>
      <c r="B31" s="5">
        <f t="shared" si="0"/>
        <v>110</v>
      </c>
      <c r="C31" s="13">
        <v>109</v>
      </c>
      <c r="D31" s="15">
        <v>0.99090909090909096</v>
      </c>
      <c r="E31" s="15">
        <v>0.99090909090909096</v>
      </c>
      <c r="F31" s="56">
        <v>1</v>
      </c>
      <c r="G31" s="57">
        <v>2.7835648148148149E-5</v>
      </c>
      <c r="H31" s="5">
        <v>110</v>
      </c>
      <c r="I31" s="50">
        <v>108</v>
      </c>
      <c r="J31" s="52">
        <v>0.98181818181818181</v>
      </c>
      <c r="K31" s="52">
        <v>0.98181818181818181</v>
      </c>
      <c r="L31" s="63">
        <v>1</v>
      </c>
      <c r="M31" s="70">
        <v>4.3159722222222224E-5</v>
      </c>
      <c r="N31" s="5">
        <v>110</v>
      </c>
      <c r="O31" s="80">
        <v>110</v>
      </c>
      <c r="P31" s="82">
        <v>1</v>
      </c>
      <c r="Q31" s="82">
        <v>1</v>
      </c>
      <c r="R31" s="83">
        <v>1</v>
      </c>
      <c r="S31" s="84">
        <v>3.4537037037037037E-5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6.9548611111111116E-5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9.1701388888888887E-5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7.8668981481481483E-5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8.8206018518518521E-5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1.010300925925926E-4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9.214120370370371E-5</v>
      </c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2.9525462962962962E-5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4.3136574074074073E-5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3.6273148148148151E-5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7.4895833333333336E-5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8.0555555555555556E-5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7.6226851851851846E-5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1.1498842592592592E-4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1.5148148148148147E-4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1.3221064814814815E-4</v>
      </c>
    </row>
    <row r="37" spans="1:19" x14ac:dyDescent="0.25">
      <c r="A37" s="73" t="s">
        <v>51</v>
      </c>
      <c r="B37" s="5">
        <f t="shared" si="0"/>
        <v>13609</v>
      </c>
      <c r="C37" s="13">
        <v>2816</v>
      </c>
      <c r="D37" s="15">
        <v>0.20692188992578442</v>
      </c>
      <c r="E37" s="15">
        <v>0.56320000000000003</v>
      </c>
      <c r="F37" s="56">
        <v>1</v>
      </c>
      <c r="G37" s="57">
        <v>4.3564814814814814E-5</v>
      </c>
      <c r="H37" s="5">
        <v>13609</v>
      </c>
      <c r="I37" s="50">
        <v>2610</v>
      </c>
      <c r="J37" s="52">
        <v>0.19178484826217945</v>
      </c>
      <c r="K37" s="52">
        <v>0.52200000000000002</v>
      </c>
      <c r="L37" s="63">
        <v>0.1</v>
      </c>
      <c r="M37" s="70">
        <v>8.862268518518518E-5</v>
      </c>
      <c r="N37" s="5">
        <v>13609</v>
      </c>
      <c r="O37" s="80">
        <v>2797</v>
      </c>
      <c r="P37" s="82">
        <v>0.20552575501506357</v>
      </c>
      <c r="Q37" s="82">
        <v>0.55940000000000001</v>
      </c>
      <c r="R37" s="83">
        <v>1</v>
      </c>
      <c r="S37" s="84">
        <v>6.9745370370370377E-5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8.2048611111111108E-5</v>
      </c>
      <c r="H38" s="5">
        <v>12</v>
      </c>
      <c r="I38" s="50">
        <v>5</v>
      </c>
      <c r="J38" s="52">
        <v>0.41666666666666669</v>
      </c>
      <c r="K38" s="52">
        <v>0.41666666666666669</v>
      </c>
      <c r="L38" s="63">
        <v>0.125</v>
      </c>
      <c r="M38" s="70">
        <v>7.4953703703703706E-5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5.6655092592592595E-5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7.3032407407407413E-5</v>
      </c>
      <c r="H39" s="5">
        <v>2</v>
      </c>
      <c r="I39" s="50">
        <v>0</v>
      </c>
      <c r="J39" s="52">
        <v>0</v>
      </c>
      <c r="K39" s="52">
        <v>0</v>
      </c>
      <c r="L39" s="63">
        <v>0</v>
      </c>
      <c r="M39" s="70">
        <v>1.0834490740740741E-4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8.9942129629629636E-5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0.25</v>
      </c>
      <c r="G40" s="57">
        <v>1.187037037037037E-4</v>
      </c>
      <c r="H40" s="5">
        <v>5</v>
      </c>
      <c r="I40" s="50">
        <v>5</v>
      </c>
      <c r="J40" s="52">
        <v>1</v>
      </c>
      <c r="K40" s="52">
        <v>1</v>
      </c>
      <c r="L40" s="63">
        <v>0.2</v>
      </c>
      <c r="M40" s="70">
        <v>1.5582175925925925E-4</v>
      </c>
      <c r="N40" s="5">
        <v>5</v>
      </c>
      <c r="O40" s="80">
        <v>5</v>
      </c>
      <c r="P40" s="82">
        <v>1</v>
      </c>
      <c r="Q40" s="82">
        <v>1</v>
      </c>
      <c r="R40" s="83">
        <v>6.25E-2</v>
      </c>
      <c r="S40" s="84">
        <v>1.3519675925925925E-4</v>
      </c>
    </row>
    <row r="41" spans="1:19" x14ac:dyDescent="0.25">
      <c r="A41" s="73" t="s">
        <v>55</v>
      </c>
      <c r="B41" s="5">
        <f t="shared" si="0"/>
        <v>62</v>
      </c>
      <c r="C41" s="13">
        <v>60</v>
      </c>
      <c r="D41" s="15">
        <v>0.967741935483871</v>
      </c>
      <c r="E41" s="15">
        <v>0.967741935483871</v>
      </c>
      <c r="F41" s="56">
        <v>1</v>
      </c>
      <c r="G41" s="57">
        <v>9.6782407407407407E-5</v>
      </c>
      <c r="H41" s="5">
        <v>62</v>
      </c>
      <c r="I41" s="50">
        <v>59</v>
      </c>
      <c r="J41" s="52">
        <v>0.95161290322580649</v>
      </c>
      <c r="K41" s="52">
        <v>0.95161290322580649</v>
      </c>
      <c r="L41" s="63">
        <v>0.33333333333333331</v>
      </c>
      <c r="M41" s="70">
        <v>1.0650462962962962E-4</v>
      </c>
      <c r="N41" s="5"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1.0829861111111111E-4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7.8472222222222222E-5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9.0706018518518514E-5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7.7719907407407411E-5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1.5085648148148147E-4</v>
      </c>
      <c r="H43" s="5">
        <v>1</v>
      </c>
      <c r="I43" s="50">
        <v>0</v>
      </c>
      <c r="J43" s="52">
        <v>0</v>
      </c>
      <c r="K43" s="52">
        <v>0</v>
      </c>
      <c r="L43" s="63">
        <v>0</v>
      </c>
      <c r="M43" s="70">
        <v>1.4743055555555557E-4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1.5487268518518519E-4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4.8634259259259259E-5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7.3819444444444442E-5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5.8368055555555559E-5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8.6516203703703709E-5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1.0685185185185186E-4</v>
      </c>
      <c r="N45" s="5">
        <v>1</v>
      </c>
      <c r="O45" s="80">
        <v>1</v>
      </c>
      <c r="P45" s="82">
        <v>1</v>
      </c>
      <c r="Q45" s="82">
        <v>1</v>
      </c>
      <c r="R45" s="83">
        <v>0.5</v>
      </c>
      <c r="S45" s="84">
        <v>9.4456018518518524E-5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0.5</v>
      </c>
      <c r="G46" s="57">
        <v>4.5740740740740738E-5</v>
      </c>
      <c r="H46" s="5">
        <v>1</v>
      </c>
      <c r="I46" s="50">
        <v>0</v>
      </c>
      <c r="J46" s="52">
        <v>0</v>
      </c>
      <c r="K46" s="52">
        <v>0</v>
      </c>
      <c r="L46" s="63">
        <v>0</v>
      </c>
      <c r="M46" s="70">
        <v>6.9594907407407404E-5</v>
      </c>
      <c r="N46" s="5">
        <v>1</v>
      </c>
      <c r="O46" s="80">
        <v>1</v>
      </c>
      <c r="P46" s="82">
        <v>1</v>
      </c>
      <c r="Q46" s="82">
        <v>1</v>
      </c>
      <c r="R46" s="83">
        <v>0.33333333333333331</v>
      </c>
      <c r="S46" s="84">
        <v>5.7905092592592592E-5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3.5659722222222225E-5</v>
      </c>
      <c r="H47" s="5">
        <v>106</v>
      </c>
      <c r="I47" s="50">
        <v>106</v>
      </c>
      <c r="J47" s="52">
        <v>1</v>
      </c>
      <c r="K47" s="52">
        <v>1</v>
      </c>
      <c r="L47" s="63">
        <v>0.5</v>
      </c>
      <c r="M47" s="70">
        <v>4.946759259259259E-5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4.1643518518518521E-5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1.4969907407407407E-4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1.7180555555555555E-4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1.5694444444444444E-4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4.0335648148148148E-5</v>
      </c>
      <c r="H49" s="5">
        <v>1</v>
      </c>
      <c r="I49" s="50">
        <v>1</v>
      </c>
      <c r="J49" s="52">
        <v>1</v>
      </c>
      <c r="K49" s="52">
        <v>1</v>
      </c>
      <c r="L49" s="63">
        <v>7.6923076923076927E-2</v>
      </c>
      <c r="M49" s="70">
        <v>6.0949074074074073E-5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5.440972222222222E-5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1.0377314814814815E-4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1.2319444444444444E-4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1.2212962962962964E-4</v>
      </c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0.5</v>
      </c>
      <c r="G51" s="57">
        <v>2.8506944444444445E-5</v>
      </c>
      <c r="H51" s="5"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4.2870370370370367E-5</v>
      </c>
      <c r="N51" s="5">
        <v>1759</v>
      </c>
      <c r="O51" s="80">
        <v>1759</v>
      </c>
      <c r="P51" s="82">
        <v>1</v>
      </c>
      <c r="Q51" s="82">
        <v>1</v>
      </c>
      <c r="R51" s="83">
        <v>0.5</v>
      </c>
      <c r="S51" s="84">
        <v>3.3819444444444446E-5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2.9965277777777778E-5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4.3900462962962966E-5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3.4027777777777775E-5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6.5208333333333337E-5</v>
      </c>
      <c r="H53" s="5">
        <v>88</v>
      </c>
      <c r="I53" s="50">
        <v>88</v>
      </c>
      <c r="J53" s="52">
        <v>1</v>
      </c>
      <c r="K53" s="52">
        <v>1</v>
      </c>
      <c r="L53" s="63">
        <v>0.14285714285714285</v>
      </c>
      <c r="M53" s="70">
        <v>1.0048611111111112E-4</v>
      </c>
      <c r="N53" s="5">
        <v>88</v>
      </c>
      <c r="O53" s="80">
        <v>88</v>
      </c>
      <c r="P53" s="82">
        <v>1</v>
      </c>
      <c r="Q53" s="82">
        <v>1</v>
      </c>
      <c r="R53" s="83">
        <v>0.05</v>
      </c>
      <c r="S53" s="84">
        <v>8.9849537037037033E-5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3.2611111111111111E-4</v>
      </c>
      <c r="H54" s="5">
        <v>676</v>
      </c>
      <c r="I54" s="50">
        <v>676</v>
      </c>
      <c r="J54" s="52">
        <v>1</v>
      </c>
      <c r="K54" s="52">
        <v>1</v>
      </c>
      <c r="L54" s="63">
        <v>0.5</v>
      </c>
      <c r="M54" s="70">
        <v>5.5508101851851855E-4</v>
      </c>
      <c r="N54" s="5">
        <v>676</v>
      </c>
      <c r="O54" s="80">
        <v>676</v>
      </c>
      <c r="P54" s="82">
        <v>1</v>
      </c>
      <c r="Q54" s="82">
        <v>1</v>
      </c>
      <c r="R54" s="83">
        <v>0.16666666666666666</v>
      </c>
      <c r="S54" s="84">
        <v>4.8502314814814816E-4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6.3680555555555552E-5</v>
      </c>
      <c r="H55" s="5">
        <v>67</v>
      </c>
      <c r="I55" s="50">
        <v>23</v>
      </c>
      <c r="J55" s="52">
        <v>0.34328358208955223</v>
      </c>
      <c r="K55" s="52">
        <v>0.34328358208955223</v>
      </c>
      <c r="L55" s="63">
        <v>7.6923076923076927E-2</v>
      </c>
      <c r="M55" s="70">
        <v>1.1366898148148148E-4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6.7974537037037043E-5</v>
      </c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3.1215277777777775E-5</v>
      </c>
      <c r="H56" s="5">
        <v>3393</v>
      </c>
      <c r="I56" s="50">
        <v>1051</v>
      </c>
      <c r="J56" s="52">
        <v>0.30975537872089598</v>
      </c>
      <c r="K56" s="52">
        <v>0.30975537872089598</v>
      </c>
      <c r="L56" s="63">
        <v>0.125</v>
      </c>
      <c r="M56" s="70">
        <v>6.8912037037037032E-5</v>
      </c>
      <c r="N56" s="5">
        <v>3393</v>
      </c>
      <c r="O56" s="80">
        <v>1737</v>
      </c>
      <c r="P56" s="82">
        <v>0.51193633952254647</v>
      </c>
      <c r="Q56" s="82">
        <v>0.51193633952254647</v>
      </c>
      <c r="R56" s="83">
        <v>1</v>
      </c>
      <c r="S56" s="84">
        <v>3.6273148148148151E-5</v>
      </c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9.2175925925925929E-5</v>
      </c>
      <c r="H57" s="5">
        <v>14</v>
      </c>
      <c r="I57" s="50">
        <v>14</v>
      </c>
      <c r="J57" s="52">
        <v>1</v>
      </c>
      <c r="K57" s="52">
        <v>1</v>
      </c>
      <c r="L57" s="63">
        <v>0.1</v>
      </c>
      <c r="M57" s="70">
        <v>1.2726851851851853E-4</v>
      </c>
      <c r="N57" s="5">
        <v>14</v>
      </c>
      <c r="O57" s="80">
        <v>14</v>
      </c>
      <c r="P57" s="82">
        <v>1</v>
      </c>
      <c r="Q57" s="82">
        <v>1</v>
      </c>
      <c r="R57" s="83">
        <v>0.33333333333333331</v>
      </c>
      <c r="S57" s="84">
        <v>1.0446759259259259E-4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0.5</v>
      </c>
      <c r="G58" s="57">
        <v>5.8738425925925923E-5</v>
      </c>
      <c r="H58" s="5">
        <v>2</v>
      </c>
      <c r="I58" s="50">
        <v>0</v>
      </c>
      <c r="J58" s="52">
        <v>0</v>
      </c>
      <c r="K58" s="52">
        <v>0</v>
      </c>
      <c r="L58" s="63">
        <v>0</v>
      </c>
      <c r="M58" s="70">
        <v>1.0590277777777777E-4</v>
      </c>
      <c r="N58" s="5">
        <v>2</v>
      </c>
      <c r="O58" s="80">
        <v>2</v>
      </c>
      <c r="P58" s="82">
        <v>1</v>
      </c>
      <c r="Q58" s="82">
        <v>1</v>
      </c>
      <c r="R58" s="83">
        <v>1.5552099533437014E-3</v>
      </c>
      <c r="S58" s="84">
        <v>7.2025462962962958E-5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1.1865740740740741E-4</v>
      </c>
      <c r="H59" s="5">
        <v>1</v>
      </c>
      <c r="I59" s="50">
        <v>1</v>
      </c>
      <c r="J59" s="52">
        <v>1</v>
      </c>
      <c r="K59" s="52">
        <v>1</v>
      </c>
      <c r="L59" s="63">
        <v>7.874015748031496E-3</v>
      </c>
      <c r="M59" s="70">
        <v>1.5997685185185185E-4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1.2613425925925927E-4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5.3483796296296299E-5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7.8761574074074072E-5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6.3506944444444442E-5</v>
      </c>
    </row>
    <row r="61" spans="1:19" x14ac:dyDescent="0.25">
      <c r="A61" s="73" t="s">
        <v>102</v>
      </c>
      <c r="B61" s="5">
        <f t="shared" si="0"/>
        <v>15904.000000000002</v>
      </c>
      <c r="C61" s="13">
        <v>5000</v>
      </c>
      <c r="D61" s="15">
        <v>0.31438631790744465</v>
      </c>
      <c r="E61" s="15">
        <v>1</v>
      </c>
      <c r="F61" s="56">
        <v>1</v>
      </c>
      <c r="G61" s="57">
        <v>2.7465277777777778E-5</v>
      </c>
      <c r="H61" s="5">
        <v>15904.000000000002</v>
      </c>
      <c r="I61" s="50">
        <v>4429</v>
      </c>
      <c r="J61" s="52">
        <v>0.27848340040241448</v>
      </c>
      <c r="K61" s="52">
        <v>0.88580000000000003</v>
      </c>
      <c r="L61" s="63">
        <v>1</v>
      </c>
      <c r="M61" s="70">
        <v>5.0706018518518518E-5</v>
      </c>
      <c r="N61" s="5">
        <v>15904.000000000002</v>
      </c>
      <c r="O61" s="80">
        <v>4429</v>
      </c>
      <c r="P61" s="82">
        <v>0.27848340040241448</v>
      </c>
      <c r="Q61" s="82">
        <v>0.88580000000000003</v>
      </c>
      <c r="R61" s="83">
        <v>1</v>
      </c>
      <c r="S61" s="84">
        <v>3.346064814814815E-5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6.1979166666666671E-5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8.6898148148148148E-5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6.6041666666666668E-5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5.0173611111111112E-5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7.4652777777777773E-5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5.6724537037037034E-5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9.0909090909090912E-2</v>
      </c>
      <c r="G64" s="57">
        <v>6.7106481481481479E-5</v>
      </c>
      <c r="H64" s="5">
        <v>7</v>
      </c>
      <c r="I64" s="50">
        <v>7</v>
      </c>
      <c r="J64" s="52">
        <v>1</v>
      </c>
      <c r="K64" s="52">
        <v>1</v>
      </c>
      <c r="L64" s="63">
        <v>0.16666666666666666</v>
      </c>
      <c r="M64" s="70">
        <v>9.4236111111111113E-5</v>
      </c>
      <c r="N64" s="5">
        <v>7</v>
      </c>
      <c r="O64" s="80">
        <v>7</v>
      </c>
      <c r="P64" s="82">
        <v>1</v>
      </c>
      <c r="Q64" s="82">
        <v>1</v>
      </c>
      <c r="R64" s="83">
        <v>3.5714285714285712E-2</v>
      </c>
      <c r="S64" s="84">
        <v>6.695601851851852E-5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5.9629629629629631E-5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8.0856481481481475E-5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6.4293981481481485E-5</v>
      </c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0.25</v>
      </c>
      <c r="G66" s="57">
        <v>5.2129629629629631E-5</v>
      </c>
      <c r="H66" s="5">
        <v>38</v>
      </c>
      <c r="I66" s="50">
        <v>38</v>
      </c>
      <c r="J66" s="52">
        <v>1</v>
      </c>
      <c r="K66" s="52">
        <v>1</v>
      </c>
      <c r="L66" s="63">
        <v>1</v>
      </c>
      <c r="M66" s="70">
        <v>8.3958333333333332E-5</v>
      </c>
      <c r="N66" s="5">
        <v>38</v>
      </c>
      <c r="O66" s="80">
        <v>34</v>
      </c>
      <c r="P66" s="82">
        <v>0.89473684210526316</v>
      </c>
      <c r="Q66" s="82">
        <v>0.89473684210526316</v>
      </c>
      <c r="R66" s="83">
        <v>1</v>
      </c>
      <c r="S66" s="84">
        <v>5.6238425925925923E-5</v>
      </c>
    </row>
    <row r="67" spans="1:19" x14ac:dyDescent="0.25">
      <c r="A67" s="73" t="s">
        <v>75</v>
      </c>
      <c r="B67" s="5">
        <f t="shared" si="0"/>
        <v>7717.9999999999991</v>
      </c>
      <c r="C67" s="13">
        <v>5000</v>
      </c>
      <c r="D67" s="15">
        <v>0.64783622700181398</v>
      </c>
      <c r="E67" s="15">
        <v>1</v>
      </c>
      <c r="F67" s="56">
        <v>1</v>
      </c>
      <c r="G67" s="57">
        <v>3.076388888888889E-5</v>
      </c>
      <c r="H67" s="5">
        <v>7717.9999999999991</v>
      </c>
      <c r="I67" s="50">
        <v>3348</v>
      </c>
      <c r="J67" s="52">
        <v>0.4337911376004146</v>
      </c>
      <c r="K67" s="52">
        <v>0.66959999999999997</v>
      </c>
      <c r="L67" s="63">
        <v>1</v>
      </c>
      <c r="M67" s="70">
        <v>5.2812500000000003E-5</v>
      </c>
      <c r="N67" s="5">
        <v>7718</v>
      </c>
      <c r="O67" s="80">
        <v>3257</v>
      </c>
      <c r="P67" s="82">
        <v>0.42200051826898161</v>
      </c>
      <c r="Q67" s="82">
        <v>0.65139999999999998</v>
      </c>
      <c r="R67" s="83">
        <v>1</v>
      </c>
      <c r="S67" s="84">
        <v>3.9282407407407406E-5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5.0740740740740744E-5</v>
      </c>
      <c r="H68" s="5">
        <v>14</v>
      </c>
      <c r="I68" s="50">
        <v>14</v>
      </c>
      <c r="J68" s="52">
        <v>1</v>
      </c>
      <c r="K68" s="52">
        <v>1</v>
      </c>
      <c r="L68" s="63">
        <v>1.5384615384615385E-2</v>
      </c>
      <c r="M68" s="70">
        <v>6.6597222222222218E-5</v>
      </c>
      <c r="N68" s="5">
        <v>14</v>
      </c>
      <c r="O68" s="80">
        <v>14</v>
      </c>
      <c r="P68" s="82">
        <v>1</v>
      </c>
      <c r="Q68" s="82">
        <v>1</v>
      </c>
      <c r="R68" s="83">
        <v>6.6666666666666666E-2</v>
      </c>
      <c r="S68" s="84">
        <v>5.408564814814815E-5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1</v>
      </c>
      <c r="G69" s="57">
        <v>5.3888888888888889E-5</v>
      </c>
      <c r="H69" s="5">
        <v>24</v>
      </c>
      <c r="I69" s="50">
        <v>3</v>
      </c>
      <c r="J69" s="52">
        <v>0.125</v>
      </c>
      <c r="K69" s="52">
        <v>0.125</v>
      </c>
      <c r="L69" s="63">
        <v>1.1904761904761904E-2</v>
      </c>
      <c r="M69" s="70">
        <v>1.0591435185185186E-4</v>
      </c>
      <c r="N69" s="5">
        <v>24</v>
      </c>
      <c r="O69" s="80">
        <v>2</v>
      </c>
      <c r="P69" s="82">
        <v>8.3333333333333329E-2</v>
      </c>
      <c r="Q69" s="82">
        <v>8.3333333333333329E-2</v>
      </c>
      <c r="R69" s="83">
        <v>7.716049382716049E-4</v>
      </c>
      <c r="S69" s="84">
        <v>5.4166666666666664E-5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4.5763888888888888E-5</v>
      </c>
      <c r="H70" s="5">
        <v>6</v>
      </c>
      <c r="I70" s="50">
        <v>6</v>
      </c>
      <c r="J70" s="52">
        <v>1</v>
      </c>
      <c r="K70" s="52">
        <v>1</v>
      </c>
      <c r="L70" s="63">
        <v>1.5873015873015872E-2</v>
      </c>
      <c r="M70" s="70">
        <v>7.8761574074074072E-5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6.1921296296296301E-5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5.0370370370370373E-5</v>
      </c>
      <c r="H71" s="5">
        <v>1</v>
      </c>
      <c r="I71" s="50">
        <v>1</v>
      </c>
      <c r="J71" s="52">
        <v>1</v>
      </c>
      <c r="K71" s="52">
        <v>1</v>
      </c>
      <c r="L71" s="63">
        <v>1.0416666666666666E-2</v>
      </c>
      <c r="M71" s="70">
        <v>8.0648148148148145E-5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6.0173611111111112E-5</v>
      </c>
    </row>
    <row r="72" spans="1:19" x14ac:dyDescent="0.25">
      <c r="A72" s="73" t="s">
        <v>78</v>
      </c>
      <c r="B72" s="5">
        <f t="shared" si="0"/>
        <v>6289</v>
      </c>
      <c r="C72" s="13">
        <v>2564</v>
      </c>
      <c r="D72" s="15">
        <v>0.40769597710287803</v>
      </c>
      <c r="E72" s="15">
        <v>0.51280000000000003</v>
      </c>
      <c r="F72" s="56">
        <v>1</v>
      </c>
      <c r="G72" s="57">
        <v>3.7766203703703703E-5</v>
      </c>
      <c r="H72" s="5">
        <v>6289</v>
      </c>
      <c r="I72" s="50">
        <v>2309</v>
      </c>
      <c r="J72" s="52">
        <v>0.36714899030052472</v>
      </c>
      <c r="K72" s="52">
        <v>0.46179999999999999</v>
      </c>
      <c r="L72" s="63">
        <v>1</v>
      </c>
      <c r="M72" s="70">
        <v>5.4074074074074075E-5</v>
      </c>
      <c r="N72" s="5">
        <v>6289</v>
      </c>
      <c r="O72" s="80">
        <v>2322</v>
      </c>
      <c r="P72" s="82">
        <v>0.36921609158848784</v>
      </c>
      <c r="Q72" s="82">
        <v>0.46439999999999998</v>
      </c>
      <c r="R72" s="83">
        <v>1</v>
      </c>
      <c r="S72" s="84">
        <v>3.7974537037037039E-5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0.33333333333333331</v>
      </c>
      <c r="G73" s="57">
        <v>4.8379629629629628E-5</v>
      </c>
      <c r="H73" s="5">
        <v>3</v>
      </c>
      <c r="I73" s="50">
        <v>0</v>
      </c>
      <c r="J73" s="52">
        <v>0</v>
      </c>
      <c r="K73" s="52">
        <v>0</v>
      </c>
      <c r="L73" s="63">
        <v>0</v>
      </c>
      <c r="M73" s="70">
        <v>1.0277777777777778E-4</v>
      </c>
      <c r="N73" s="5">
        <v>3</v>
      </c>
      <c r="O73" s="80">
        <v>3</v>
      </c>
      <c r="P73" s="82">
        <v>1</v>
      </c>
      <c r="Q73" s="82">
        <v>1</v>
      </c>
      <c r="R73" s="83">
        <v>0.05</v>
      </c>
      <c r="S73" s="84">
        <v>6.2268518518518521E-5</v>
      </c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7.3912037037037032E-5</v>
      </c>
      <c r="H74" s="5">
        <v>9</v>
      </c>
      <c r="I74" s="50">
        <v>6</v>
      </c>
      <c r="J74" s="52">
        <v>0.66666666666666663</v>
      </c>
      <c r="K74" s="52">
        <v>0.66666666666666663</v>
      </c>
      <c r="L74" s="63">
        <v>1.6393442622950821E-2</v>
      </c>
      <c r="M74" s="70">
        <v>9.3252314814814809E-5</v>
      </c>
      <c r="N74" s="5">
        <v>9</v>
      </c>
      <c r="O74" s="80">
        <v>6</v>
      </c>
      <c r="P74" s="82">
        <v>0.66666666666666663</v>
      </c>
      <c r="Q74" s="82">
        <v>0.66666666666666663</v>
      </c>
      <c r="R74" s="83">
        <v>6.25E-2</v>
      </c>
      <c r="S74" s="84">
        <v>8.725694444444445E-5</v>
      </c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0.5</v>
      </c>
      <c r="G75" s="57">
        <v>5.2858796296296298E-5</v>
      </c>
      <c r="H75" s="5">
        <v>302</v>
      </c>
      <c r="I75" s="50">
        <v>266</v>
      </c>
      <c r="J75" s="52">
        <v>0.88079470198675491</v>
      </c>
      <c r="K75" s="52">
        <v>0.88079470198675491</v>
      </c>
      <c r="L75" s="63">
        <v>4.5454545454545456E-2</v>
      </c>
      <c r="M75" s="70">
        <v>7.8101851851851851E-5</v>
      </c>
      <c r="N75" s="5">
        <v>302</v>
      </c>
      <c r="O75" s="80">
        <v>264</v>
      </c>
      <c r="P75" s="82">
        <v>0.8741721854304636</v>
      </c>
      <c r="Q75" s="82">
        <v>0.8741721854304636</v>
      </c>
      <c r="R75" s="83">
        <v>1</v>
      </c>
      <c r="S75" s="84">
        <v>6.7349537037037042E-5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3.7627314814814812E-5</v>
      </c>
      <c r="H76" s="5">
        <v>968</v>
      </c>
      <c r="I76" s="50">
        <v>924</v>
      </c>
      <c r="J76" s="52">
        <v>0.95454545454545459</v>
      </c>
      <c r="K76" s="52">
        <v>0.95454545454545459</v>
      </c>
      <c r="L76" s="63">
        <v>1</v>
      </c>
      <c r="M76" s="70">
        <v>5.8923611111111108E-5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4.5856481481481485E-5</v>
      </c>
    </row>
    <row r="77" spans="1:19" x14ac:dyDescent="0.25">
      <c r="A77" s="71" t="s">
        <v>81</v>
      </c>
      <c r="B77" s="5">
        <f t="shared" si="0"/>
        <v>368</v>
      </c>
      <c r="C77" s="13">
        <v>364</v>
      </c>
      <c r="D77" s="15">
        <v>0.98913043478260865</v>
      </c>
      <c r="E77" s="15">
        <v>0.98913043478260865</v>
      </c>
      <c r="F77" s="56">
        <v>1</v>
      </c>
      <c r="G77" s="57">
        <v>4.2361111111111112E-5</v>
      </c>
      <c r="H77" s="5">
        <v>368</v>
      </c>
      <c r="I77" s="50">
        <v>360</v>
      </c>
      <c r="J77" s="52">
        <v>0.97826086956521741</v>
      </c>
      <c r="K77" s="52">
        <v>0.97826086956521741</v>
      </c>
      <c r="L77" s="63">
        <v>0.125</v>
      </c>
      <c r="M77" s="70">
        <v>6.8321759259259263E-5</v>
      </c>
      <c r="N77" s="5">
        <v>368</v>
      </c>
      <c r="O77" s="80">
        <v>349</v>
      </c>
      <c r="P77" s="82">
        <v>0.94836956521739135</v>
      </c>
      <c r="Q77" s="82">
        <v>0.94836956521739135</v>
      </c>
      <c r="R77" s="83">
        <v>1</v>
      </c>
      <c r="S77" s="84">
        <v>5.2974537037037038E-5</v>
      </c>
    </row>
    <row r="78" spans="1:19" x14ac:dyDescent="0.25">
      <c r="A78" s="71" t="s">
        <v>82</v>
      </c>
      <c r="B78" s="5">
        <f t="shared" si="0"/>
        <v>1842</v>
      </c>
      <c r="C78" s="13">
        <v>943</v>
      </c>
      <c r="D78" s="15">
        <v>0.51194353963083605</v>
      </c>
      <c r="E78" s="15">
        <v>0.51194353963083605</v>
      </c>
      <c r="F78" s="56">
        <v>1</v>
      </c>
      <c r="G78" s="57">
        <v>3.6863425925925926E-5</v>
      </c>
      <c r="H78" s="5">
        <v>1842</v>
      </c>
      <c r="I78" s="50">
        <v>923</v>
      </c>
      <c r="J78" s="52">
        <v>0.501085776330076</v>
      </c>
      <c r="K78" s="52">
        <v>0.501085776330076</v>
      </c>
      <c r="L78" s="63">
        <v>1</v>
      </c>
      <c r="M78" s="70">
        <v>5.5208333333333331E-5</v>
      </c>
      <c r="N78" s="5">
        <v>1842</v>
      </c>
      <c r="O78" s="80">
        <v>944</v>
      </c>
      <c r="P78" s="82">
        <v>0.51248642779587406</v>
      </c>
      <c r="Q78" s="82">
        <v>0.51248642779587406</v>
      </c>
      <c r="R78" s="83">
        <v>1</v>
      </c>
      <c r="S78" s="84">
        <v>4.2546296296296298E-5</v>
      </c>
    </row>
    <row r="79" spans="1:19" x14ac:dyDescent="0.25">
      <c r="A79" s="71" t="s">
        <v>83</v>
      </c>
      <c r="B79" s="5">
        <f t="shared" ref="B79:B93" si="1">C79 / D79</f>
        <v>1419</v>
      </c>
      <c r="C79" s="13">
        <v>1359</v>
      </c>
      <c r="D79" s="15">
        <v>0.95771670190274838</v>
      </c>
      <c r="E79" s="15">
        <v>0.95771670190274838</v>
      </c>
      <c r="F79" s="56">
        <v>1</v>
      </c>
      <c r="G79" s="57">
        <v>4.0555555555555553E-5</v>
      </c>
      <c r="H79" s="5">
        <v>1419</v>
      </c>
      <c r="I79" s="50">
        <v>1409</v>
      </c>
      <c r="J79" s="52">
        <v>0.99295278365045803</v>
      </c>
      <c r="K79" s="52">
        <v>0.99295278365045803</v>
      </c>
      <c r="L79" s="63">
        <v>1</v>
      </c>
      <c r="M79" s="70">
        <v>5.9953703703703707E-5</v>
      </c>
      <c r="N79" s="5">
        <v>1419</v>
      </c>
      <c r="O79" s="80">
        <v>1369</v>
      </c>
      <c r="P79" s="82">
        <v>0.96476391825229035</v>
      </c>
      <c r="Q79" s="82">
        <v>0.96476391825229035</v>
      </c>
      <c r="R79" s="83">
        <v>1</v>
      </c>
      <c r="S79" s="84">
        <v>4.3703703703703705E-5</v>
      </c>
    </row>
    <row r="80" spans="1:19" x14ac:dyDescent="0.25">
      <c r="A80" s="71" t="s">
        <v>106</v>
      </c>
      <c r="B80" s="5">
        <f t="shared" si="1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1.2136574074074075E-4</v>
      </c>
      <c r="H80" s="5">
        <v>184</v>
      </c>
      <c r="I80" s="50">
        <v>156</v>
      </c>
      <c r="J80" s="52">
        <v>0.84782608695652173</v>
      </c>
      <c r="K80" s="52">
        <v>0.84782608695652173</v>
      </c>
      <c r="L80" s="63">
        <v>0.2</v>
      </c>
      <c r="M80" s="70">
        <v>1.9761574074074074E-4</v>
      </c>
      <c r="N80" s="5">
        <v>184</v>
      </c>
      <c r="O80" s="80">
        <v>172</v>
      </c>
      <c r="P80" s="82">
        <v>0.93478260869565222</v>
      </c>
      <c r="Q80" s="82">
        <v>0.93478260869565222</v>
      </c>
      <c r="R80" s="83">
        <v>0.14285714285714285</v>
      </c>
      <c r="S80" s="84">
        <v>2.039351851851852E-4</v>
      </c>
    </row>
    <row r="81" spans="1:19" x14ac:dyDescent="0.25">
      <c r="A81" s="71" t="s">
        <v>84</v>
      </c>
      <c r="B81" s="5">
        <f t="shared" si="1"/>
        <v>3147</v>
      </c>
      <c r="C81" s="13">
        <v>1834</v>
      </c>
      <c r="D81" s="15">
        <v>0.58277724817286303</v>
      </c>
      <c r="E81" s="15">
        <v>0.58277724817286303</v>
      </c>
      <c r="F81" s="56">
        <v>0.2</v>
      </c>
      <c r="G81" s="57">
        <v>4.1898148148148145E-5</v>
      </c>
      <c r="H81" s="5">
        <v>3147</v>
      </c>
      <c r="I81" s="50">
        <v>167</v>
      </c>
      <c r="J81" s="52">
        <v>5.3066412456307596E-2</v>
      </c>
      <c r="K81" s="52">
        <v>5.3066412456307596E-2</v>
      </c>
      <c r="L81" s="63">
        <v>0.5</v>
      </c>
      <c r="M81" s="70">
        <v>1.0087962962962962E-4</v>
      </c>
      <c r="N81" s="5">
        <v>3147</v>
      </c>
      <c r="O81" s="80">
        <v>1670</v>
      </c>
      <c r="P81" s="82">
        <v>0.53066412456307599</v>
      </c>
      <c r="Q81" s="82">
        <v>0.53066412456307599</v>
      </c>
      <c r="R81" s="83">
        <v>1</v>
      </c>
      <c r="S81" s="84">
        <v>4.9282407407407405E-5</v>
      </c>
    </row>
    <row r="82" spans="1:19" x14ac:dyDescent="0.25">
      <c r="A82" s="71" t="s">
        <v>85</v>
      </c>
      <c r="B82" s="5">
        <f t="shared" si="1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5.5046296296296297E-5</v>
      </c>
      <c r="H82" s="5">
        <v>30</v>
      </c>
      <c r="I82" s="50">
        <v>30</v>
      </c>
      <c r="J82" s="52">
        <v>1</v>
      </c>
      <c r="K82" s="52">
        <v>1</v>
      </c>
      <c r="L82" s="63">
        <v>9.0909090909090912E-2</v>
      </c>
      <c r="M82" s="70">
        <v>8.5057870370370376E-5</v>
      </c>
      <c r="N82" s="5">
        <v>30</v>
      </c>
      <c r="O82" s="80">
        <v>30</v>
      </c>
      <c r="P82" s="82">
        <v>1</v>
      </c>
      <c r="Q82" s="82">
        <v>1</v>
      </c>
      <c r="R82" s="83">
        <v>1</v>
      </c>
      <c r="S82" s="84">
        <v>6.280092592592592E-5</v>
      </c>
    </row>
    <row r="83" spans="1:19" x14ac:dyDescent="0.25">
      <c r="A83" s="71" t="s">
        <v>86</v>
      </c>
      <c r="B83" s="5">
        <f t="shared" si="1"/>
        <v>1186</v>
      </c>
      <c r="C83" s="13">
        <v>983</v>
      </c>
      <c r="D83" s="15">
        <v>0.82883642495784149</v>
      </c>
      <c r="E83" s="15">
        <v>0.82883642495784149</v>
      </c>
      <c r="F83" s="56">
        <v>0.5</v>
      </c>
      <c r="G83" s="57">
        <v>1.7901620370370369E-4</v>
      </c>
      <c r="H83" s="5">
        <v>1186</v>
      </c>
      <c r="I83" s="50">
        <v>686</v>
      </c>
      <c r="J83" s="52">
        <v>0.57841483979763908</v>
      </c>
      <c r="K83" s="52">
        <v>0.57841483979763908</v>
      </c>
      <c r="L83" s="63">
        <v>6.25E-2</v>
      </c>
      <c r="M83" s="70">
        <v>3.5875000000000002E-4</v>
      </c>
      <c r="N83" s="5">
        <v>1186</v>
      </c>
      <c r="O83" s="80">
        <v>688</v>
      </c>
      <c r="P83" s="82">
        <v>0.5801011804384486</v>
      </c>
      <c r="Q83" s="82">
        <v>0.5801011804384486</v>
      </c>
      <c r="R83" s="83">
        <v>0.5</v>
      </c>
      <c r="S83" s="84">
        <v>2.6412037037037034E-4</v>
      </c>
    </row>
    <row r="84" spans="1:19" x14ac:dyDescent="0.25">
      <c r="A84" s="71" t="s">
        <v>87</v>
      </c>
      <c r="B84" s="5">
        <f t="shared" si="1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7.1076388888888887E-5</v>
      </c>
      <c r="H84" s="5">
        <v>22</v>
      </c>
      <c r="I84" s="50">
        <v>22</v>
      </c>
      <c r="J84" s="52">
        <v>1</v>
      </c>
      <c r="K84" s="52">
        <v>1</v>
      </c>
      <c r="L84" s="63">
        <v>0.5</v>
      </c>
      <c r="M84" s="70">
        <v>1.0104166666666667E-4</v>
      </c>
      <c r="N84" s="5">
        <v>22</v>
      </c>
      <c r="O84" s="80">
        <v>22</v>
      </c>
      <c r="P84" s="82">
        <v>1</v>
      </c>
      <c r="Q84" s="82">
        <v>1</v>
      </c>
      <c r="R84" s="83">
        <v>1.1235955056179775E-2</v>
      </c>
      <c r="S84" s="84">
        <v>9.0520833333333336E-5</v>
      </c>
    </row>
    <row r="85" spans="1:19" x14ac:dyDescent="0.25">
      <c r="A85" s="71" t="s">
        <v>88</v>
      </c>
      <c r="B85" s="5">
        <f t="shared" si="1"/>
        <v>146</v>
      </c>
      <c r="C85" s="13">
        <v>125</v>
      </c>
      <c r="D85" s="15">
        <v>0.85616438356164382</v>
      </c>
      <c r="E85" s="15">
        <v>0.85616438356164382</v>
      </c>
      <c r="F85" s="56">
        <v>1</v>
      </c>
      <c r="G85" s="57">
        <v>5.4444444444444446E-5</v>
      </c>
      <c r="H85" s="5">
        <v>146</v>
      </c>
      <c r="I85" s="50">
        <v>110</v>
      </c>
      <c r="J85" s="52">
        <v>0.75342465753424659</v>
      </c>
      <c r="K85" s="52">
        <v>0.75342465753424659</v>
      </c>
      <c r="L85" s="63">
        <v>0.16666666666666666</v>
      </c>
      <c r="M85" s="70">
        <v>5.9988425925925926E-5</v>
      </c>
      <c r="N85" s="5">
        <v>146</v>
      </c>
      <c r="O85" s="80">
        <v>99</v>
      </c>
      <c r="P85" s="82">
        <v>0.67808219178082196</v>
      </c>
      <c r="Q85" s="82">
        <v>0.67808219178082196</v>
      </c>
      <c r="R85" s="83">
        <v>0.5</v>
      </c>
      <c r="S85" s="84">
        <v>4.6597222222222219E-5</v>
      </c>
    </row>
    <row r="86" spans="1:19" x14ac:dyDescent="0.25">
      <c r="A86" s="71" t="s">
        <v>89</v>
      </c>
      <c r="B86" s="5">
        <f t="shared" si="1"/>
        <v>2</v>
      </c>
      <c r="C86" s="13">
        <v>2</v>
      </c>
      <c r="D86" s="15">
        <v>1</v>
      </c>
      <c r="E86" s="15">
        <v>1</v>
      </c>
      <c r="F86" s="56">
        <v>5.7803468208092483E-3</v>
      </c>
      <c r="G86" s="57">
        <v>1.3628472222222221E-4</v>
      </c>
      <c r="H86" s="5">
        <v>2</v>
      </c>
      <c r="I86" s="50">
        <v>2</v>
      </c>
      <c r="J86" s="52">
        <v>1</v>
      </c>
      <c r="K86" s="52">
        <v>1</v>
      </c>
      <c r="L86" s="63">
        <v>4.0584415584415587E-4</v>
      </c>
      <c r="M86" s="70">
        <v>1.5077546296296296E-4</v>
      </c>
      <c r="N86" s="5">
        <v>2</v>
      </c>
      <c r="O86" s="80">
        <v>2</v>
      </c>
      <c r="P86" s="82">
        <v>1</v>
      </c>
      <c r="Q86" s="82">
        <v>1</v>
      </c>
      <c r="R86" s="83">
        <v>5.3191489361702126E-3</v>
      </c>
      <c r="S86" s="84">
        <v>1.4493055555555556E-4</v>
      </c>
    </row>
    <row r="87" spans="1:19" x14ac:dyDescent="0.25">
      <c r="A87" s="71" t="s">
        <v>90</v>
      </c>
      <c r="B87" s="5">
        <f t="shared" si="1"/>
        <v>903</v>
      </c>
      <c r="C87" s="13">
        <v>900</v>
      </c>
      <c r="D87" s="15">
        <v>0.99667774086378735</v>
      </c>
      <c r="E87" s="15">
        <v>0.99667774086378735</v>
      </c>
      <c r="F87" s="56">
        <v>0.2</v>
      </c>
      <c r="G87" s="57">
        <v>5.3298611111111114E-5</v>
      </c>
      <c r="H87" s="5">
        <v>903</v>
      </c>
      <c r="I87" s="50">
        <v>190</v>
      </c>
      <c r="J87" s="52">
        <v>0.21040974529346623</v>
      </c>
      <c r="K87" s="52">
        <v>0.21040974529346623</v>
      </c>
      <c r="L87" s="63">
        <v>1.3333333333333334E-2</v>
      </c>
      <c r="M87" s="70">
        <v>6.207175925925926E-5</v>
      </c>
      <c r="N87" s="5">
        <v>903</v>
      </c>
      <c r="O87" s="80">
        <v>818</v>
      </c>
      <c r="P87" s="82">
        <v>0.90586932447397561</v>
      </c>
      <c r="Q87" s="82">
        <v>0.90586932447397561</v>
      </c>
      <c r="R87" s="83">
        <v>0.1</v>
      </c>
      <c r="S87" s="84">
        <v>4.8391203703703704E-5</v>
      </c>
    </row>
    <row r="88" spans="1:19" x14ac:dyDescent="0.25">
      <c r="A88" s="71" t="s">
        <v>91</v>
      </c>
      <c r="B88" s="5">
        <f t="shared" si="1"/>
        <v>419</v>
      </c>
      <c r="C88" s="13">
        <v>383</v>
      </c>
      <c r="D88" s="15">
        <v>0.91408114558472553</v>
      </c>
      <c r="E88" s="15">
        <v>0.91408114558472553</v>
      </c>
      <c r="F88" s="56">
        <v>1</v>
      </c>
      <c r="G88" s="57">
        <v>6.1030092592592593E-5</v>
      </c>
      <c r="H88" s="5">
        <v>419</v>
      </c>
      <c r="I88" s="50">
        <v>377</v>
      </c>
      <c r="J88" s="52">
        <v>0.89976133651551315</v>
      </c>
      <c r="K88" s="52">
        <v>0.89976133651551315</v>
      </c>
      <c r="L88" s="63">
        <v>0.125</v>
      </c>
      <c r="M88" s="70">
        <v>5.7824074074074071E-5</v>
      </c>
      <c r="N88" s="5">
        <v>419</v>
      </c>
      <c r="O88" s="80">
        <v>371</v>
      </c>
      <c r="P88" s="82">
        <v>0.88544152744630067</v>
      </c>
      <c r="Q88" s="82">
        <v>0.88544152744630067</v>
      </c>
      <c r="R88" s="83">
        <v>5.5555555555555552E-2</v>
      </c>
      <c r="S88" s="84">
        <v>5.1747685185185185E-5</v>
      </c>
    </row>
    <row r="89" spans="1:19" x14ac:dyDescent="0.25">
      <c r="A89" s="71" t="s">
        <v>92</v>
      </c>
      <c r="B89" s="5">
        <f t="shared" si="1"/>
        <v>970.99999999999989</v>
      </c>
      <c r="C89" s="13">
        <v>421</v>
      </c>
      <c r="D89" s="15">
        <v>0.43357363542739447</v>
      </c>
      <c r="E89" s="15">
        <v>0.43357363542739447</v>
      </c>
      <c r="F89" s="56">
        <v>0.1111111111111111</v>
      </c>
      <c r="G89" s="57">
        <v>5.5613425925925928E-5</v>
      </c>
      <c r="H89" s="5">
        <v>970.99999999999989</v>
      </c>
      <c r="I89" s="50">
        <v>114</v>
      </c>
      <c r="J89" s="52">
        <v>0.11740473738414006</v>
      </c>
      <c r="K89" s="52">
        <v>0.11740473738414006</v>
      </c>
      <c r="L89" s="63">
        <v>4.1666666666666664E-2</v>
      </c>
      <c r="M89" s="70">
        <v>9.0914351851851857E-5</v>
      </c>
      <c r="N89" s="5">
        <v>970.99999999999989</v>
      </c>
      <c r="O89" s="80">
        <v>224</v>
      </c>
      <c r="P89" s="82">
        <v>0.23069001029866118</v>
      </c>
      <c r="Q89" s="82">
        <v>0.23069001029866118</v>
      </c>
      <c r="R89" s="83">
        <v>3.7037037037037035E-2</v>
      </c>
      <c r="S89" s="84">
        <v>7.3668981481481483E-5</v>
      </c>
    </row>
    <row r="90" spans="1:19" x14ac:dyDescent="0.25">
      <c r="A90" s="71" t="s">
        <v>93</v>
      </c>
      <c r="B90" s="5">
        <f t="shared" si="1"/>
        <v>42</v>
      </c>
      <c r="C90" s="13">
        <v>42</v>
      </c>
      <c r="D90" s="15">
        <v>1</v>
      </c>
      <c r="E90" s="15">
        <v>1</v>
      </c>
      <c r="F90" s="56">
        <v>0.5</v>
      </c>
      <c r="G90" s="57">
        <v>7.221064814814815E-5</v>
      </c>
      <c r="H90" s="5">
        <v>42</v>
      </c>
      <c r="I90" s="50">
        <v>42</v>
      </c>
      <c r="J90" s="52">
        <v>1</v>
      </c>
      <c r="K90" s="52">
        <v>1</v>
      </c>
      <c r="L90" s="63">
        <v>2.7027027027027029E-2</v>
      </c>
      <c r="M90" s="70">
        <v>9.4988425925925923E-5</v>
      </c>
      <c r="N90" s="5">
        <v>42</v>
      </c>
      <c r="O90" s="80">
        <v>42</v>
      </c>
      <c r="P90" s="82">
        <v>1</v>
      </c>
      <c r="Q90" s="82">
        <v>1</v>
      </c>
      <c r="R90" s="83">
        <v>0.16666666666666666</v>
      </c>
      <c r="S90" s="84">
        <v>7.7581018518518521E-5</v>
      </c>
    </row>
    <row r="91" spans="1:19" x14ac:dyDescent="0.25">
      <c r="A91" s="71" t="s">
        <v>94</v>
      </c>
      <c r="B91" s="5">
        <f t="shared" si="1"/>
        <v>14</v>
      </c>
      <c r="C91" s="13">
        <v>13</v>
      </c>
      <c r="D91" s="15">
        <v>0.9285714285714286</v>
      </c>
      <c r="E91" s="15">
        <v>0.9285714285714286</v>
      </c>
      <c r="F91" s="56">
        <v>1.3513513513513514E-2</v>
      </c>
      <c r="G91" s="57">
        <v>9.7060185185185189E-5</v>
      </c>
      <c r="H91" s="5">
        <v>14</v>
      </c>
      <c r="I91" s="50">
        <v>5</v>
      </c>
      <c r="J91" s="52">
        <v>0.35714285714285715</v>
      </c>
      <c r="K91" s="52">
        <v>0.35714285714285715</v>
      </c>
      <c r="L91" s="63">
        <v>1</v>
      </c>
      <c r="M91" s="70">
        <v>1.2243055555555556E-4</v>
      </c>
      <c r="N91" s="5">
        <v>14</v>
      </c>
      <c r="O91" s="80">
        <v>13</v>
      </c>
      <c r="P91" s="82">
        <v>0.9285714285714286</v>
      </c>
      <c r="Q91" s="82">
        <v>0.9285714285714286</v>
      </c>
      <c r="R91" s="83">
        <v>1</v>
      </c>
      <c r="S91" s="84">
        <v>1.2995370370370371E-4</v>
      </c>
    </row>
    <row r="92" spans="1:19" x14ac:dyDescent="0.25">
      <c r="A92" s="71" t="s">
        <v>95</v>
      </c>
      <c r="B92" s="5">
        <f t="shared" si="1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8.3055555555555549E-5</v>
      </c>
      <c r="H92" s="5"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1.0810185185185185E-4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1.0518518518518518E-4</v>
      </c>
    </row>
    <row r="93" spans="1:19" x14ac:dyDescent="0.25">
      <c r="A93" s="71" t="s">
        <v>107</v>
      </c>
      <c r="B93" s="5">
        <f t="shared" si="1"/>
        <v>319</v>
      </c>
      <c r="C93" s="13">
        <v>252</v>
      </c>
      <c r="D93" s="15">
        <v>0.78996865203761757</v>
      </c>
      <c r="E93" s="15">
        <v>0.78996865203761757</v>
      </c>
      <c r="F93" s="56">
        <v>1</v>
      </c>
      <c r="G93" s="57">
        <v>4.0613425925925923E-5</v>
      </c>
      <c r="H93" s="5">
        <v>319</v>
      </c>
      <c r="I93" s="50">
        <v>110</v>
      </c>
      <c r="J93" s="52">
        <v>0.34482758620689657</v>
      </c>
      <c r="K93" s="52">
        <v>0.34482758620689657</v>
      </c>
      <c r="L93" s="63">
        <v>1</v>
      </c>
      <c r="M93" s="70">
        <v>6.689814814814815E-5</v>
      </c>
      <c r="N93" s="5">
        <v>319</v>
      </c>
      <c r="O93" s="80">
        <v>238</v>
      </c>
      <c r="P93" s="82">
        <v>0.74608150470219436</v>
      </c>
      <c r="Q93" s="82">
        <v>0.74608150470219436</v>
      </c>
      <c r="R93" s="83">
        <v>1</v>
      </c>
      <c r="S93" s="84">
        <v>4.7800925925925928E-5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35606</v>
      </c>
      <c r="D94" s="42">
        <f>AVERAGE(D14:D93)</f>
        <v>0.9279081654239375</v>
      </c>
      <c r="E94" s="42">
        <f>AVERAGE(E14:E93)</f>
        <v>0.94664766027471359</v>
      </c>
      <c r="F94" s="58">
        <f>AVERAGE(F14:F93)</f>
        <v>0.86818309244609837</v>
      </c>
      <c r="G94" s="59">
        <f>AVERAGE(G14:G93)</f>
        <v>7.1864728009259296E-5</v>
      </c>
      <c r="H94" s="27">
        <f>SUM(H14:H93)</f>
        <v>66937</v>
      </c>
      <c r="I94" s="54">
        <f>SUM(I14:I93)</f>
        <v>27291</v>
      </c>
      <c r="J94" s="55">
        <f>AVERAGE(J14:J93)</f>
        <v>0.79419912001398585</v>
      </c>
      <c r="K94" s="55">
        <f>AVERAGE(K14:K93)</f>
        <v>0.81004901530691653</v>
      </c>
      <c r="L94" s="39">
        <f>AVERAGE(L14:L93)</f>
        <v>0.59903141236395641</v>
      </c>
      <c r="M94" s="60">
        <f>AVERAGE(M14:M93)</f>
        <v>9.9995804398148142E-5</v>
      </c>
      <c r="N94" s="27">
        <f>SUM(N14:N93)</f>
        <v>66937</v>
      </c>
      <c r="O94" s="41">
        <f>SUM(O14:O93)</f>
        <v>30529</v>
      </c>
      <c r="P94" s="43">
        <f>AVERAGE(P14:P93)</f>
        <v>0.89460802014044971</v>
      </c>
      <c r="Q94" s="43">
        <f>AVERAGE(Q14:Q93)</f>
        <v>0.91068019807451284</v>
      </c>
      <c r="R94" s="61">
        <f>AVERAGE(R14:R93)</f>
        <v>0.76477140758393314</v>
      </c>
      <c r="S94" s="62">
        <f>AVERAGE(S14:S93)</f>
        <v>8.3425347222222215E-5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Default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Edit script features</v>
      </c>
      <c r="B102" s="30"/>
    </row>
    <row r="103" spans="1:4" ht="15.75" thickTop="1" x14ac:dyDescent="0.25">
      <c r="A103" s="25" t="s">
        <v>12</v>
      </c>
      <c r="B103" s="45">
        <f>J94</f>
        <v>0.79419912001398585</v>
      </c>
    </row>
    <row r="104" spans="1:4" x14ac:dyDescent="0.25">
      <c r="A104" s="25" t="s">
        <v>122</v>
      </c>
      <c r="B104" s="45">
        <f>K94</f>
        <v>0.81004901530691653</v>
      </c>
    </row>
    <row r="105" spans="1:4" x14ac:dyDescent="0.25">
      <c r="A105" s="25" t="s">
        <v>19</v>
      </c>
      <c r="B105" s="48">
        <f>L94</f>
        <v>0.59903141236395641</v>
      </c>
    </row>
    <row r="106" spans="1:4" x14ac:dyDescent="0.25">
      <c r="A106" s="25" t="s">
        <v>27</v>
      </c>
      <c r="B106" s="68">
        <f>M94</f>
        <v>9.9995804398148142E-5</v>
      </c>
    </row>
    <row r="107" spans="1:4" ht="20.25" thickBot="1" x14ac:dyDescent="0.35">
      <c r="A107" s="37" t="str">
        <f>O1</f>
        <v>Parent child features</v>
      </c>
      <c r="B107" s="37"/>
    </row>
    <row r="108" spans="1:4" ht="15.75" thickTop="1" x14ac:dyDescent="0.25">
      <c r="A108" s="38" t="s">
        <v>12</v>
      </c>
      <c r="B108" s="46">
        <f>P94</f>
        <v>0.89460802014044971</v>
      </c>
    </row>
    <row r="109" spans="1:4" x14ac:dyDescent="0.25">
      <c r="A109" s="38" t="s">
        <v>122</v>
      </c>
      <c r="B109" s="46">
        <f>Q94</f>
        <v>0.91068019807451284</v>
      </c>
    </row>
    <row r="110" spans="1:4" x14ac:dyDescent="0.25">
      <c r="A110" s="38" t="s">
        <v>19</v>
      </c>
      <c r="B110" s="49">
        <f>R94</f>
        <v>0.76477140758393314</v>
      </c>
    </row>
    <row r="111" spans="1:4" x14ac:dyDescent="0.25">
      <c r="A111" s="38" t="s">
        <v>27</v>
      </c>
      <c r="B111" s="69">
        <f>S94</f>
        <v>8.3425347222222215E-5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Default</v>
      </c>
    </row>
    <row r="114" spans="1:2" x14ac:dyDescent="0.25">
      <c r="A114" t="s">
        <v>123</v>
      </c>
      <c r="B114" t="str">
        <f>IF(AND(B99 &gt; B104,B99 &gt; B109), A97, IF(B104 &gt; B109, A102, A107))</f>
        <v>Default</v>
      </c>
    </row>
    <row r="115" spans="1:2" x14ac:dyDescent="0.25">
      <c r="A115" t="s">
        <v>23</v>
      </c>
      <c r="B115" t="str">
        <f>IF(AND(B100 &gt; B105,B100 &gt; B110), $A$97, IF(B105 &gt; B110, $A$102, $A$107))</f>
        <v>Default</v>
      </c>
    </row>
    <row r="116" spans="1:2" x14ac:dyDescent="0.25">
      <c r="A116" t="s">
        <v>28</v>
      </c>
      <c r="B116" t="str">
        <f>IF(AND(B101 &lt; B106,B101 &lt; B111), $A$97, IF(B106 &lt; B111, $A$102, $A$107))</f>
        <v>Default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{DCFDDE15-B9BA-44F0-9A48-C180EF4D8989}</x14:id>
        </ext>
      </extLst>
    </cfRule>
  </conditionalFormatting>
  <conditionalFormatting sqref="P94:S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{2A84DAA9-B36A-478D-83DD-BD4EA832C1FE}</x14:id>
        </ext>
      </extLst>
    </cfRule>
  </conditionalFormatting>
  <conditionalFormatting sqref="D83:G8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{D7464372-FCDA-47C1-9340-08128A291026}</x14:id>
        </ext>
      </extLst>
    </cfRule>
  </conditionalFormatting>
  <conditionalFormatting sqref="J83:M8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{4799F42D-051C-49A3-831A-F177063F35F9}</x14:id>
        </ext>
      </extLst>
    </cfRule>
  </conditionalFormatting>
  <conditionalFormatting sqref="F8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{1CA5A4B5-B44C-4B76-82F0-1343CCC138E1}</x14:id>
        </ext>
      </extLst>
    </cfRule>
  </conditionalFormatting>
  <conditionalFormatting sqref="E8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{4FDEC93A-AF9A-460F-A672-4DC0B4F72913}</x14:id>
        </ext>
      </extLst>
    </cfRule>
  </conditionalFormatting>
  <conditionalFormatting sqref="P83:S8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{1E92CB0F-F492-4E96-BD79-03833FCF071C}</x14:id>
        </ext>
      </extLst>
    </cfRule>
  </conditionalFormatting>
  <conditionalFormatting sqref="D14:G82 D84:G93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{C17CA1E4-8A62-441C-9635-DAE30926D49A}</x14:id>
        </ext>
      </extLst>
    </cfRule>
  </conditionalFormatting>
  <conditionalFormatting sqref="J14:M82 J84:M9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{35DC039A-BC5A-485A-AAAA-5C6C90AF0770}</x14:id>
        </ext>
      </extLst>
    </cfRule>
  </conditionalFormatting>
  <conditionalFormatting sqref="D93:F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{D7F1F726-893E-447A-B213-9D2C436403C1}</x14:id>
        </ext>
      </extLst>
    </cfRule>
  </conditionalFormatting>
  <conditionalFormatting sqref="D86:D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{F651843A-989B-494F-ADEA-062B16156973}</x14:id>
        </ext>
      </extLst>
    </cfRule>
  </conditionalFormatting>
  <conditionalFormatting sqref="E88:E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{F9DDA9E6-BE19-4FCD-A37D-830E7DE08879}</x14:id>
        </ext>
      </extLst>
    </cfRule>
  </conditionalFormatting>
  <conditionalFormatting sqref="F62:F82 F84:F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{70B88BBD-63FB-4995-8BB2-7D7DDACB6932}</x14:id>
        </ext>
      </extLst>
    </cfRule>
  </conditionalFormatting>
  <conditionalFormatting sqref="E64:E82 E84:E9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{78914DAE-91A4-4205-B455-59CA2D771DFD}</x14:id>
        </ext>
      </extLst>
    </cfRule>
  </conditionalFormatting>
  <conditionalFormatting sqref="P14:S82 P84:S9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{1432D429-511E-496D-B32B-A7BE1D43B5E6}</x14:id>
        </ext>
      </extLst>
    </cfRule>
  </conditionalFormatting>
  <conditionalFormatting sqref="P14:P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{90398ABD-30E4-4AB3-B60F-3B11AC6DD2EB}</x14:id>
        </ext>
      </extLst>
    </cfRule>
  </conditionalFormatting>
  <conditionalFormatting sqref="Q14:Q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{3C207AA2-E320-41A7-9630-78DBBE800852}</x14:id>
        </ext>
      </extLst>
    </cfRule>
  </conditionalFormatting>
  <conditionalFormatting sqref="R14:R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{1A7F9FAC-EACF-41CD-AC2B-8511454F4CC9}</x14:id>
        </ext>
      </extLst>
    </cfRule>
  </conditionalFormatting>
  <conditionalFormatting sqref="D89:D9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{9A0C92E4-4223-4D36-93F6-E15A8EC293BC}</x14:id>
        </ext>
      </extLst>
    </cfRule>
  </conditionalFormatting>
  <conditionalFormatting sqref="P92:P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{5E3ABBCC-34F1-44F2-B184-AD7DB56DFA67}</x14:id>
        </ext>
      </extLst>
    </cfRule>
  </conditionalFormatting>
  <conditionalFormatting sqref="Q92:Q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{7E7DCE82-3D17-4FE2-B9DE-F299DB5B858A}</x14:id>
        </ext>
      </extLst>
    </cfRule>
  </conditionalFormatting>
  <conditionalFormatting sqref="E92:E9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{7851F3CD-03D3-41E5-A967-26557051547D}</x14:id>
        </ext>
      </extLst>
    </cfRule>
  </conditionalFormatting>
  <conditionalFormatting sqref="F58:F9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{7A315AC3-7ADF-49AA-BA24-5B8366879D56}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DDE15-B9BA-44F0-9A48-C180EF4D8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2A84DAA9-B36A-478D-83DD-BD4EA832C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D7464372-FCDA-47C1-9340-08128A291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4799F42D-051C-49A3-831A-F177063F3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1CA5A4B5-B44C-4B76-82F0-1343CCC13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4FDEC93A-AF9A-460F-A672-4DC0B4F72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1E92CB0F-F492-4E96-BD79-03833FCF0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C17CA1E4-8A62-441C-9635-DAE30926D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35DC039A-BC5A-485A-AAAA-5C6C90AF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D7F1F726-893E-447A-B213-9D2C43640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F651843A-989B-494F-ADEA-062B16156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F9DDA9E6-BE19-4FCD-A37D-830E7DE08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70B88BBD-63FB-4995-8BB2-7D7DDACB6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78914DAE-91A4-4205-B455-59CA2D771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1432D429-511E-496D-B32B-A7BE1D43B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90398ABD-30E4-4AB3-B60F-3B11AC6DD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3C207AA2-E320-41A7-9630-78DBBE8008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1A7F9FAC-EACF-41CD-AC2B-8511454F4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9A0C92E4-4223-4D36-93F6-E15A8EC29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5E3ABBCC-34F1-44F2-B184-AD7DB56DF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7E7DCE82-3D17-4FE2-B9DE-F299DB5B8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7851F3CD-03D3-41E5-A967-265570515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7A315AC3-7ADF-49AA-BA24-5B8366879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D16C-E3E8-4EA1-AF69-8F8D0E713F5B}">
  <sheetPr>
    <tabColor theme="9" tint="0.79998168889431442"/>
  </sheetPr>
  <dimension ref="A1:S116"/>
  <sheetViews>
    <sheetView topLeftCell="B73" zoomScale="115" zoomScaleNormal="115" workbookViewId="0">
      <selection activeCell="Q7" sqref="Q7:S7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130</v>
      </c>
      <c r="B1" s="20"/>
      <c r="C1" s="137" t="s">
        <v>128</v>
      </c>
      <c r="D1" s="138"/>
      <c r="E1" s="138"/>
      <c r="F1" s="138"/>
      <c r="G1" s="139"/>
      <c r="H1" s="20"/>
      <c r="I1" s="140" t="s">
        <v>134</v>
      </c>
      <c r="J1" s="141"/>
      <c r="K1" s="141"/>
      <c r="L1" s="141"/>
      <c r="M1" s="142"/>
      <c r="N1" s="20"/>
      <c r="O1" s="143" t="s">
        <v>131</v>
      </c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127</v>
      </c>
      <c r="F3" s="119"/>
      <c r="G3" s="134"/>
      <c r="H3" s="21"/>
      <c r="I3" s="120" t="s">
        <v>0</v>
      </c>
      <c r="J3" s="121"/>
      <c r="K3" s="121" t="s">
        <v>183</v>
      </c>
      <c r="L3" s="121"/>
      <c r="M3" s="135"/>
      <c r="N3" s="21"/>
      <c r="O3" s="122" t="s">
        <v>0</v>
      </c>
      <c r="P3" s="123"/>
      <c r="Q3" s="123" t="s">
        <v>184</v>
      </c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5000</v>
      </c>
      <c r="L4" s="121"/>
      <c r="M4" s="135"/>
      <c r="N4" s="21"/>
      <c r="O4" s="122" t="s">
        <v>1</v>
      </c>
      <c r="P4" s="123"/>
      <c r="Q4" s="123">
        <v>5000</v>
      </c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300</v>
      </c>
      <c r="F5" s="119"/>
      <c r="G5" s="134"/>
      <c r="H5" s="21"/>
      <c r="I5" s="120" t="s">
        <v>2</v>
      </c>
      <c r="J5" s="121"/>
      <c r="K5" s="121">
        <v>300</v>
      </c>
      <c r="L5" s="121"/>
      <c r="M5" s="135"/>
      <c r="N5" s="21"/>
      <c r="O5" s="122" t="s">
        <v>2</v>
      </c>
      <c r="P5" s="123"/>
      <c r="Q5" s="123">
        <v>300</v>
      </c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2000</v>
      </c>
      <c r="F6" s="119"/>
      <c r="G6" s="134"/>
      <c r="H6" s="21"/>
      <c r="I6" s="120" t="s">
        <v>3</v>
      </c>
      <c r="J6" s="121"/>
      <c r="K6" s="121">
        <v>2400</v>
      </c>
      <c r="L6" s="121"/>
      <c r="M6" s="135"/>
      <c r="N6" s="21"/>
      <c r="O6" s="122" t="s">
        <v>3</v>
      </c>
      <c r="P6" s="123"/>
      <c r="Q6" s="123">
        <v>3000</v>
      </c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 t="s">
        <v>4</v>
      </c>
      <c r="P7" s="123"/>
      <c r="Q7" s="123" t="s">
        <v>29</v>
      </c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 t="s">
        <v>5</v>
      </c>
      <c r="P8" s="123"/>
      <c r="Q8" s="123" t="s">
        <v>25</v>
      </c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 t="s">
        <v>6</v>
      </c>
      <c r="P9" s="123"/>
      <c r="Q9" s="123">
        <v>1</v>
      </c>
      <c r="R9" s="123"/>
      <c r="S9" s="136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 t="s">
        <v>135</v>
      </c>
      <c r="M10" s="78"/>
      <c r="N10" s="21"/>
      <c r="O10" s="122" t="s">
        <v>7</v>
      </c>
      <c r="P10" s="123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3.1701388888888892E-5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3.601851851851852E-5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5.6516203703703705E-5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8.1041666666666667E-5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1.0089120370370371E-4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1.3628472222222221E-4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5.7245370370370371E-5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7.4826388888888883E-5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9.0648148148148144E-5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8.5995370370370365E-5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1.087037037037037E-4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1.3909722222222223E-4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2.6307870370370371E-5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7.5844907407407407E-5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4.8368055555555553E-5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6.1238425925925929E-5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9.0023148148148143E-5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9.0706018518518514E-5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1.4898148148148149E-4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1.9299768518518518E-4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2.2771990740740741E-4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1.1378472222222222E-4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1.2812500000000001E-4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1.3776620370370369E-4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2.7627314814814816E-5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3.390046296296296E-5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4.9340277777777775E-5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7.238425925925926E-5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8.194444444444445E-5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9.2592592592592588E-5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1.2390046296296297E-4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1.6483796296296296E-4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1.9018518518518519E-4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2.8969907407407409E-5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3.8182870370370368E-5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5.452546296296296E-5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6.4097222222222225E-5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6.4918981481481487E-5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8.0752314814814817E-5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6.0925925925925929E-5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8.6365740740740736E-5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9.8379629629629631E-5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7.8217592592592591E-5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1.1403935185185185E-4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1.3072916666666666E-4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1.5092592592592593E-4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2.0273148148148147E-4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2.1118055555555555E-4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6.6921296296296301E-5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8.8530092592592591E-5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1.0561342592592592E-4</v>
      </c>
    </row>
    <row r="31" spans="1:19" x14ac:dyDescent="0.25">
      <c r="A31" s="73" t="s">
        <v>45</v>
      </c>
      <c r="B31" s="5">
        <f t="shared" si="0"/>
        <v>110</v>
      </c>
      <c r="C31" s="13">
        <v>109</v>
      </c>
      <c r="D31" s="15">
        <v>0.99090909090909096</v>
      </c>
      <c r="E31" s="15">
        <v>0.99090909090909096</v>
      </c>
      <c r="F31" s="56">
        <v>1</v>
      </c>
      <c r="G31" s="57">
        <v>2.7835648148148149E-5</v>
      </c>
      <c r="H31" s="5">
        <v>110</v>
      </c>
      <c r="I31" s="50">
        <v>109</v>
      </c>
      <c r="J31" s="52">
        <v>0.99090909090909096</v>
      </c>
      <c r="K31" s="52">
        <v>0.99090909090909096</v>
      </c>
      <c r="L31" s="63">
        <v>1</v>
      </c>
      <c r="M31" s="70">
        <v>3.3587962962962966E-5</v>
      </c>
      <c r="N31" s="5">
        <v>110</v>
      </c>
      <c r="O31" s="80">
        <v>109</v>
      </c>
      <c r="P31" s="82">
        <v>0.99090909090909096</v>
      </c>
      <c r="Q31" s="82">
        <v>0.99090909090909096</v>
      </c>
      <c r="R31" s="83">
        <v>1</v>
      </c>
      <c r="S31" s="84">
        <v>4.854166666666667E-5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6.9548611111111116E-5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9.1944444444444449E-5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1.0593749999999999E-4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8.8206018518518521E-5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1.0184027777777778E-4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1.2350694444444445E-4</v>
      </c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2.9525462962962962E-5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3.6226851851851849E-5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5.1597222222222219E-5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7.4895833333333336E-5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8.0706018518518515E-5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9.9270833333333332E-5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1.1498842592592592E-4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1.3658564814814816E-4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1.4824074074074075E-4</v>
      </c>
    </row>
    <row r="37" spans="1:19" x14ac:dyDescent="0.25">
      <c r="A37" s="73" t="s">
        <v>51</v>
      </c>
      <c r="B37" s="5">
        <f t="shared" si="0"/>
        <v>13609</v>
      </c>
      <c r="C37" s="13">
        <v>2816</v>
      </c>
      <c r="D37" s="15">
        <v>0.20692188992578442</v>
      </c>
      <c r="E37" s="15">
        <v>0.56320000000000003</v>
      </c>
      <c r="F37" s="56">
        <v>1</v>
      </c>
      <c r="G37" s="57">
        <v>4.3564814814814814E-5</v>
      </c>
      <c r="H37" s="5">
        <v>13609</v>
      </c>
      <c r="I37" s="50">
        <v>2772</v>
      </c>
      <c r="J37" s="52">
        <v>0.20368873539569401</v>
      </c>
      <c r="K37" s="52">
        <v>0.5544</v>
      </c>
      <c r="L37" s="63">
        <v>1</v>
      </c>
      <c r="M37" s="70">
        <v>7.9872685185185184E-5</v>
      </c>
      <c r="N37" s="5">
        <v>13609</v>
      </c>
      <c r="O37" s="80">
        <v>2592</v>
      </c>
      <c r="P37" s="82">
        <v>0.19046219413623339</v>
      </c>
      <c r="Q37" s="82">
        <v>0.51839999999999997</v>
      </c>
      <c r="R37" s="83">
        <v>0.16666666666666666</v>
      </c>
      <c r="S37" s="84">
        <v>6.8437500000000003E-5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8.2048611111111108E-5</v>
      </c>
      <c r="H38" s="5">
        <v>12</v>
      </c>
      <c r="I38" s="50">
        <v>6</v>
      </c>
      <c r="J38" s="52">
        <v>0.5</v>
      </c>
      <c r="K38" s="52">
        <v>0.5</v>
      </c>
      <c r="L38" s="63">
        <v>1</v>
      </c>
      <c r="M38" s="70">
        <v>7.6793981481481478E-5</v>
      </c>
      <c r="N38" s="5">
        <v>12</v>
      </c>
      <c r="O38" s="80">
        <v>6</v>
      </c>
      <c r="P38" s="82">
        <v>0.5</v>
      </c>
      <c r="Q38" s="82">
        <v>0.5</v>
      </c>
      <c r="R38" s="83">
        <v>1</v>
      </c>
      <c r="S38" s="84">
        <v>9.75462962962963E-5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7.3032407407407413E-5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8.304398148148148E-5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9.9930555555555553E-5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0.25</v>
      </c>
      <c r="G40" s="57">
        <v>1.187037037037037E-4</v>
      </c>
      <c r="H40" s="5">
        <v>5</v>
      </c>
      <c r="I40" s="50">
        <v>5</v>
      </c>
      <c r="J40" s="52">
        <v>1</v>
      </c>
      <c r="K40" s="52">
        <v>1</v>
      </c>
      <c r="L40" s="63">
        <v>1</v>
      </c>
      <c r="M40" s="70">
        <v>1.4193287037037036E-4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1.5584490740740741E-4</v>
      </c>
    </row>
    <row r="41" spans="1:19" x14ac:dyDescent="0.25">
      <c r="A41" s="73" t="s">
        <v>55</v>
      </c>
      <c r="B41" s="5">
        <f t="shared" si="0"/>
        <v>62</v>
      </c>
      <c r="C41" s="13">
        <v>60</v>
      </c>
      <c r="D41" s="15">
        <v>0.967741935483871</v>
      </c>
      <c r="E41" s="15">
        <v>0.967741935483871</v>
      </c>
      <c r="F41" s="56">
        <v>1</v>
      </c>
      <c r="G41" s="57">
        <v>9.6782407407407407E-5</v>
      </c>
      <c r="H41" s="5">
        <v>62</v>
      </c>
      <c r="I41" s="50">
        <v>61</v>
      </c>
      <c r="J41" s="52">
        <v>0.9838709677419355</v>
      </c>
      <c r="K41" s="52">
        <v>0.9838709677419355</v>
      </c>
      <c r="L41" s="63">
        <v>1</v>
      </c>
      <c r="M41" s="70">
        <v>1.0290509259259259E-4</v>
      </c>
      <c r="N41" s="5">
        <v>62</v>
      </c>
      <c r="O41" s="80">
        <v>61</v>
      </c>
      <c r="P41" s="82">
        <v>0.9838709677419355</v>
      </c>
      <c r="Q41" s="82">
        <v>0.9838709677419355</v>
      </c>
      <c r="R41" s="83">
        <v>1</v>
      </c>
      <c r="S41" s="84">
        <v>1.1627314814814814E-4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7.8472222222222222E-5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9.0509259259259254E-5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9.9236111111111112E-5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1.5085648148148147E-4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1.7528935185185185E-4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1.8841435185185186E-4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4.8634259259259259E-5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5.4363425925925925E-5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6.8865740740740744E-5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8.6516203703703709E-5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1.0261574074074074E-4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1.1760416666666667E-4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0.5</v>
      </c>
      <c r="G46" s="57">
        <v>4.5740740740740738E-5</v>
      </c>
      <c r="H46" s="5">
        <v>1</v>
      </c>
      <c r="I46" s="50">
        <v>1</v>
      </c>
      <c r="J46" s="52">
        <v>1</v>
      </c>
      <c r="K46" s="52">
        <v>1</v>
      </c>
      <c r="L46" s="63">
        <v>0.5</v>
      </c>
      <c r="M46" s="70">
        <v>5.0636574074074073E-5</v>
      </c>
      <c r="N46" s="5">
        <v>1</v>
      </c>
      <c r="O46" s="80">
        <v>1</v>
      </c>
      <c r="P46" s="82">
        <v>1</v>
      </c>
      <c r="Q46" s="82">
        <v>1</v>
      </c>
      <c r="R46" s="83">
        <v>0.5</v>
      </c>
      <c r="S46" s="84">
        <v>6.5081018518518515E-5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3.5659722222222225E-5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4.5694444444444443E-5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5.5335648148148147E-5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1.4969907407407407E-4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1.6829861111111112E-4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1.8280092592592594E-4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4.0335648148148148E-5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4.6435185185185185E-5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6.4803240740740747E-5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1.0377314814814815E-4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1.2186342592592593E-4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1.4481481481481482E-4</v>
      </c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0.5</v>
      </c>
      <c r="G51" s="57">
        <v>2.8506944444444445E-5</v>
      </c>
      <c r="H51" s="5"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3.863425925925926E-5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4.8611111111111108E-5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2.9965277777777778E-5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4.0266203703703703E-5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5.0046296296296297E-5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6.5208333333333337E-5</v>
      </c>
      <c r="H53" s="5">
        <v>88</v>
      </c>
      <c r="I53" s="50">
        <v>88</v>
      </c>
      <c r="J53" s="52">
        <v>1</v>
      </c>
      <c r="K53" s="52">
        <v>1</v>
      </c>
      <c r="L53" s="63">
        <v>0.33333333333333331</v>
      </c>
      <c r="M53" s="70">
        <v>8.1365740740740736E-5</v>
      </c>
      <c r="N53" s="5">
        <v>88</v>
      </c>
      <c r="O53" s="80">
        <v>88</v>
      </c>
      <c r="P53" s="82">
        <v>1</v>
      </c>
      <c r="Q53" s="82">
        <v>1</v>
      </c>
      <c r="R53" s="83">
        <v>1</v>
      </c>
      <c r="S53" s="84">
        <v>9.6851851851851846E-5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3.2611111111111111E-4</v>
      </c>
      <c r="H54" s="5"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1.6907407407407406E-4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4.0355324074074073E-4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6.3680555555555552E-5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7.1099537037037038E-5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8.5671296296296296E-5</v>
      </c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3.1215277777777775E-5</v>
      </c>
      <c r="H56" s="5">
        <v>3393</v>
      </c>
      <c r="I56" s="50">
        <v>3393</v>
      </c>
      <c r="J56" s="52">
        <v>1</v>
      </c>
      <c r="K56" s="52">
        <v>1</v>
      </c>
      <c r="L56" s="63">
        <v>1</v>
      </c>
      <c r="M56" s="70">
        <v>3.8472222222222225E-5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5.1145833333333334E-5</v>
      </c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9.2175925925925929E-5</v>
      </c>
      <c r="H57" s="5">
        <v>14</v>
      </c>
      <c r="I57" s="50">
        <v>14</v>
      </c>
      <c r="J57" s="52">
        <v>1</v>
      </c>
      <c r="K57" s="52">
        <v>1</v>
      </c>
      <c r="L57" s="63">
        <v>0.5</v>
      </c>
      <c r="M57" s="70">
        <v>1.0299768518518519E-4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1.2280092592592591E-4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0.5</v>
      </c>
      <c r="G58" s="57">
        <v>5.8738425925925923E-5</v>
      </c>
      <c r="H58" s="5">
        <v>2</v>
      </c>
      <c r="I58" s="50">
        <v>2</v>
      </c>
      <c r="J58" s="52">
        <v>1</v>
      </c>
      <c r="K58" s="52">
        <v>1</v>
      </c>
      <c r="L58" s="63">
        <v>4.1666666666666664E-2</v>
      </c>
      <c r="M58" s="70">
        <v>6.3611111111111114E-5</v>
      </c>
      <c r="N58" s="5">
        <v>2</v>
      </c>
      <c r="O58" s="80">
        <v>2</v>
      </c>
      <c r="P58" s="82">
        <v>1</v>
      </c>
      <c r="Q58" s="82">
        <v>1</v>
      </c>
      <c r="R58" s="83">
        <v>2.3474178403755869E-3</v>
      </c>
      <c r="S58" s="84">
        <v>8.4583333333333334E-5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1.1865740740740741E-4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1.2613425925925927E-4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1.4347222222222222E-4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5.3483796296296299E-5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6.4409722222222226E-5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8.1064814814814818E-5</v>
      </c>
    </row>
    <row r="61" spans="1:19" x14ac:dyDescent="0.25">
      <c r="A61" s="73" t="s">
        <v>102</v>
      </c>
      <c r="B61" s="5">
        <f t="shared" si="0"/>
        <v>15904.000000000002</v>
      </c>
      <c r="C61" s="13">
        <v>5000</v>
      </c>
      <c r="D61" s="15">
        <v>0.31438631790744465</v>
      </c>
      <c r="E61" s="15">
        <v>1</v>
      </c>
      <c r="F61" s="56">
        <v>1</v>
      </c>
      <c r="G61" s="57">
        <v>2.7465277777777778E-5</v>
      </c>
      <c r="H61" s="5">
        <v>15904.000000000002</v>
      </c>
      <c r="I61" s="50">
        <v>5000</v>
      </c>
      <c r="J61" s="52">
        <v>0.31438631790744465</v>
      </c>
      <c r="K61" s="52">
        <v>1</v>
      </c>
      <c r="L61" s="63">
        <v>1</v>
      </c>
      <c r="M61" s="70">
        <v>3.3414351851851849E-5</v>
      </c>
      <c r="N61" s="5">
        <v>15904.000000000002</v>
      </c>
      <c r="O61" s="80">
        <v>4967</v>
      </c>
      <c r="P61" s="82">
        <v>0.31231136820925554</v>
      </c>
      <c r="Q61" s="82">
        <v>0.99339999999999995</v>
      </c>
      <c r="R61" s="83">
        <v>1</v>
      </c>
      <c r="S61" s="84">
        <v>4.650462962962963E-5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6.1979166666666671E-5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6.1574074074074067E-5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7.7569444444444439E-5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5.0173611111111112E-5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6.0891203703703703E-5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7.8553240740740742E-5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9.0909090909090912E-2</v>
      </c>
      <c r="G64" s="57">
        <v>6.7106481481481479E-5</v>
      </c>
      <c r="H64" s="5">
        <v>7</v>
      </c>
      <c r="I64" s="50">
        <v>7</v>
      </c>
      <c r="J64" s="52">
        <v>1</v>
      </c>
      <c r="K64" s="52">
        <v>1</v>
      </c>
      <c r="L64" s="63">
        <v>4.7619047619047616E-2</v>
      </c>
      <c r="M64" s="70">
        <v>7.151620370370371E-5</v>
      </c>
      <c r="N64" s="5">
        <v>7</v>
      </c>
      <c r="O64" s="80">
        <v>7</v>
      </c>
      <c r="P64" s="82">
        <v>1</v>
      </c>
      <c r="Q64" s="82">
        <v>1</v>
      </c>
      <c r="R64" s="83">
        <v>5.8479532163742687E-3</v>
      </c>
      <c r="S64" s="84">
        <v>9.0925925925925926E-5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5.9629629629629631E-5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6.4004629629629635E-5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8.3391203703703701E-5</v>
      </c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0.25</v>
      </c>
      <c r="G66" s="57">
        <v>5.2129629629629631E-5</v>
      </c>
      <c r="H66" s="5">
        <v>38</v>
      </c>
      <c r="I66" s="50">
        <v>26</v>
      </c>
      <c r="J66" s="52">
        <v>0.68421052631578949</v>
      </c>
      <c r="K66" s="52">
        <v>0.68421052631578949</v>
      </c>
      <c r="L66" s="63">
        <v>1</v>
      </c>
      <c r="M66" s="70">
        <v>5.5046296296296297E-5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0.25</v>
      </c>
      <c r="S66" s="84">
        <v>7.5555555555555556E-5</v>
      </c>
    </row>
    <row r="67" spans="1:19" x14ac:dyDescent="0.25">
      <c r="A67" s="73" t="s">
        <v>75</v>
      </c>
      <c r="B67" s="5">
        <f t="shared" si="0"/>
        <v>7717.9999999999991</v>
      </c>
      <c r="C67" s="13">
        <v>5000</v>
      </c>
      <c r="D67" s="15">
        <v>0.64783622700181398</v>
      </c>
      <c r="E67" s="15">
        <v>1</v>
      </c>
      <c r="F67" s="56">
        <v>1</v>
      </c>
      <c r="G67" s="57">
        <v>3.076388888888889E-5</v>
      </c>
      <c r="H67" s="5">
        <v>7717.9999999999991</v>
      </c>
      <c r="I67" s="50">
        <v>4896</v>
      </c>
      <c r="J67" s="52">
        <v>0.63436123348017626</v>
      </c>
      <c r="K67" s="52">
        <v>0.97919999999999996</v>
      </c>
      <c r="L67" s="63">
        <v>1</v>
      </c>
      <c r="M67" s="70">
        <v>3.5393518518518518E-5</v>
      </c>
      <c r="N67" s="5">
        <v>7718</v>
      </c>
      <c r="O67" s="80">
        <v>4955</v>
      </c>
      <c r="P67" s="82">
        <v>0.64200570095879761</v>
      </c>
      <c r="Q67" s="82">
        <v>0.99099999999999999</v>
      </c>
      <c r="R67" s="83">
        <v>1</v>
      </c>
      <c r="S67" s="84">
        <v>5.1550925925925924E-5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5.0740740740740744E-5</v>
      </c>
      <c r="H68" s="5">
        <v>14</v>
      </c>
      <c r="I68" s="50">
        <v>14</v>
      </c>
      <c r="J68" s="52">
        <v>1</v>
      </c>
      <c r="K68" s="52">
        <v>1</v>
      </c>
      <c r="L68" s="63">
        <v>0.5</v>
      </c>
      <c r="M68" s="70">
        <v>5.670138888888889E-5</v>
      </c>
      <c r="N68" s="5">
        <v>14</v>
      </c>
      <c r="O68" s="80">
        <v>14</v>
      </c>
      <c r="P68" s="82">
        <v>1</v>
      </c>
      <c r="Q68" s="82">
        <v>1</v>
      </c>
      <c r="R68" s="83">
        <v>0.1111111111111111</v>
      </c>
      <c r="S68" s="84">
        <v>7.3032407407407413E-5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1</v>
      </c>
      <c r="G69" s="57">
        <v>5.3888888888888889E-5</v>
      </c>
      <c r="H69" s="5">
        <v>24</v>
      </c>
      <c r="I69" s="50">
        <v>18</v>
      </c>
      <c r="J69" s="52">
        <v>0.75</v>
      </c>
      <c r="K69" s="52">
        <v>0.75</v>
      </c>
      <c r="L69" s="63">
        <v>1</v>
      </c>
      <c r="M69" s="70">
        <v>5.9652777777777775E-5</v>
      </c>
      <c r="N69" s="5">
        <v>24</v>
      </c>
      <c r="O69" s="80">
        <v>18</v>
      </c>
      <c r="P69" s="82">
        <v>0.75</v>
      </c>
      <c r="Q69" s="82">
        <v>0.75</v>
      </c>
      <c r="R69" s="83">
        <v>9.9009900990099011E-3</v>
      </c>
      <c r="S69" s="84">
        <v>7.6261574074074079E-5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4.5763888888888888E-5</v>
      </c>
      <c r="H70" s="5">
        <v>6</v>
      </c>
      <c r="I70" s="50">
        <v>6</v>
      </c>
      <c r="J70" s="52">
        <v>1</v>
      </c>
      <c r="K70" s="52">
        <v>1</v>
      </c>
      <c r="L70" s="63">
        <v>1</v>
      </c>
      <c r="M70" s="70">
        <v>5.2233796296296296E-5</v>
      </c>
      <c r="N70" s="5">
        <v>6</v>
      </c>
      <c r="O70" s="80">
        <v>6</v>
      </c>
      <c r="P70" s="82">
        <v>1</v>
      </c>
      <c r="Q70" s="82">
        <v>1</v>
      </c>
      <c r="R70" s="83">
        <v>1.3513513513513514E-2</v>
      </c>
      <c r="S70" s="84">
        <v>6.8518518518518524E-5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5.0370370370370373E-5</v>
      </c>
      <c r="H71" s="5">
        <v>1</v>
      </c>
      <c r="I71" s="50">
        <v>1</v>
      </c>
      <c r="J71" s="52">
        <v>1</v>
      </c>
      <c r="K71" s="52">
        <v>1</v>
      </c>
      <c r="L71" s="63">
        <v>1</v>
      </c>
      <c r="M71" s="70">
        <v>5.5972222222222224E-5</v>
      </c>
      <c r="N71" s="5">
        <v>1</v>
      </c>
      <c r="O71" s="80">
        <v>1</v>
      </c>
      <c r="P71" s="82">
        <v>1</v>
      </c>
      <c r="Q71" s="82">
        <v>1</v>
      </c>
      <c r="R71" s="83">
        <v>0.125</v>
      </c>
      <c r="S71" s="84">
        <v>7.4432870370370375E-5</v>
      </c>
    </row>
    <row r="72" spans="1:19" x14ac:dyDescent="0.25">
      <c r="A72" s="73" t="s">
        <v>78</v>
      </c>
      <c r="B72" s="5">
        <f t="shared" si="0"/>
        <v>6289</v>
      </c>
      <c r="C72" s="13">
        <v>2564</v>
      </c>
      <c r="D72" s="15">
        <v>0.40769597710287803</v>
      </c>
      <c r="E72" s="15">
        <v>0.51280000000000003</v>
      </c>
      <c r="F72" s="56">
        <v>1</v>
      </c>
      <c r="G72" s="57">
        <v>3.7766203703703703E-5</v>
      </c>
      <c r="H72" s="5">
        <v>6289</v>
      </c>
      <c r="I72" s="50">
        <v>2564</v>
      </c>
      <c r="J72" s="52">
        <v>0.40769597710287803</v>
      </c>
      <c r="K72" s="52">
        <v>0.51280000000000003</v>
      </c>
      <c r="L72" s="63">
        <v>1</v>
      </c>
      <c r="M72" s="70">
        <v>4.3483796296296293E-5</v>
      </c>
      <c r="N72" s="5">
        <v>6289</v>
      </c>
      <c r="O72" s="80">
        <v>2564</v>
      </c>
      <c r="P72" s="82">
        <v>0.40769597710287803</v>
      </c>
      <c r="Q72" s="82">
        <v>0.51280000000000003</v>
      </c>
      <c r="R72" s="83">
        <v>1</v>
      </c>
      <c r="S72" s="84">
        <v>5.8414351851851853E-5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0.33333333333333331</v>
      </c>
      <c r="G73" s="57">
        <v>4.8379629629629628E-5</v>
      </c>
      <c r="H73" s="5">
        <v>3</v>
      </c>
      <c r="I73" s="50">
        <v>3</v>
      </c>
      <c r="J73" s="52">
        <v>1</v>
      </c>
      <c r="K73" s="52">
        <v>1</v>
      </c>
      <c r="L73" s="63">
        <v>1</v>
      </c>
      <c r="M73" s="70">
        <v>8.4224537037037032E-5</v>
      </c>
      <c r="N73" s="5">
        <v>3</v>
      </c>
      <c r="O73" s="80">
        <v>3</v>
      </c>
      <c r="P73" s="82">
        <v>1</v>
      </c>
      <c r="Q73" s="82">
        <v>1</v>
      </c>
      <c r="R73" s="83">
        <v>0.5</v>
      </c>
      <c r="S73" s="84">
        <v>1.030787037037037E-4</v>
      </c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7.3912037037037032E-5</v>
      </c>
      <c r="H74" s="5">
        <v>9</v>
      </c>
      <c r="I74" s="50">
        <v>9</v>
      </c>
      <c r="J74" s="52">
        <v>1</v>
      </c>
      <c r="K74" s="52">
        <v>1</v>
      </c>
      <c r="L74" s="63">
        <v>0.5</v>
      </c>
      <c r="M74" s="70">
        <v>9.1932870370370367E-5</v>
      </c>
      <c r="N74" s="5">
        <v>9</v>
      </c>
      <c r="O74" s="80">
        <v>9</v>
      </c>
      <c r="P74" s="82">
        <v>1</v>
      </c>
      <c r="Q74" s="82">
        <v>1</v>
      </c>
      <c r="R74" s="83">
        <v>2.2222222222222223E-2</v>
      </c>
      <c r="S74" s="84">
        <v>1.1537037037037037E-4</v>
      </c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0.5</v>
      </c>
      <c r="G75" s="57">
        <v>5.2858796296296298E-5</v>
      </c>
      <c r="H75" s="5">
        <v>302</v>
      </c>
      <c r="I75" s="50">
        <v>294</v>
      </c>
      <c r="J75" s="52">
        <v>0.97350993377483441</v>
      </c>
      <c r="K75" s="52">
        <v>0.97350993377483441</v>
      </c>
      <c r="L75" s="63">
        <v>0.25</v>
      </c>
      <c r="M75" s="70">
        <v>5.9039351851851855E-5</v>
      </c>
      <c r="N75" s="5">
        <v>302</v>
      </c>
      <c r="O75" s="80">
        <v>294</v>
      </c>
      <c r="P75" s="82">
        <v>0.97350993377483441</v>
      </c>
      <c r="Q75" s="82">
        <v>0.97350993377483441</v>
      </c>
      <c r="R75" s="83">
        <v>5.5555555555555552E-2</v>
      </c>
      <c r="S75" s="84">
        <v>7.6319444444444449E-5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3.7627314814814812E-5</v>
      </c>
      <c r="H76" s="5">
        <v>968</v>
      </c>
      <c r="I76" s="50">
        <v>968</v>
      </c>
      <c r="J76" s="52">
        <v>1</v>
      </c>
      <c r="K76" s="52">
        <v>1</v>
      </c>
      <c r="L76" s="63">
        <v>1</v>
      </c>
      <c r="M76" s="70">
        <v>4.3206018518518519E-5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6.0856481481481483E-5</v>
      </c>
    </row>
    <row r="77" spans="1:19" x14ac:dyDescent="0.25">
      <c r="A77" s="71" t="s">
        <v>81</v>
      </c>
      <c r="B77" s="5">
        <f t="shared" si="0"/>
        <v>368</v>
      </c>
      <c r="C77" s="13">
        <v>364</v>
      </c>
      <c r="D77" s="15">
        <v>0.98913043478260865</v>
      </c>
      <c r="E77" s="15">
        <v>0.98913043478260865</v>
      </c>
      <c r="F77" s="56">
        <v>1</v>
      </c>
      <c r="G77" s="57">
        <v>4.2361111111111112E-5</v>
      </c>
      <c r="H77" s="5">
        <v>368</v>
      </c>
      <c r="I77" s="50">
        <v>363</v>
      </c>
      <c r="J77" s="52">
        <v>0.98641304347826086</v>
      </c>
      <c r="K77" s="52">
        <v>0.98641304347826086</v>
      </c>
      <c r="L77" s="63">
        <v>1</v>
      </c>
      <c r="M77" s="70">
        <v>4.8449074074074074E-5</v>
      </c>
      <c r="N77" s="5">
        <v>368</v>
      </c>
      <c r="O77" s="80">
        <v>351</v>
      </c>
      <c r="P77" s="82">
        <v>0.95380434782608692</v>
      </c>
      <c r="Q77" s="82">
        <v>0.95380434782608692</v>
      </c>
      <c r="R77" s="83">
        <v>1</v>
      </c>
      <c r="S77" s="84">
        <v>6.7094907407407411E-5</v>
      </c>
    </row>
    <row r="78" spans="1:19" x14ac:dyDescent="0.25">
      <c r="A78" s="71" t="s">
        <v>82</v>
      </c>
      <c r="B78" s="5">
        <f t="shared" si="0"/>
        <v>1842</v>
      </c>
      <c r="C78" s="13">
        <v>943</v>
      </c>
      <c r="D78" s="15">
        <v>0.51194353963083605</v>
      </c>
      <c r="E78" s="15">
        <v>0.51194353963083605</v>
      </c>
      <c r="F78" s="56">
        <v>1</v>
      </c>
      <c r="G78" s="57">
        <v>3.6863425925925926E-5</v>
      </c>
      <c r="H78" s="5">
        <v>1842</v>
      </c>
      <c r="I78" s="50">
        <v>925</v>
      </c>
      <c r="J78" s="52">
        <v>0.50217155266015201</v>
      </c>
      <c r="K78" s="52">
        <v>0.50217155266015201</v>
      </c>
      <c r="L78" s="63">
        <v>1</v>
      </c>
      <c r="M78" s="70">
        <v>4.2974537037037039E-5</v>
      </c>
      <c r="N78" s="5">
        <v>1842</v>
      </c>
      <c r="O78" s="80">
        <v>962</v>
      </c>
      <c r="P78" s="82">
        <v>0.5222584147665581</v>
      </c>
      <c r="Q78" s="82">
        <v>0.5222584147665581</v>
      </c>
      <c r="R78" s="83">
        <v>0.25</v>
      </c>
      <c r="S78" s="84">
        <v>5.8055555555555558E-5</v>
      </c>
    </row>
    <row r="79" spans="1:19" x14ac:dyDescent="0.25">
      <c r="A79" s="71" t="s">
        <v>83</v>
      </c>
      <c r="B79" s="5">
        <f t="shared" ref="B79:B93" si="1">C79 / D79</f>
        <v>1419</v>
      </c>
      <c r="C79" s="13">
        <v>1359</v>
      </c>
      <c r="D79" s="15">
        <v>0.95771670190274838</v>
      </c>
      <c r="E79" s="15">
        <v>0.95771670190274838</v>
      </c>
      <c r="F79" s="56">
        <v>1</v>
      </c>
      <c r="G79" s="57">
        <v>4.0555555555555553E-5</v>
      </c>
      <c r="H79" s="5">
        <v>1419</v>
      </c>
      <c r="I79" s="50">
        <v>1359</v>
      </c>
      <c r="J79" s="52">
        <v>0.95771670190274838</v>
      </c>
      <c r="K79" s="52">
        <v>0.95771670190274838</v>
      </c>
      <c r="L79" s="63">
        <v>1</v>
      </c>
      <c r="M79" s="70">
        <v>4.5497685185185182E-5</v>
      </c>
      <c r="N79" s="5">
        <v>1419</v>
      </c>
      <c r="O79" s="80">
        <v>1363</v>
      </c>
      <c r="P79" s="82">
        <v>0.96053558844256515</v>
      </c>
      <c r="Q79" s="82">
        <v>0.96053558844256515</v>
      </c>
      <c r="R79" s="83">
        <v>1</v>
      </c>
      <c r="S79" s="84">
        <v>6.2372685185185179E-5</v>
      </c>
    </row>
    <row r="80" spans="1:19" x14ac:dyDescent="0.25">
      <c r="A80" s="71" t="s">
        <v>106</v>
      </c>
      <c r="B80" s="5">
        <f t="shared" si="1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1.2136574074074075E-4</v>
      </c>
      <c r="H80" s="5">
        <v>184</v>
      </c>
      <c r="I80" s="50">
        <v>184</v>
      </c>
      <c r="J80" s="52">
        <v>1</v>
      </c>
      <c r="K80" s="52">
        <v>1</v>
      </c>
      <c r="L80" s="63">
        <v>1</v>
      </c>
      <c r="M80" s="70">
        <v>2.0548611111111112E-4</v>
      </c>
      <c r="N80" s="5">
        <v>184</v>
      </c>
      <c r="O80" s="80">
        <v>184</v>
      </c>
      <c r="P80" s="82">
        <v>1</v>
      </c>
      <c r="Q80" s="82">
        <v>1</v>
      </c>
      <c r="R80" s="83">
        <v>0.1111111111111111</v>
      </c>
      <c r="S80" s="84">
        <v>1.5563657407407407E-4</v>
      </c>
    </row>
    <row r="81" spans="1:19" x14ac:dyDescent="0.25">
      <c r="A81" s="71" t="s">
        <v>84</v>
      </c>
      <c r="B81" s="5">
        <f t="shared" si="1"/>
        <v>3147</v>
      </c>
      <c r="C81" s="13">
        <v>1834</v>
      </c>
      <c r="D81" s="15">
        <v>0.58277724817286303</v>
      </c>
      <c r="E81" s="15">
        <v>0.58277724817286303</v>
      </c>
      <c r="F81" s="56">
        <v>0.2</v>
      </c>
      <c r="G81" s="57">
        <v>4.1898148148148145E-5</v>
      </c>
      <c r="H81" s="5">
        <v>3147</v>
      </c>
      <c r="I81" s="50">
        <v>1868</v>
      </c>
      <c r="J81" s="52">
        <v>0.59358118843342866</v>
      </c>
      <c r="K81" s="52">
        <v>0.59358118843342866</v>
      </c>
      <c r="L81" s="63">
        <v>0.2</v>
      </c>
      <c r="M81" s="70">
        <v>4.6412037037037034E-5</v>
      </c>
      <c r="N81" s="5">
        <v>3147</v>
      </c>
      <c r="O81" s="80">
        <v>1836</v>
      </c>
      <c r="P81" s="82">
        <v>0.58341277407054337</v>
      </c>
      <c r="Q81" s="82">
        <v>0.58341277407054337</v>
      </c>
      <c r="R81" s="83">
        <v>1</v>
      </c>
      <c r="S81" s="84">
        <v>6.7523148148148152E-5</v>
      </c>
    </row>
    <row r="82" spans="1:19" x14ac:dyDescent="0.25">
      <c r="A82" s="71" t="s">
        <v>85</v>
      </c>
      <c r="B82" s="5">
        <f t="shared" si="1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5.5046296296296297E-5</v>
      </c>
      <c r="H82" s="5">
        <v>30</v>
      </c>
      <c r="I82" s="50">
        <v>30</v>
      </c>
      <c r="J82" s="52">
        <v>1</v>
      </c>
      <c r="K82" s="52">
        <v>1</v>
      </c>
      <c r="L82" s="63">
        <v>1</v>
      </c>
      <c r="M82" s="70">
        <v>6.0266203703703701E-5</v>
      </c>
      <c r="N82" s="5">
        <v>30</v>
      </c>
      <c r="O82" s="80">
        <v>30</v>
      </c>
      <c r="P82" s="82">
        <v>1</v>
      </c>
      <c r="Q82" s="82">
        <v>1</v>
      </c>
      <c r="R82" s="83">
        <v>6.25E-2</v>
      </c>
      <c r="S82" s="84">
        <v>7.5682870370370365E-5</v>
      </c>
    </row>
    <row r="83" spans="1:19" x14ac:dyDescent="0.25">
      <c r="A83" s="71" t="s">
        <v>86</v>
      </c>
      <c r="B83" s="5">
        <f t="shared" si="1"/>
        <v>1186</v>
      </c>
      <c r="C83" s="13">
        <v>983</v>
      </c>
      <c r="D83" s="15">
        <v>0.82883642495784149</v>
      </c>
      <c r="E83" s="15">
        <v>0.82883642495784149</v>
      </c>
      <c r="F83" s="56">
        <v>0.5</v>
      </c>
      <c r="G83" s="57">
        <v>1.7901620370370369E-4</v>
      </c>
      <c r="H83" s="5">
        <v>1186</v>
      </c>
      <c r="I83" s="50">
        <v>890</v>
      </c>
      <c r="J83" s="52">
        <v>0.75042158516020241</v>
      </c>
      <c r="K83" s="52">
        <v>0.75042158516020241</v>
      </c>
      <c r="L83" s="63">
        <v>0.5</v>
      </c>
      <c r="M83" s="70">
        <v>1.6885416666666665E-4</v>
      </c>
      <c r="N83" s="5">
        <v>1186</v>
      </c>
      <c r="O83" s="80">
        <v>666</v>
      </c>
      <c r="P83" s="82">
        <v>0.56155143338954472</v>
      </c>
      <c r="Q83" s="82">
        <v>0.56155143338954472</v>
      </c>
      <c r="R83" s="83">
        <v>1</v>
      </c>
      <c r="S83" s="84">
        <v>2.5915509259259262E-4</v>
      </c>
    </row>
    <row r="84" spans="1:19" x14ac:dyDescent="0.25">
      <c r="A84" s="71" t="s">
        <v>87</v>
      </c>
      <c r="B84" s="5">
        <f t="shared" si="1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7.1076388888888887E-5</v>
      </c>
      <c r="H84" s="5">
        <v>22</v>
      </c>
      <c r="I84" s="50">
        <v>22</v>
      </c>
      <c r="J84" s="52">
        <v>1</v>
      </c>
      <c r="K84" s="52">
        <v>1</v>
      </c>
      <c r="L84" s="63">
        <v>0.16666666666666666</v>
      </c>
      <c r="M84" s="70">
        <v>7.4432870370370375E-5</v>
      </c>
      <c r="N84" s="5">
        <v>22</v>
      </c>
      <c r="O84" s="80">
        <v>22</v>
      </c>
      <c r="P84" s="82">
        <v>1</v>
      </c>
      <c r="Q84" s="82">
        <v>1</v>
      </c>
      <c r="R84" s="83">
        <v>0.25</v>
      </c>
      <c r="S84" s="84">
        <v>9.6990740740740737E-5</v>
      </c>
    </row>
    <row r="85" spans="1:19" x14ac:dyDescent="0.25">
      <c r="A85" s="71" t="s">
        <v>88</v>
      </c>
      <c r="B85" s="5">
        <f t="shared" si="1"/>
        <v>146</v>
      </c>
      <c r="C85" s="13">
        <v>125</v>
      </c>
      <c r="D85" s="15">
        <v>0.85616438356164382</v>
      </c>
      <c r="E85" s="15">
        <v>0.85616438356164382</v>
      </c>
      <c r="F85" s="56">
        <v>1</v>
      </c>
      <c r="G85" s="57">
        <v>5.4444444444444446E-5</v>
      </c>
      <c r="H85" s="5">
        <v>146</v>
      </c>
      <c r="I85" s="50">
        <v>120</v>
      </c>
      <c r="J85" s="52">
        <v>0.82191780821917804</v>
      </c>
      <c r="K85" s="52">
        <v>0.82191780821917804</v>
      </c>
      <c r="L85" s="63">
        <v>1</v>
      </c>
      <c r="M85" s="70">
        <v>6.2604166666666673E-5</v>
      </c>
      <c r="N85" s="5">
        <v>146</v>
      </c>
      <c r="O85" s="80">
        <v>110</v>
      </c>
      <c r="P85" s="82">
        <v>0.75342465753424659</v>
      </c>
      <c r="Q85" s="82">
        <v>0.75342465753424659</v>
      </c>
      <c r="R85" s="83">
        <v>0.33333333333333331</v>
      </c>
      <c r="S85" s="84">
        <v>7.8125000000000002E-5</v>
      </c>
    </row>
    <row r="86" spans="1:19" x14ac:dyDescent="0.25">
      <c r="A86" s="71" t="s">
        <v>89</v>
      </c>
      <c r="B86" s="5">
        <f t="shared" si="1"/>
        <v>2</v>
      </c>
      <c r="C86" s="13">
        <v>2</v>
      </c>
      <c r="D86" s="15">
        <v>1</v>
      </c>
      <c r="E86" s="15">
        <v>1</v>
      </c>
      <c r="F86" s="56">
        <v>5.7803468208092483E-3</v>
      </c>
      <c r="G86" s="57">
        <v>1.3628472222222221E-4</v>
      </c>
      <c r="H86" s="5">
        <v>2</v>
      </c>
      <c r="I86" s="50">
        <v>2</v>
      </c>
      <c r="J86" s="52">
        <v>1</v>
      </c>
      <c r="K86" s="52">
        <v>1</v>
      </c>
      <c r="L86" s="63">
        <v>5.9880239520958087E-3</v>
      </c>
      <c r="M86" s="70">
        <v>1.4195601851851853E-4</v>
      </c>
      <c r="N86" s="5">
        <v>2</v>
      </c>
      <c r="O86" s="80">
        <v>2</v>
      </c>
      <c r="P86" s="82">
        <v>1</v>
      </c>
      <c r="Q86" s="82">
        <v>1</v>
      </c>
      <c r="R86" s="83">
        <v>5.8823529411764705E-3</v>
      </c>
      <c r="S86" s="84">
        <v>1.6642361111111111E-4</v>
      </c>
    </row>
    <row r="87" spans="1:19" x14ac:dyDescent="0.25">
      <c r="A87" s="71" t="s">
        <v>90</v>
      </c>
      <c r="B87" s="5">
        <f t="shared" si="1"/>
        <v>903</v>
      </c>
      <c r="C87" s="13">
        <v>900</v>
      </c>
      <c r="D87" s="15">
        <v>0.99667774086378735</v>
      </c>
      <c r="E87" s="15">
        <v>0.99667774086378735</v>
      </c>
      <c r="F87" s="56">
        <v>0.2</v>
      </c>
      <c r="G87" s="57">
        <v>5.3298611111111114E-5</v>
      </c>
      <c r="H87" s="5">
        <v>903</v>
      </c>
      <c r="I87" s="50">
        <v>898</v>
      </c>
      <c r="J87" s="52">
        <v>0.99446290143964566</v>
      </c>
      <c r="K87" s="52">
        <v>0.99446290143964566</v>
      </c>
      <c r="L87" s="63">
        <v>0.33333333333333331</v>
      </c>
      <c r="M87" s="70">
        <v>5.472222222222222E-5</v>
      </c>
      <c r="N87" s="5">
        <v>903</v>
      </c>
      <c r="O87" s="80">
        <v>900</v>
      </c>
      <c r="P87" s="82">
        <v>0.99667774086378735</v>
      </c>
      <c r="Q87" s="82">
        <v>0.99667774086378735</v>
      </c>
      <c r="R87" s="83">
        <v>1</v>
      </c>
      <c r="S87" s="84">
        <v>7.6643518518518518E-5</v>
      </c>
    </row>
    <row r="88" spans="1:19" x14ac:dyDescent="0.25">
      <c r="A88" s="71" t="s">
        <v>91</v>
      </c>
      <c r="B88" s="5">
        <f t="shared" si="1"/>
        <v>419</v>
      </c>
      <c r="C88" s="13">
        <v>383</v>
      </c>
      <c r="D88" s="15">
        <v>0.91408114558472553</v>
      </c>
      <c r="E88" s="15">
        <v>0.91408114558472553</v>
      </c>
      <c r="F88" s="56">
        <v>1</v>
      </c>
      <c r="G88" s="57">
        <v>6.1030092592592593E-5</v>
      </c>
      <c r="H88" s="5">
        <v>419</v>
      </c>
      <c r="I88" s="50">
        <v>386</v>
      </c>
      <c r="J88" s="52">
        <v>0.92124105011933177</v>
      </c>
      <c r="K88" s="52">
        <v>0.92124105011933177</v>
      </c>
      <c r="L88" s="63">
        <v>0.5</v>
      </c>
      <c r="M88" s="70">
        <v>6.6273148148148148E-5</v>
      </c>
      <c r="N88" s="5">
        <v>419</v>
      </c>
      <c r="O88" s="80">
        <v>385</v>
      </c>
      <c r="P88" s="82">
        <v>0.91885441527446299</v>
      </c>
      <c r="Q88" s="82">
        <v>0.91885441527446299</v>
      </c>
      <c r="R88" s="83">
        <v>0.2</v>
      </c>
      <c r="S88" s="84">
        <v>8.2256944444444451E-5</v>
      </c>
    </row>
    <row r="89" spans="1:19" x14ac:dyDescent="0.25">
      <c r="A89" s="71" t="s">
        <v>92</v>
      </c>
      <c r="B89" s="5">
        <f t="shared" si="1"/>
        <v>970.99999999999989</v>
      </c>
      <c r="C89" s="13">
        <v>421</v>
      </c>
      <c r="D89" s="15">
        <v>0.43357363542739447</v>
      </c>
      <c r="E89" s="15">
        <v>0.43357363542739447</v>
      </c>
      <c r="F89" s="56">
        <v>0.1111111111111111</v>
      </c>
      <c r="G89" s="57">
        <v>5.5613425925925928E-5</v>
      </c>
      <c r="H89" s="5">
        <v>970.99999999999989</v>
      </c>
      <c r="I89" s="50">
        <v>414</v>
      </c>
      <c r="J89" s="52">
        <v>0.42636457260556127</v>
      </c>
      <c r="K89" s="52">
        <v>0.42636457260556127</v>
      </c>
      <c r="L89" s="63">
        <v>3.8461538461538464E-2</v>
      </c>
      <c r="M89" s="70">
        <v>6.1331018518518519E-5</v>
      </c>
      <c r="N89" s="5">
        <v>970.99999999999989</v>
      </c>
      <c r="O89" s="80">
        <v>224</v>
      </c>
      <c r="P89" s="82">
        <v>0.23069001029866118</v>
      </c>
      <c r="Q89" s="82">
        <v>0.23069001029866118</v>
      </c>
      <c r="R89" s="83">
        <v>3.8461538461538464E-2</v>
      </c>
      <c r="S89" s="84">
        <v>9.1666666666666668E-5</v>
      </c>
    </row>
    <row r="90" spans="1:19" x14ac:dyDescent="0.25">
      <c r="A90" s="71" t="s">
        <v>93</v>
      </c>
      <c r="B90" s="5">
        <f t="shared" si="1"/>
        <v>42</v>
      </c>
      <c r="C90" s="13">
        <v>42</v>
      </c>
      <c r="D90" s="15">
        <v>1</v>
      </c>
      <c r="E90" s="15">
        <v>1</v>
      </c>
      <c r="F90" s="56">
        <v>0.5</v>
      </c>
      <c r="G90" s="57">
        <v>7.221064814814815E-5</v>
      </c>
      <c r="H90" s="5">
        <v>42</v>
      </c>
      <c r="I90" s="50">
        <v>42</v>
      </c>
      <c r="J90" s="52">
        <v>1</v>
      </c>
      <c r="K90" s="52">
        <v>1</v>
      </c>
      <c r="L90" s="63">
        <v>0.5</v>
      </c>
      <c r="M90" s="70">
        <v>7.7233796296296301E-5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9.6331018518518516E-5</v>
      </c>
    </row>
    <row r="91" spans="1:19" x14ac:dyDescent="0.25">
      <c r="A91" s="71" t="s">
        <v>94</v>
      </c>
      <c r="B91" s="5">
        <f t="shared" si="1"/>
        <v>14</v>
      </c>
      <c r="C91" s="13">
        <v>13</v>
      </c>
      <c r="D91" s="15">
        <v>0.9285714285714286</v>
      </c>
      <c r="E91" s="15">
        <v>0.9285714285714286</v>
      </c>
      <c r="F91" s="56">
        <v>1.3513513513513514E-2</v>
      </c>
      <c r="G91" s="57">
        <v>9.7060185185185189E-5</v>
      </c>
      <c r="H91" s="5">
        <v>14</v>
      </c>
      <c r="I91" s="50">
        <v>14</v>
      </c>
      <c r="J91" s="52">
        <v>1</v>
      </c>
      <c r="K91" s="52">
        <v>1</v>
      </c>
      <c r="L91" s="63">
        <v>1.5384615384615385E-2</v>
      </c>
      <c r="M91" s="70">
        <v>9.6585648148148146E-5</v>
      </c>
      <c r="N91" s="5">
        <v>14</v>
      </c>
      <c r="O91" s="80">
        <v>14</v>
      </c>
      <c r="P91" s="82">
        <v>1</v>
      </c>
      <c r="Q91" s="82">
        <v>1</v>
      </c>
      <c r="R91" s="83">
        <v>1.1764705882352941E-2</v>
      </c>
      <c r="S91" s="84">
        <v>1.355324074074074E-4</v>
      </c>
    </row>
    <row r="92" spans="1:19" x14ac:dyDescent="0.25">
      <c r="A92" s="71" t="s">
        <v>95</v>
      </c>
      <c r="B92" s="5">
        <f t="shared" si="1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8.3055555555555549E-5</v>
      </c>
      <c r="H92" s="5"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7.3321759259259263E-5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9.0763888888888885E-5</v>
      </c>
    </row>
    <row r="93" spans="1:19" x14ac:dyDescent="0.25">
      <c r="A93" s="71" t="s">
        <v>107</v>
      </c>
      <c r="B93" s="5">
        <f t="shared" si="1"/>
        <v>319</v>
      </c>
      <c r="C93" s="13">
        <v>252</v>
      </c>
      <c r="D93" s="15">
        <v>0.78996865203761757</v>
      </c>
      <c r="E93" s="15">
        <v>0.78996865203761757</v>
      </c>
      <c r="F93" s="56">
        <v>1</v>
      </c>
      <c r="G93" s="57">
        <v>4.0613425925925923E-5</v>
      </c>
      <c r="H93" s="5">
        <v>319</v>
      </c>
      <c r="I93" s="50">
        <v>254</v>
      </c>
      <c r="J93" s="52">
        <v>0.79623824451410663</v>
      </c>
      <c r="K93" s="52">
        <v>0.79623824451410663</v>
      </c>
      <c r="L93" s="63">
        <v>1</v>
      </c>
      <c r="M93" s="70">
        <v>4.7905092592592593E-5</v>
      </c>
      <c r="N93" s="5">
        <v>319</v>
      </c>
      <c r="O93" s="80">
        <v>254</v>
      </c>
      <c r="P93" s="82">
        <v>0.79623824451410663</v>
      </c>
      <c r="Q93" s="82">
        <v>0.79623824451410663</v>
      </c>
      <c r="R93" s="83">
        <v>0.25</v>
      </c>
      <c r="S93" s="84">
        <v>6.6909722222222219E-5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35606</v>
      </c>
      <c r="D94" s="42">
        <f>AVERAGE(D14:D93)</f>
        <v>0.9279081654239375</v>
      </c>
      <c r="E94" s="42">
        <f>AVERAGE(E14:E93)</f>
        <v>0.94664766027471359</v>
      </c>
      <c r="F94" s="58">
        <f>AVERAGE(F14:F93)</f>
        <v>0.86818309244609837</v>
      </c>
      <c r="G94" s="59">
        <f>AVERAGE(G14:G93)</f>
        <v>7.1864728009259296E-5</v>
      </c>
      <c r="H94" s="27">
        <f>SUM(H14:H93)</f>
        <v>66937</v>
      </c>
      <c r="I94" s="54">
        <f>SUM(I14:I93)</f>
        <v>35372</v>
      </c>
      <c r="J94" s="55">
        <f>AVERAGE(J14:J93)</f>
        <v>0.92741451788950557</v>
      </c>
      <c r="K94" s="55">
        <f>AVERAGE(K14:K93)</f>
        <v>0.94599286459092835</v>
      </c>
      <c r="L94" s="39">
        <f>AVERAGE(L14:L93)</f>
        <v>0.84915566531771614</v>
      </c>
      <c r="M94" s="60">
        <f>AVERAGE(M14:M93)</f>
        <v>8.2533564814814823E-5</v>
      </c>
      <c r="N94" s="27">
        <f>SUM(N14:N93)</f>
        <v>66937</v>
      </c>
      <c r="O94" s="41">
        <f>SUM(O14:O93)</f>
        <v>34792</v>
      </c>
      <c r="P94" s="43">
        <f>AVERAGE(P14:P93)</f>
        <v>0.92140529232661739</v>
      </c>
      <c r="Q94" s="43">
        <f>AVERAGE(Q14:Q93)</f>
        <v>0.93969435182152772</v>
      </c>
      <c r="R94" s="61">
        <f>AVERAGE(R14:R93)</f>
        <v>0.75969023089942966</v>
      </c>
      <c r="S94" s="62">
        <f>AVERAGE(S14:S93)</f>
        <v>1.0184736689814814E-4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Default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Count bits</v>
      </c>
      <c r="B102" s="30"/>
    </row>
    <row r="103" spans="1:4" ht="15.75" thickTop="1" x14ac:dyDescent="0.25">
      <c r="A103" s="25" t="s">
        <v>12</v>
      </c>
      <c r="B103" s="45">
        <f>J94</f>
        <v>0.92741451788950557</v>
      </c>
    </row>
    <row r="104" spans="1:4" x14ac:dyDescent="0.25">
      <c r="A104" s="25" t="s">
        <v>122</v>
      </c>
      <c r="B104" s="45">
        <f>K94</f>
        <v>0.94599286459092835</v>
      </c>
    </row>
    <row r="105" spans="1:4" x14ac:dyDescent="0.25">
      <c r="A105" s="25" t="s">
        <v>19</v>
      </c>
      <c r="B105" s="48">
        <f>L94</f>
        <v>0.84915566531771614</v>
      </c>
    </row>
    <row r="106" spans="1:4" x14ac:dyDescent="0.25">
      <c r="A106" s="25" t="s">
        <v>27</v>
      </c>
      <c r="B106" s="68">
        <f>M94</f>
        <v>8.2533564814814823E-5</v>
      </c>
    </row>
    <row r="107" spans="1:4" ht="20.25" thickBot="1" x14ac:dyDescent="0.35">
      <c r="A107" s="37" t="str">
        <f>O1</f>
        <v>Parent child features</v>
      </c>
      <c r="B107" s="37"/>
    </row>
    <row r="108" spans="1:4" ht="15.75" thickTop="1" x14ac:dyDescent="0.25">
      <c r="A108" s="38" t="s">
        <v>12</v>
      </c>
      <c r="B108" s="46">
        <f>P94</f>
        <v>0.92140529232661739</v>
      </c>
    </row>
    <row r="109" spans="1:4" x14ac:dyDescent="0.25">
      <c r="A109" s="38" t="s">
        <v>122</v>
      </c>
      <c r="B109" s="46">
        <f>Q94</f>
        <v>0.93969435182152772</v>
      </c>
    </row>
    <row r="110" spans="1:4" x14ac:dyDescent="0.25">
      <c r="A110" s="38" t="s">
        <v>19</v>
      </c>
      <c r="B110" s="49">
        <f>R94</f>
        <v>0.75969023089942966</v>
      </c>
    </row>
    <row r="111" spans="1:4" x14ac:dyDescent="0.25">
      <c r="A111" s="38" t="s">
        <v>27</v>
      </c>
      <c r="B111" s="69">
        <f>S94</f>
        <v>1.0184736689814814E-4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Default</v>
      </c>
    </row>
    <row r="114" spans="1:2" x14ac:dyDescent="0.25">
      <c r="A114" t="s">
        <v>123</v>
      </c>
      <c r="B114" t="str">
        <f>IF(AND(B99 &gt; B104,B99 &gt; B109), A97, IF(B104 &gt; B109, A102, A107))</f>
        <v>Default</v>
      </c>
    </row>
    <row r="115" spans="1:2" x14ac:dyDescent="0.25">
      <c r="A115" t="s">
        <v>23</v>
      </c>
      <c r="B115" t="str">
        <f>IF(AND(B100 &gt; B105,B100 &gt; B110), $A$97, IF(B105 &gt; B110, $A$102, $A$107))</f>
        <v>Default</v>
      </c>
    </row>
    <row r="116" spans="1:2" x14ac:dyDescent="0.25">
      <c r="A116" t="s">
        <v>28</v>
      </c>
      <c r="B116" t="str">
        <f>IF(AND(B101 &lt; B106,B101 &lt; B111), $A$97, IF(B106 &lt; B111, $A$102, $A$107))</f>
        <v>Default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{F98EBB6A-21F4-4329-B071-63CE7CF72259}</x14:id>
        </ext>
      </extLst>
    </cfRule>
  </conditionalFormatting>
  <conditionalFormatting sqref="P94:S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{A695869E-08CA-4097-9A18-5AAF0F02CED3}</x14:id>
        </ext>
      </extLst>
    </cfRule>
  </conditionalFormatting>
  <conditionalFormatting sqref="D83:G8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{C894091C-926C-4CA7-8DC1-A84B29470638}</x14:id>
        </ext>
      </extLst>
    </cfRule>
  </conditionalFormatting>
  <conditionalFormatting sqref="J83:M8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{4FAD652B-DF26-4246-8A10-218899F07C05}</x14:id>
        </ext>
      </extLst>
    </cfRule>
  </conditionalFormatting>
  <conditionalFormatting sqref="F8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{53674A4C-F76C-4444-A2E4-AC212F3DBD2F}</x14:id>
        </ext>
      </extLst>
    </cfRule>
  </conditionalFormatting>
  <conditionalFormatting sqref="E8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{28A53E13-FD38-48DD-860F-808E98523676}</x14:id>
        </ext>
      </extLst>
    </cfRule>
  </conditionalFormatting>
  <conditionalFormatting sqref="P83:S8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{F84E7876-1620-4A83-B2CD-6F890114798E}</x14:id>
        </ext>
      </extLst>
    </cfRule>
  </conditionalFormatting>
  <conditionalFormatting sqref="D14:G82 D84:G93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{161FDE05-68A8-481A-9A6B-FFEEE2917CB7}</x14:id>
        </ext>
      </extLst>
    </cfRule>
  </conditionalFormatting>
  <conditionalFormatting sqref="J14:M82 J84:M9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{FA668EDB-AF97-4E33-AED7-303D1C50D66D}</x14:id>
        </ext>
      </extLst>
    </cfRule>
  </conditionalFormatting>
  <conditionalFormatting sqref="D93:F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{4817807C-7BF8-4F70-AEDB-BC83A61D958F}</x14:id>
        </ext>
      </extLst>
    </cfRule>
  </conditionalFormatting>
  <conditionalFormatting sqref="D86:D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{6FA20607-9CA4-40C3-A9FE-038A7D339C7B}</x14:id>
        </ext>
      </extLst>
    </cfRule>
  </conditionalFormatting>
  <conditionalFormatting sqref="E88:E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{F3DEC288-F277-473B-95CF-AA9226EF185C}</x14:id>
        </ext>
      </extLst>
    </cfRule>
  </conditionalFormatting>
  <conditionalFormatting sqref="F62:F82 F84:F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{4E12DF81-7022-40BC-A445-D0BA9BFD9D77}</x14:id>
        </ext>
      </extLst>
    </cfRule>
  </conditionalFormatting>
  <conditionalFormatting sqref="E64:E82 E84:E9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{FF0599B7-5426-478D-908B-43EA529A6455}</x14:id>
        </ext>
      </extLst>
    </cfRule>
  </conditionalFormatting>
  <conditionalFormatting sqref="P14:S82 P84:S9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{C1B32977-8985-4ACB-B288-DC1D1F902509}</x14:id>
        </ext>
      </extLst>
    </cfRule>
  </conditionalFormatting>
  <conditionalFormatting sqref="P14:P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{7431AD91-862A-41A0-B51F-C4EC8D4CDAC9}</x14:id>
        </ext>
      </extLst>
    </cfRule>
  </conditionalFormatting>
  <conditionalFormatting sqref="Q14:Q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{C7D2981E-002C-4E56-8492-0A5E8DFEEB86}</x14:id>
        </ext>
      </extLst>
    </cfRule>
  </conditionalFormatting>
  <conditionalFormatting sqref="R14:R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{EE4D446E-3AAF-4B8C-9BA0-7400DC4A539A}</x14:id>
        </ext>
      </extLst>
    </cfRule>
  </conditionalFormatting>
  <conditionalFormatting sqref="D89:D9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{906626C6-4CAF-4F76-A2A5-EE11C0F5ED08}</x14:id>
        </ext>
      </extLst>
    </cfRule>
  </conditionalFormatting>
  <conditionalFormatting sqref="P92:P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{FD6D1347-8CCE-4E9B-BD6A-7DCFC97E4B5B}</x14:id>
        </ext>
      </extLst>
    </cfRule>
  </conditionalFormatting>
  <conditionalFormatting sqref="Q92:Q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{E2D48373-CA4A-4A92-876F-FF4474A1AA9D}</x14:id>
        </ext>
      </extLst>
    </cfRule>
  </conditionalFormatting>
  <conditionalFormatting sqref="E92:E9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{1A1FF671-45E8-43A3-AEF1-ACEF827A6BCE}</x14:id>
        </ext>
      </extLst>
    </cfRule>
  </conditionalFormatting>
  <conditionalFormatting sqref="F58:F9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{83993247-3DE9-4D16-9377-3299C2FCA81A}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EBB6A-21F4-4329-B071-63CE7CF72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A695869E-08CA-4097-9A18-5AAF0F02C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C894091C-926C-4CA7-8DC1-A84B29470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4FAD652B-DF26-4246-8A10-218899F07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53674A4C-F76C-4444-A2E4-AC212F3DB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28A53E13-FD38-48DD-860F-808E98523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F84E7876-1620-4A83-B2CD-6F8901147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161FDE05-68A8-481A-9A6B-FFEEE2917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FA668EDB-AF97-4E33-AED7-303D1C50D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4817807C-7BF8-4F70-AEDB-BC83A61D9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6FA20607-9CA4-40C3-A9FE-038A7D339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F3DEC288-F277-473B-95CF-AA9226EF1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4E12DF81-7022-40BC-A445-D0BA9BFD9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FF0599B7-5426-478D-908B-43EA529A6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C1B32977-8985-4ACB-B288-DC1D1F902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7431AD91-862A-41A0-B51F-C4EC8D4CD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C7D2981E-002C-4E56-8492-0A5E8DFEE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EE4D446E-3AAF-4B8C-9BA0-7400DC4A5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906626C6-4CAF-4F76-A2A5-EE11C0F5E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FD6D1347-8CCE-4E9B-BD6A-7DCFC97E4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E2D48373-CA4A-4A92-876F-FF4474A1A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1A1FF671-45E8-43A3-AEF1-ACEF827A6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83993247-3DE9-4D16-9377-3299C2FCA8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DE1C-9430-43A0-812A-4553921CB3A5}">
  <sheetPr>
    <tabColor theme="9" tint="0.79998168889431442"/>
  </sheetPr>
  <dimension ref="A1:S116"/>
  <sheetViews>
    <sheetView topLeftCell="B79" zoomScale="115" zoomScaleNormal="115" workbookViewId="0">
      <selection activeCell="L97" sqref="L97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136</v>
      </c>
      <c r="B1" s="20"/>
      <c r="C1" s="137" t="s">
        <v>128</v>
      </c>
      <c r="D1" s="138"/>
      <c r="E1" s="138"/>
      <c r="F1" s="138"/>
      <c r="G1" s="139"/>
      <c r="H1" s="20"/>
      <c r="I1" s="140" t="s">
        <v>137</v>
      </c>
      <c r="J1" s="141"/>
      <c r="K1" s="141"/>
      <c r="L1" s="141"/>
      <c r="M1" s="142"/>
      <c r="N1" s="20"/>
      <c r="O1" s="143"/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127</v>
      </c>
      <c r="F3" s="119"/>
      <c r="G3" s="134"/>
      <c r="H3" s="21"/>
      <c r="I3" s="120" t="s">
        <v>0</v>
      </c>
      <c r="J3" s="121"/>
      <c r="K3" s="121" t="s">
        <v>146</v>
      </c>
      <c r="L3" s="121"/>
      <c r="M3" s="135"/>
      <c r="N3" s="21"/>
      <c r="O3" s="122"/>
      <c r="P3" s="123"/>
      <c r="Q3" s="123"/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5000</v>
      </c>
      <c r="L4" s="121"/>
      <c r="M4" s="135"/>
      <c r="N4" s="21"/>
      <c r="O4" s="122"/>
      <c r="P4" s="123"/>
      <c r="Q4" s="123"/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300</v>
      </c>
      <c r="F5" s="119"/>
      <c r="G5" s="134"/>
      <c r="H5" s="21"/>
      <c r="I5" s="120" t="s">
        <v>2</v>
      </c>
      <c r="J5" s="121"/>
      <c r="K5" s="121">
        <v>1000</v>
      </c>
      <c r="L5" s="121"/>
      <c r="M5" s="135"/>
      <c r="N5" s="21"/>
      <c r="O5" s="122"/>
      <c r="P5" s="123"/>
      <c r="Q5" s="123"/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2000</v>
      </c>
      <c r="F6" s="119"/>
      <c r="G6" s="134"/>
      <c r="H6" s="21"/>
      <c r="I6" s="120" t="s">
        <v>3</v>
      </c>
      <c r="J6" s="121"/>
      <c r="K6" s="121">
        <v>2000</v>
      </c>
      <c r="L6" s="121"/>
      <c r="M6" s="135"/>
      <c r="N6" s="21"/>
      <c r="O6" s="122"/>
      <c r="P6" s="123"/>
      <c r="Q6" s="123"/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/>
      <c r="P7" s="123"/>
      <c r="Q7" s="123"/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/>
      <c r="P8" s="123"/>
      <c r="Q8" s="123"/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/>
      <c r="P9" s="123"/>
      <c r="Q9" s="123"/>
      <c r="R9" s="123"/>
      <c r="S9" s="136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/>
      <c r="M10" s="78"/>
      <c r="N10" s="21"/>
      <c r="O10" s="122"/>
      <c r="P10" s="123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/>
      <c r="O12" s="130"/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/>
      <c r="O13" s="32"/>
      <c r="P13" s="33"/>
      <c r="Q13" s="33"/>
      <c r="R13" s="33"/>
      <c r="S13" s="34"/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3.1701388888888892E-5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3.372685185185185E-5</v>
      </c>
      <c r="N14" s="5"/>
      <c r="O14" s="80"/>
      <c r="P14" s="81"/>
      <c r="Q14" s="82"/>
      <c r="R14" s="83"/>
      <c r="S14" s="84"/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8.1041666666666667E-5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6.4664351851851856E-5</v>
      </c>
      <c r="N15" s="5"/>
      <c r="O15" s="80"/>
      <c r="P15" s="82"/>
      <c r="Q15" s="82"/>
      <c r="R15" s="83"/>
      <c r="S15" s="84"/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5.7245370370370371E-5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5.7708333333333331E-5</v>
      </c>
      <c r="N16" s="5"/>
      <c r="O16" s="80"/>
      <c r="P16" s="82"/>
      <c r="Q16" s="82"/>
      <c r="R16" s="83"/>
      <c r="S16" s="84"/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8.5995370370370365E-5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8.0891203703703708E-5</v>
      </c>
      <c r="N17" s="5"/>
      <c r="O17" s="80"/>
      <c r="P17" s="82"/>
      <c r="Q17" s="82"/>
      <c r="R17" s="83"/>
      <c r="S17" s="84"/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2.6307870370370371E-5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3.2071759259259256E-5</v>
      </c>
      <c r="N18" s="5"/>
      <c r="O18" s="80"/>
      <c r="P18" s="82"/>
      <c r="Q18" s="82"/>
      <c r="R18" s="83"/>
      <c r="S18" s="84"/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6.1238425925925929E-5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4.7708333333333332E-5</v>
      </c>
      <c r="N19" s="5"/>
      <c r="O19" s="80"/>
      <c r="P19" s="82"/>
      <c r="Q19" s="82"/>
      <c r="R19" s="83"/>
      <c r="S19" s="84"/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1.4898148148148149E-4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1.0888888888888889E-4</v>
      </c>
      <c r="N20" s="5"/>
      <c r="O20" s="80"/>
      <c r="P20" s="82"/>
      <c r="Q20" s="82"/>
      <c r="R20" s="83"/>
      <c r="S20" s="84"/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1.1378472222222222E-4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7.2581018518518521E-5</v>
      </c>
      <c r="N21" s="5"/>
      <c r="O21" s="80"/>
      <c r="P21" s="82"/>
      <c r="Q21" s="82"/>
      <c r="R21" s="83"/>
      <c r="S21" s="84"/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2.7627314814814816E-5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3.880787037037037E-5</v>
      </c>
      <c r="N22" s="5"/>
      <c r="O22" s="80"/>
      <c r="P22" s="82"/>
      <c r="Q22" s="82"/>
      <c r="R22" s="83"/>
      <c r="S22" s="84"/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7.238425925925926E-5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5.7650462962962961E-5</v>
      </c>
      <c r="N23" s="5"/>
      <c r="O23" s="80"/>
      <c r="P23" s="82"/>
      <c r="Q23" s="82"/>
      <c r="R23" s="83"/>
      <c r="S23" s="84"/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1.2390046296296297E-4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8.2025462962962957E-5</v>
      </c>
      <c r="N24" s="5"/>
      <c r="O24" s="80"/>
      <c r="P24" s="82"/>
      <c r="Q24" s="82"/>
      <c r="R24" s="83"/>
      <c r="S24" s="84"/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2.8969907407407409E-5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2.9479166666666667E-5</v>
      </c>
      <c r="N25" s="5"/>
      <c r="O25" s="80"/>
      <c r="P25" s="82"/>
      <c r="Q25" s="82"/>
      <c r="R25" s="83"/>
      <c r="S25" s="84"/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6.4097222222222225E-5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4.6643518518518521E-5</v>
      </c>
      <c r="N26" s="5"/>
      <c r="O26" s="80"/>
      <c r="P26" s="82"/>
      <c r="Q26" s="82"/>
      <c r="R26" s="83"/>
      <c r="S26" s="84"/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6.0925925925925929E-5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4.8356481481481484E-5</v>
      </c>
      <c r="N27" s="5"/>
      <c r="O27" s="80"/>
      <c r="P27" s="82"/>
      <c r="Q27" s="82"/>
      <c r="R27" s="83"/>
      <c r="S27" s="84"/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7.8217592592592591E-5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5.3726851851851855E-5</v>
      </c>
      <c r="N28" s="5"/>
      <c r="O28" s="80"/>
      <c r="P28" s="82"/>
      <c r="Q28" s="82"/>
      <c r="R28" s="83"/>
      <c r="S28" s="84"/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1.5092592592592593E-4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1.0331018518518519E-4</v>
      </c>
      <c r="N29" s="5"/>
      <c r="O29" s="80"/>
      <c r="P29" s="82"/>
      <c r="Q29" s="82"/>
      <c r="R29" s="83"/>
      <c r="S29" s="84"/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6.6921296296296301E-5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6.6041666666666668E-5</v>
      </c>
      <c r="N30" s="5"/>
      <c r="O30" s="80"/>
      <c r="P30" s="82"/>
      <c r="Q30" s="82"/>
      <c r="R30" s="83"/>
      <c r="S30" s="84"/>
    </row>
    <row r="31" spans="1:19" x14ac:dyDescent="0.25">
      <c r="A31" s="73" t="s">
        <v>45</v>
      </c>
      <c r="B31" s="5">
        <f t="shared" si="0"/>
        <v>110</v>
      </c>
      <c r="C31" s="13">
        <v>109</v>
      </c>
      <c r="D31" s="15">
        <v>0.99090909090909096</v>
      </c>
      <c r="E31" s="15">
        <v>0.99090909090909096</v>
      </c>
      <c r="F31" s="56">
        <v>1</v>
      </c>
      <c r="G31" s="57">
        <v>2.7835648148148149E-5</v>
      </c>
      <c r="H31" s="5"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2.8981481481481481E-5</v>
      </c>
      <c r="N31" s="5"/>
      <c r="O31" s="80"/>
      <c r="P31" s="82"/>
      <c r="Q31" s="82"/>
      <c r="R31" s="83"/>
      <c r="S31" s="84"/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6.9548611111111116E-5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7.9363425925925923E-5</v>
      </c>
      <c r="N32" s="5"/>
      <c r="O32" s="80"/>
      <c r="P32" s="82"/>
      <c r="Q32" s="82"/>
      <c r="R32" s="83"/>
      <c r="S32" s="84"/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8.8206018518518521E-5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6.6527777777777779E-5</v>
      </c>
      <c r="N33" s="5"/>
      <c r="O33" s="80"/>
      <c r="P33" s="82"/>
      <c r="Q33" s="82"/>
      <c r="R33" s="83"/>
      <c r="S33" s="84"/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2.9525462962962962E-5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4.0497685185185183E-5</v>
      </c>
      <c r="N34" s="5"/>
      <c r="O34" s="80"/>
      <c r="P34" s="82"/>
      <c r="Q34" s="82"/>
      <c r="R34" s="83"/>
      <c r="S34" s="84"/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7.4895833333333336E-5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6.1365740740740738E-5</v>
      </c>
      <c r="N35" s="5"/>
      <c r="O35" s="80"/>
      <c r="P35" s="82"/>
      <c r="Q35" s="82"/>
      <c r="R35" s="83"/>
      <c r="S35" s="84"/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1.1498842592592592E-4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8.8229166666666672E-5</v>
      </c>
      <c r="N36" s="5"/>
      <c r="O36" s="80"/>
      <c r="P36" s="82"/>
      <c r="Q36" s="82"/>
      <c r="R36" s="83"/>
      <c r="S36" s="84"/>
    </row>
    <row r="37" spans="1:19" x14ac:dyDescent="0.25">
      <c r="A37" s="73" t="s">
        <v>51</v>
      </c>
      <c r="B37" s="5">
        <f t="shared" si="0"/>
        <v>13609</v>
      </c>
      <c r="C37" s="13">
        <v>2816</v>
      </c>
      <c r="D37" s="15">
        <v>0.20692188992578442</v>
      </c>
      <c r="E37" s="15">
        <v>0.56320000000000003</v>
      </c>
      <c r="F37" s="56">
        <v>1</v>
      </c>
      <c r="G37" s="57">
        <v>4.3564814814814814E-5</v>
      </c>
      <c r="H37" s="5">
        <v>13609</v>
      </c>
      <c r="I37" s="50">
        <v>2272</v>
      </c>
      <c r="J37" s="52">
        <v>0.16694834300830333</v>
      </c>
      <c r="K37" s="52">
        <v>0.45440000000000003</v>
      </c>
      <c r="L37" s="63">
        <v>2.9411764705882353E-2</v>
      </c>
      <c r="M37" s="70">
        <v>4.2951388888888888E-5</v>
      </c>
      <c r="N37" s="5"/>
      <c r="O37" s="80"/>
      <c r="P37" s="82"/>
      <c r="Q37" s="82"/>
      <c r="R37" s="83"/>
      <c r="S37" s="84"/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8.2048611111111108E-5</v>
      </c>
      <c r="H38" s="5">
        <v>12</v>
      </c>
      <c r="I38" s="50">
        <v>9</v>
      </c>
      <c r="J38" s="52">
        <v>0.75</v>
      </c>
      <c r="K38" s="52">
        <v>0.75</v>
      </c>
      <c r="L38" s="63">
        <v>0.33333333333333331</v>
      </c>
      <c r="M38" s="70">
        <v>4.8912037037037034E-5</v>
      </c>
      <c r="N38" s="5"/>
      <c r="O38" s="80"/>
      <c r="P38" s="82"/>
      <c r="Q38" s="82"/>
      <c r="R38" s="83"/>
      <c r="S38" s="84"/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7.3032407407407413E-5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7.212962962962963E-5</v>
      </c>
      <c r="N39" s="5"/>
      <c r="O39" s="80"/>
      <c r="P39" s="82"/>
      <c r="Q39" s="82"/>
      <c r="R39" s="83"/>
      <c r="S39" s="84"/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0.25</v>
      </c>
      <c r="G40" s="57">
        <v>1.187037037037037E-4</v>
      </c>
      <c r="H40" s="5">
        <v>5</v>
      </c>
      <c r="I40" s="50">
        <v>5</v>
      </c>
      <c r="J40" s="52">
        <v>1</v>
      </c>
      <c r="K40" s="52">
        <v>1</v>
      </c>
      <c r="L40" s="63">
        <v>0.5</v>
      </c>
      <c r="M40" s="70">
        <v>6.4479166666666664E-5</v>
      </c>
      <c r="N40" s="5"/>
      <c r="O40" s="80"/>
      <c r="P40" s="82"/>
      <c r="Q40" s="82"/>
      <c r="R40" s="83"/>
      <c r="S40" s="84"/>
    </row>
    <row r="41" spans="1:19" x14ac:dyDescent="0.25">
      <c r="A41" s="73" t="s">
        <v>55</v>
      </c>
      <c r="B41" s="5">
        <f t="shared" si="0"/>
        <v>62</v>
      </c>
      <c r="C41" s="13">
        <v>60</v>
      </c>
      <c r="D41" s="15">
        <v>0.967741935483871</v>
      </c>
      <c r="E41" s="15">
        <v>0.967741935483871</v>
      </c>
      <c r="F41" s="56">
        <v>1</v>
      </c>
      <c r="G41" s="57">
        <v>9.6782407407407407E-5</v>
      </c>
      <c r="H41" s="5">
        <v>62</v>
      </c>
      <c r="I41" s="50">
        <v>60</v>
      </c>
      <c r="J41" s="52">
        <v>0.967741935483871</v>
      </c>
      <c r="K41" s="52">
        <v>0.967741935483871</v>
      </c>
      <c r="L41" s="63">
        <v>0.25</v>
      </c>
      <c r="M41" s="70">
        <v>9.0891203703703707E-5</v>
      </c>
      <c r="N41" s="5"/>
      <c r="O41" s="80"/>
      <c r="P41" s="82"/>
      <c r="Q41" s="82"/>
      <c r="R41" s="83"/>
      <c r="S41" s="84"/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7.8472222222222222E-5</v>
      </c>
      <c r="H42" s="5">
        <v>19</v>
      </c>
      <c r="I42" s="50">
        <v>19</v>
      </c>
      <c r="J42" s="52">
        <v>1</v>
      </c>
      <c r="K42" s="52">
        <v>1</v>
      </c>
      <c r="L42" s="63">
        <v>0.2</v>
      </c>
      <c r="M42" s="70">
        <v>5.5578703703703702E-5</v>
      </c>
      <c r="N42" s="5"/>
      <c r="O42" s="80"/>
      <c r="P42" s="82"/>
      <c r="Q42" s="82"/>
      <c r="R42" s="83"/>
      <c r="S42" s="84"/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1.5085648148148147E-4</v>
      </c>
      <c r="H43" s="5">
        <v>1</v>
      </c>
      <c r="I43" s="50">
        <v>1</v>
      </c>
      <c r="J43" s="52">
        <v>1</v>
      </c>
      <c r="K43" s="52">
        <v>1</v>
      </c>
      <c r="L43" s="63">
        <v>0.25</v>
      </c>
      <c r="M43" s="70">
        <v>9.0752314814814816E-5</v>
      </c>
      <c r="N43" s="5"/>
      <c r="O43" s="80"/>
      <c r="P43" s="82"/>
      <c r="Q43" s="82"/>
      <c r="R43" s="83"/>
      <c r="S43" s="84"/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4.8634259259259259E-5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5.0324074074074072E-5</v>
      </c>
      <c r="N44" s="5"/>
      <c r="O44" s="80"/>
      <c r="P44" s="82"/>
      <c r="Q44" s="82"/>
      <c r="R44" s="83"/>
      <c r="S44" s="84"/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8.6516203703703709E-5</v>
      </c>
      <c r="H45" s="5">
        <v>1</v>
      </c>
      <c r="I45" s="50">
        <v>1</v>
      </c>
      <c r="J45" s="52">
        <v>1</v>
      </c>
      <c r="K45" s="52">
        <v>1</v>
      </c>
      <c r="L45" s="63">
        <v>4.464285714285714E-3</v>
      </c>
      <c r="M45" s="70">
        <v>4.9745370370370372E-5</v>
      </c>
      <c r="N45" s="5"/>
      <c r="O45" s="80"/>
      <c r="P45" s="82"/>
      <c r="Q45" s="82"/>
      <c r="R45" s="83"/>
      <c r="S45" s="84"/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0.5</v>
      </c>
      <c r="G46" s="57">
        <v>4.5740740740740738E-5</v>
      </c>
      <c r="H46" s="5">
        <v>1</v>
      </c>
      <c r="I46" s="50">
        <v>1</v>
      </c>
      <c r="J46" s="52">
        <v>1</v>
      </c>
      <c r="K46" s="52">
        <v>1</v>
      </c>
      <c r="L46" s="63">
        <v>7.6923076923076927E-2</v>
      </c>
      <c r="M46" s="70">
        <v>4.3518518518518519E-5</v>
      </c>
      <c r="N46" s="5"/>
      <c r="O46" s="80"/>
      <c r="P46" s="82"/>
      <c r="Q46" s="82"/>
      <c r="R46" s="83"/>
      <c r="S46" s="84"/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3.5659722222222225E-5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3.7129629629629633E-5</v>
      </c>
      <c r="N47" s="5"/>
      <c r="O47" s="80"/>
      <c r="P47" s="82"/>
      <c r="Q47" s="82"/>
      <c r="R47" s="83"/>
      <c r="S47" s="84"/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1.4969907407407407E-4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8.5636574074074076E-5</v>
      </c>
      <c r="N48" s="5"/>
      <c r="O48" s="80"/>
      <c r="P48" s="82"/>
      <c r="Q48" s="82"/>
      <c r="R48" s="83"/>
      <c r="S48" s="84"/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4.0335648148148148E-5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3.7696759259259257E-5</v>
      </c>
      <c r="N49" s="5"/>
      <c r="O49" s="80"/>
      <c r="P49" s="82"/>
      <c r="Q49" s="82"/>
      <c r="R49" s="83"/>
      <c r="S49" s="84"/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1.0377314814814815E-4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6.1423611111111108E-5</v>
      </c>
      <c r="N50" s="5"/>
      <c r="O50" s="80"/>
      <c r="P50" s="82"/>
      <c r="Q50" s="82"/>
      <c r="R50" s="83"/>
      <c r="S50" s="84"/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0.5</v>
      </c>
      <c r="G51" s="57">
        <v>2.8506944444444445E-5</v>
      </c>
      <c r="H51" s="5">
        <v>1759</v>
      </c>
      <c r="I51" s="50">
        <v>1743</v>
      </c>
      <c r="J51" s="52">
        <v>0.99090392268334282</v>
      </c>
      <c r="K51" s="52">
        <v>0.99090392268334282</v>
      </c>
      <c r="L51" s="63">
        <v>0.33333333333333331</v>
      </c>
      <c r="M51" s="70">
        <v>3.5717592592592595E-5</v>
      </c>
      <c r="N51" s="5"/>
      <c r="O51" s="80"/>
      <c r="P51" s="82"/>
      <c r="Q51" s="82"/>
      <c r="R51" s="83"/>
      <c r="S51" s="84"/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2.9965277777777778E-5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3.4027777777777775E-5</v>
      </c>
      <c r="N52" s="5"/>
      <c r="O52" s="80"/>
      <c r="P52" s="82"/>
      <c r="Q52" s="82"/>
      <c r="R52" s="83"/>
      <c r="S52" s="84"/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6.5208333333333337E-5</v>
      </c>
      <c r="H53" s="5">
        <v>88</v>
      </c>
      <c r="I53" s="50">
        <v>88</v>
      </c>
      <c r="J53" s="52">
        <v>1</v>
      </c>
      <c r="K53" s="52">
        <v>1</v>
      </c>
      <c r="L53" s="63">
        <v>1</v>
      </c>
      <c r="M53" s="70">
        <v>5.5821759259259258E-5</v>
      </c>
      <c r="N53" s="5"/>
      <c r="O53" s="80"/>
      <c r="P53" s="82"/>
      <c r="Q53" s="82"/>
      <c r="R53" s="83"/>
      <c r="S53" s="84"/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3.2611111111111111E-4</v>
      </c>
      <c r="H54" s="5">
        <v>676</v>
      </c>
      <c r="I54" s="50">
        <v>675</v>
      </c>
      <c r="J54" s="52">
        <v>0.99852071005917165</v>
      </c>
      <c r="K54" s="52">
        <v>0.99852071005917165</v>
      </c>
      <c r="L54" s="63">
        <v>1</v>
      </c>
      <c r="M54" s="70">
        <v>5.3009259259259257E-5</v>
      </c>
      <c r="N54" s="5"/>
      <c r="O54" s="80"/>
      <c r="P54" s="82"/>
      <c r="Q54" s="82"/>
      <c r="R54" s="83"/>
      <c r="S54" s="84"/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6.3680555555555552E-5</v>
      </c>
      <c r="H55" s="5">
        <v>67</v>
      </c>
      <c r="I55" s="50">
        <v>65</v>
      </c>
      <c r="J55" s="52">
        <v>0.97014925373134331</v>
      </c>
      <c r="K55" s="52">
        <v>0.97014925373134331</v>
      </c>
      <c r="L55" s="63">
        <v>1</v>
      </c>
      <c r="M55" s="70">
        <v>4.0381944444444443E-5</v>
      </c>
      <c r="N55" s="5"/>
      <c r="O55" s="80"/>
      <c r="P55" s="82"/>
      <c r="Q55" s="82"/>
      <c r="R55" s="83"/>
      <c r="S55" s="84"/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3.1215277777777775E-5</v>
      </c>
      <c r="H56" s="5">
        <v>3393</v>
      </c>
      <c r="I56" s="50">
        <v>2925</v>
      </c>
      <c r="J56" s="52">
        <v>0.86206896551724133</v>
      </c>
      <c r="K56" s="52">
        <v>0.86206896551724133</v>
      </c>
      <c r="L56" s="63">
        <v>1</v>
      </c>
      <c r="M56" s="70">
        <v>3.0219907407407409E-5</v>
      </c>
      <c r="N56" s="5"/>
      <c r="O56" s="80"/>
      <c r="P56" s="82"/>
      <c r="Q56" s="82"/>
      <c r="R56" s="83"/>
      <c r="S56" s="84"/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9.2175925925925929E-5</v>
      </c>
      <c r="H57" s="5">
        <v>14</v>
      </c>
      <c r="I57" s="50">
        <v>14</v>
      </c>
      <c r="J57" s="52">
        <v>1</v>
      </c>
      <c r="K57" s="52">
        <v>1</v>
      </c>
      <c r="L57" s="63">
        <v>0.33333333333333331</v>
      </c>
      <c r="M57" s="70">
        <v>5.1018518518518519E-5</v>
      </c>
      <c r="N57" s="5"/>
      <c r="O57" s="80"/>
      <c r="P57" s="82"/>
      <c r="Q57" s="82"/>
      <c r="R57" s="83"/>
      <c r="S57" s="84"/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0.5</v>
      </c>
      <c r="G58" s="57">
        <v>5.8738425925925923E-5</v>
      </c>
      <c r="H58" s="5">
        <v>2</v>
      </c>
      <c r="I58" s="50">
        <v>2</v>
      </c>
      <c r="J58" s="52">
        <v>1</v>
      </c>
      <c r="K58" s="52">
        <v>1</v>
      </c>
      <c r="L58" s="63">
        <v>1.2195121951219513E-2</v>
      </c>
      <c r="M58" s="70">
        <v>4.6527777777777781E-5</v>
      </c>
      <c r="N58" s="5"/>
      <c r="O58" s="80"/>
      <c r="P58" s="82"/>
      <c r="Q58" s="82"/>
      <c r="R58" s="83"/>
      <c r="S58" s="84"/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1.1865740740740741E-4</v>
      </c>
      <c r="H59" s="5">
        <v>1</v>
      </c>
      <c r="I59" s="50">
        <v>1</v>
      </c>
      <c r="J59" s="52">
        <v>1</v>
      </c>
      <c r="K59" s="52">
        <v>1</v>
      </c>
      <c r="L59" s="63">
        <v>5.4945054945054945E-4</v>
      </c>
      <c r="M59" s="70">
        <v>1.0636574074074073E-4</v>
      </c>
      <c r="N59" s="5"/>
      <c r="O59" s="80"/>
      <c r="P59" s="82"/>
      <c r="Q59" s="82"/>
      <c r="R59" s="83"/>
      <c r="S59" s="84"/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5.3483796296296299E-5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4.5266203703703702E-5</v>
      </c>
      <c r="N60" s="5"/>
      <c r="O60" s="80"/>
      <c r="P60" s="82"/>
      <c r="Q60" s="82"/>
      <c r="R60" s="83"/>
      <c r="S60" s="84"/>
    </row>
    <row r="61" spans="1:19" x14ac:dyDescent="0.25">
      <c r="A61" s="73" t="s">
        <v>102</v>
      </c>
      <c r="B61" s="5">
        <f t="shared" si="0"/>
        <v>15904.000000000002</v>
      </c>
      <c r="C61" s="13">
        <v>5000</v>
      </c>
      <c r="D61" s="15">
        <v>0.31438631790744465</v>
      </c>
      <c r="E61" s="15">
        <v>1</v>
      </c>
      <c r="F61" s="56">
        <v>1</v>
      </c>
      <c r="G61" s="57">
        <v>2.7465277777777778E-5</v>
      </c>
      <c r="H61" s="5">
        <v>15904.000000000002</v>
      </c>
      <c r="I61" s="50">
        <v>4996</v>
      </c>
      <c r="J61" s="52">
        <v>0.31413480885311873</v>
      </c>
      <c r="K61" s="52">
        <v>0.99919999999999998</v>
      </c>
      <c r="L61" s="63">
        <v>1</v>
      </c>
      <c r="M61" s="70">
        <v>4.0347222222222223E-5</v>
      </c>
      <c r="N61" s="5"/>
      <c r="O61" s="80"/>
      <c r="P61" s="82"/>
      <c r="Q61" s="82"/>
      <c r="R61" s="83"/>
      <c r="S61" s="84"/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6.1979166666666671E-5</v>
      </c>
      <c r="H62" s="5">
        <v>2</v>
      </c>
      <c r="I62" s="50">
        <v>2</v>
      </c>
      <c r="J62" s="52">
        <v>1</v>
      </c>
      <c r="K62" s="52">
        <v>1</v>
      </c>
      <c r="L62" s="63">
        <v>7.874015748031496E-3</v>
      </c>
      <c r="M62" s="70">
        <v>5.0266203703703702E-5</v>
      </c>
      <c r="N62" s="5"/>
      <c r="O62" s="80"/>
      <c r="P62" s="82"/>
      <c r="Q62" s="82"/>
      <c r="R62" s="83"/>
      <c r="S62" s="84"/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5.0173611111111112E-5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3.4016203703703707E-5</v>
      </c>
      <c r="N63" s="5"/>
      <c r="O63" s="80"/>
      <c r="P63" s="82"/>
      <c r="Q63" s="82"/>
      <c r="R63" s="83"/>
      <c r="S63" s="84"/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9.0909090909090912E-2</v>
      </c>
      <c r="G64" s="57">
        <v>6.7106481481481479E-5</v>
      </c>
      <c r="H64" s="5">
        <v>7</v>
      </c>
      <c r="I64" s="50">
        <v>7</v>
      </c>
      <c r="J64" s="52">
        <v>1</v>
      </c>
      <c r="K64" s="52">
        <v>1</v>
      </c>
      <c r="L64" s="63">
        <v>0.1111111111111111</v>
      </c>
      <c r="M64" s="70">
        <v>4.8553240740740738E-5</v>
      </c>
      <c r="N64" s="5"/>
      <c r="O64" s="80"/>
      <c r="P64" s="82"/>
      <c r="Q64" s="82"/>
      <c r="R64" s="83"/>
      <c r="S64" s="84"/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5.9629629629629631E-5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5.7696759259259263E-5</v>
      </c>
      <c r="N65" s="5"/>
      <c r="O65" s="80"/>
      <c r="P65" s="82"/>
      <c r="Q65" s="82"/>
      <c r="R65" s="83"/>
      <c r="S65" s="84"/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0.25</v>
      </c>
      <c r="G66" s="57">
        <v>5.2129629629629631E-5</v>
      </c>
      <c r="H66" s="5">
        <v>38</v>
      </c>
      <c r="I66" s="50">
        <v>26</v>
      </c>
      <c r="J66" s="52">
        <v>0.68421052631578949</v>
      </c>
      <c r="K66" s="52">
        <v>0.68421052631578949</v>
      </c>
      <c r="L66" s="63">
        <v>3.3670033670033669E-3</v>
      </c>
      <c r="M66" s="70">
        <v>3.5590277777777779E-5</v>
      </c>
      <c r="N66" s="5"/>
      <c r="O66" s="80"/>
      <c r="P66" s="82"/>
      <c r="Q66" s="82"/>
      <c r="R66" s="83"/>
      <c r="S66" s="84"/>
    </row>
    <row r="67" spans="1:19" x14ac:dyDescent="0.25">
      <c r="A67" s="73" t="s">
        <v>75</v>
      </c>
      <c r="B67" s="5">
        <f t="shared" si="0"/>
        <v>7717.9999999999991</v>
      </c>
      <c r="C67" s="13">
        <v>5000</v>
      </c>
      <c r="D67" s="15">
        <v>0.64783622700181398</v>
      </c>
      <c r="E67" s="15">
        <v>1</v>
      </c>
      <c r="F67" s="56">
        <v>1</v>
      </c>
      <c r="G67" s="57">
        <v>3.076388888888889E-5</v>
      </c>
      <c r="H67" s="5">
        <v>7717.9999999999991</v>
      </c>
      <c r="I67" s="50">
        <v>4857</v>
      </c>
      <c r="J67" s="52">
        <v>0.62930811090956207</v>
      </c>
      <c r="K67" s="52">
        <v>0.97140000000000004</v>
      </c>
      <c r="L67" s="63">
        <v>1</v>
      </c>
      <c r="M67" s="70">
        <v>4.3622685185185184E-5</v>
      </c>
      <c r="N67" s="5"/>
      <c r="O67" s="80"/>
      <c r="P67" s="82"/>
      <c r="Q67" s="82"/>
      <c r="R67" s="83"/>
      <c r="S67" s="84"/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5.0740740740740744E-5</v>
      </c>
      <c r="H68" s="5">
        <v>14</v>
      </c>
      <c r="I68" s="50">
        <v>14</v>
      </c>
      <c r="J68" s="52">
        <v>1</v>
      </c>
      <c r="K68" s="52">
        <v>1</v>
      </c>
      <c r="L68" s="63">
        <v>3.0395136778115501E-3</v>
      </c>
      <c r="M68" s="70">
        <v>3.1215277777777775E-5</v>
      </c>
      <c r="N68" s="5"/>
      <c r="O68" s="80"/>
      <c r="P68" s="82"/>
      <c r="Q68" s="82"/>
      <c r="R68" s="83"/>
      <c r="S68" s="84"/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1</v>
      </c>
      <c r="G69" s="57">
        <v>5.3888888888888889E-5</v>
      </c>
      <c r="H69" s="5">
        <v>24</v>
      </c>
      <c r="I69" s="50">
        <v>15</v>
      </c>
      <c r="J69" s="52">
        <v>0.625</v>
      </c>
      <c r="K69" s="52">
        <v>0.625</v>
      </c>
      <c r="L69" s="63">
        <v>5.4644808743169399E-3</v>
      </c>
      <c r="M69" s="70">
        <v>5.6331018518518519E-5</v>
      </c>
      <c r="N69" s="5"/>
      <c r="O69" s="80"/>
      <c r="P69" s="82"/>
      <c r="Q69" s="82"/>
      <c r="R69" s="83"/>
      <c r="S69" s="84"/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4.5763888888888888E-5</v>
      </c>
      <c r="H70" s="5">
        <v>6</v>
      </c>
      <c r="I70" s="50">
        <v>6</v>
      </c>
      <c r="J70" s="52">
        <v>1</v>
      </c>
      <c r="K70" s="52">
        <v>1</v>
      </c>
      <c r="L70" s="63">
        <v>1</v>
      </c>
      <c r="M70" s="70">
        <v>4.7268518518518516E-5</v>
      </c>
      <c r="N70" s="5"/>
      <c r="O70" s="80"/>
      <c r="P70" s="82"/>
      <c r="Q70" s="82"/>
      <c r="R70" s="83"/>
      <c r="S70" s="84"/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5.0370370370370373E-5</v>
      </c>
      <c r="H71" s="5">
        <v>1</v>
      </c>
      <c r="I71" s="50">
        <v>1</v>
      </c>
      <c r="J71" s="52">
        <v>1</v>
      </c>
      <c r="K71" s="52">
        <v>1</v>
      </c>
      <c r="L71" s="63">
        <v>1</v>
      </c>
      <c r="M71" s="70">
        <v>4.2453703703703702E-5</v>
      </c>
      <c r="N71" s="5"/>
      <c r="O71" s="80"/>
      <c r="P71" s="82"/>
      <c r="Q71" s="82"/>
      <c r="R71" s="83"/>
      <c r="S71" s="84"/>
    </row>
    <row r="72" spans="1:19" x14ac:dyDescent="0.25">
      <c r="A72" s="73" t="s">
        <v>78</v>
      </c>
      <c r="B72" s="5">
        <f t="shared" si="0"/>
        <v>6289</v>
      </c>
      <c r="C72" s="13">
        <v>2564</v>
      </c>
      <c r="D72" s="15">
        <v>0.40769597710287803</v>
      </c>
      <c r="E72" s="15">
        <v>0.51280000000000003</v>
      </c>
      <c r="F72" s="56">
        <v>1</v>
      </c>
      <c r="G72" s="57">
        <v>3.7766203703703703E-5</v>
      </c>
      <c r="H72" s="5">
        <v>6289</v>
      </c>
      <c r="I72" s="50">
        <v>30</v>
      </c>
      <c r="J72" s="52">
        <v>4.7702337414533315E-3</v>
      </c>
      <c r="K72" s="52">
        <v>6.0000000000000001E-3</v>
      </c>
      <c r="L72" s="63">
        <v>1</v>
      </c>
      <c r="M72" s="70">
        <v>3.2928240740740738E-5</v>
      </c>
      <c r="N72" s="5"/>
      <c r="O72" s="80"/>
      <c r="P72" s="82"/>
      <c r="Q72" s="82"/>
      <c r="R72" s="83"/>
      <c r="S72" s="84"/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0.33333333333333331</v>
      </c>
      <c r="G73" s="57">
        <v>4.8379629629629628E-5</v>
      </c>
      <c r="H73" s="5">
        <v>3</v>
      </c>
      <c r="I73" s="50">
        <v>3</v>
      </c>
      <c r="J73" s="52">
        <v>1</v>
      </c>
      <c r="K73" s="52">
        <v>1</v>
      </c>
      <c r="L73" s="63">
        <v>6.993006993006993E-3</v>
      </c>
      <c r="M73" s="70">
        <v>4.9606481481481481E-5</v>
      </c>
      <c r="N73" s="5"/>
      <c r="O73" s="80"/>
      <c r="P73" s="82"/>
      <c r="Q73" s="82"/>
      <c r="R73" s="83"/>
      <c r="S73" s="84"/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7.3912037037037032E-5</v>
      </c>
      <c r="H74" s="5">
        <v>9</v>
      </c>
      <c r="I74" s="50">
        <v>8</v>
      </c>
      <c r="J74" s="52">
        <v>0.88888888888888884</v>
      </c>
      <c r="K74" s="52">
        <v>0.88888888888888884</v>
      </c>
      <c r="L74" s="63">
        <v>1</v>
      </c>
      <c r="M74" s="70">
        <v>5.5347222222222222E-5</v>
      </c>
      <c r="N74" s="5"/>
      <c r="O74" s="80"/>
      <c r="P74" s="82"/>
      <c r="Q74" s="82"/>
      <c r="R74" s="83"/>
      <c r="S74" s="84"/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0.5</v>
      </c>
      <c r="G75" s="57">
        <v>5.2858796296296298E-5</v>
      </c>
      <c r="H75" s="5">
        <v>302</v>
      </c>
      <c r="I75" s="50">
        <v>254</v>
      </c>
      <c r="J75" s="52">
        <v>0.84105960264900659</v>
      </c>
      <c r="K75" s="52">
        <v>0.84105960264900659</v>
      </c>
      <c r="L75" s="63">
        <v>0.5</v>
      </c>
      <c r="M75" s="70">
        <v>6.3425925925925922E-5</v>
      </c>
      <c r="N75" s="5"/>
      <c r="O75" s="80"/>
      <c r="P75" s="82"/>
      <c r="Q75" s="82"/>
      <c r="R75" s="83"/>
      <c r="S75" s="84"/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3.7627314814814812E-5</v>
      </c>
      <c r="H76" s="5">
        <v>968</v>
      </c>
      <c r="I76" s="50">
        <v>968</v>
      </c>
      <c r="J76" s="52">
        <v>1</v>
      </c>
      <c r="K76" s="52">
        <v>1</v>
      </c>
      <c r="L76" s="63">
        <v>1</v>
      </c>
      <c r="M76" s="70">
        <v>3.9085648148148152E-5</v>
      </c>
      <c r="N76" s="5"/>
      <c r="O76" s="80"/>
      <c r="P76" s="82"/>
      <c r="Q76" s="82"/>
      <c r="R76" s="83"/>
      <c r="S76" s="84"/>
    </row>
    <row r="77" spans="1:19" x14ac:dyDescent="0.25">
      <c r="A77" s="71" t="s">
        <v>81</v>
      </c>
      <c r="B77" s="5">
        <f t="shared" si="0"/>
        <v>368</v>
      </c>
      <c r="C77" s="13">
        <v>364</v>
      </c>
      <c r="D77" s="15">
        <v>0.98913043478260865</v>
      </c>
      <c r="E77" s="15">
        <v>0.98913043478260865</v>
      </c>
      <c r="F77" s="56">
        <v>1</v>
      </c>
      <c r="G77" s="57">
        <v>4.2361111111111112E-5</v>
      </c>
      <c r="H77" s="5">
        <v>368</v>
      </c>
      <c r="I77" s="50">
        <v>357</v>
      </c>
      <c r="J77" s="52">
        <v>0.97010869565217395</v>
      </c>
      <c r="K77" s="52">
        <v>0.97010869565217395</v>
      </c>
      <c r="L77" s="63">
        <v>0.2</v>
      </c>
      <c r="M77" s="70">
        <v>4.9444444444444446E-5</v>
      </c>
      <c r="N77" s="5"/>
      <c r="O77" s="80"/>
      <c r="P77" s="82"/>
      <c r="Q77" s="82"/>
      <c r="R77" s="83"/>
      <c r="S77" s="84"/>
    </row>
    <row r="78" spans="1:19" x14ac:dyDescent="0.25">
      <c r="A78" s="71" t="s">
        <v>82</v>
      </c>
      <c r="B78" s="5">
        <f t="shared" si="0"/>
        <v>1842</v>
      </c>
      <c r="C78" s="13">
        <v>943</v>
      </c>
      <c r="D78" s="15">
        <v>0.51194353963083605</v>
      </c>
      <c r="E78" s="15">
        <v>0.51194353963083605</v>
      </c>
      <c r="F78" s="56">
        <v>1</v>
      </c>
      <c r="G78" s="57">
        <v>3.6863425925925926E-5</v>
      </c>
      <c r="H78" s="5">
        <v>1842</v>
      </c>
      <c r="I78" s="50">
        <v>886</v>
      </c>
      <c r="J78" s="52">
        <v>0.48099891422366992</v>
      </c>
      <c r="K78" s="52">
        <v>0.48099891422366992</v>
      </c>
      <c r="L78" s="63">
        <v>0.125</v>
      </c>
      <c r="M78" s="70">
        <v>3.5324074074074073E-5</v>
      </c>
      <c r="N78" s="5"/>
      <c r="O78" s="80"/>
      <c r="P78" s="82"/>
      <c r="Q78" s="82"/>
      <c r="R78" s="83"/>
      <c r="S78" s="84"/>
    </row>
    <row r="79" spans="1:19" x14ac:dyDescent="0.25">
      <c r="A79" s="71" t="s">
        <v>83</v>
      </c>
      <c r="B79" s="5">
        <f t="shared" ref="B79:B93" si="1">C79 / D79</f>
        <v>1419</v>
      </c>
      <c r="C79" s="13">
        <v>1359</v>
      </c>
      <c r="D79" s="15">
        <v>0.95771670190274838</v>
      </c>
      <c r="E79" s="15">
        <v>0.95771670190274838</v>
      </c>
      <c r="F79" s="56">
        <v>1</v>
      </c>
      <c r="G79" s="57">
        <v>4.0555555555555553E-5</v>
      </c>
      <c r="H79" s="5">
        <v>1419</v>
      </c>
      <c r="I79" s="50">
        <v>1341</v>
      </c>
      <c r="J79" s="52">
        <v>0.94503171247357298</v>
      </c>
      <c r="K79" s="52">
        <v>0.94503171247357298</v>
      </c>
      <c r="L79" s="63">
        <v>1</v>
      </c>
      <c r="M79" s="70">
        <v>4.6423611111111109E-5</v>
      </c>
      <c r="N79" s="5"/>
      <c r="O79" s="80"/>
      <c r="P79" s="82"/>
      <c r="Q79" s="82"/>
      <c r="R79" s="83"/>
      <c r="S79" s="84"/>
    </row>
    <row r="80" spans="1:19" x14ac:dyDescent="0.25">
      <c r="A80" s="71" t="s">
        <v>106</v>
      </c>
      <c r="B80" s="5">
        <f t="shared" si="1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1.2136574074074075E-4</v>
      </c>
      <c r="H80" s="5">
        <v>184</v>
      </c>
      <c r="I80" s="50">
        <v>123</v>
      </c>
      <c r="J80" s="52">
        <v>0.66847826086956519</v>
      </c>
      <c r="K80" s="52">
        <v>0.66847826086956519</v>
      </c>
      <c r="L80" s="63">
        <v>4.3478260869565216E-2</v>
      </c>
      <c r="M80" s="70">
        <v>6.724537037037037E-5</v>
      </c>
      <c r="N80" s="5"/>
      <c r="O80" s="80"/>
      <c r="P80" s="82"/>
      <c r="Q80" s="82"/>
      <c r="R80" s="83"/>
      <c r="S80" s="84"/>
    </row>
    <row r="81" spans="1:19" x14ac:dyDescent="0.25">
      <c r="A81" s="71" t="s">
        <v>84</v>
      </c>
      <c r="B81" s="5">
        <f t="shared" si="1"/>
        <v>3147</v>
      </c>
      <c r="C81" s="13">
        <v>1834</v>
      </c>
      <c r="D81" s="15">
        <v>0.58277724817286303</v>
      </c>
      <c r="E81" s="15">
        <v>0.58277724817286303</v>
      </c>
      <c r="F81" s="56">
        <v>0.2</v>
      </c>
      <c r="G81" s="57">
        <v>4.1898148148148145E-5</v>
      </c>
      <c r="H81" s="5">
        <v>3147</v>
      </c>
      <c r="I81" s="50">
        <v>92</v>
      </c>
      <c r="J81" s="52">
        <v>2.92341912932952E-2</v>
      </c>
      <c r="K81" s="52">
        <v>2.92341912932952E-2</v>
      </c>
      <c r="L81" s="63">
        <v>1.0559662090813093E-3</v>
      </c>
      <c r="M81" s="70">
        <v>3.9687500000000002E-5</v>
      </c>
      <c r="N81" s="5"/>
      <c r="O81" s="80"/>
      <c r="P81" s="82"/>
      <c r="Q81" s="82"/>
      <c r="R81" s="83"/>
      <c r="S81" s="84"/>
    </row>
    <row r="82" spans="1:19" x14ac:dyDescent="0.25">
      <c r="A82" s="71" t="s">
        <v>85</v>
      </c>
      <c r="B82" s="5">
        <f t="shared" si="1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5.5046296296296297E-5</v>
      </c>
      <c r="H82" s="5">
        <v>30</v>
      </c>
      <c r="I82" s="50">
        <v>29</v>
      </c>
      <c r="J82" s="52">
        <v>0.96666666666666667</v>
      </c>
      <c r="K82" s="52">
        <v>0.96666666666666667</v>
      </c>
      <c r="L82" s="63">
        <v>0.5</v>
      </c>
      <c r="M82" s="70">
        <v>5.133101851851852E-5</v>
      </c>
      <c r="N82" s="5"/>
      <c r="O82" s="80"/>
      <c r="P82" s="82"/>
      <c r="Q82" s="82"/>
      <c r="R82" s="83"/>
      <c r="S82" s="84"/>
    </row>
    <row r="83" spans="1:19" x14ac:dyDescent="0.25">
      <c r="A83" s="71" t="s">
        <v>86</v>
      </c>
      <c r="B83" s="5">
        <f t="shared" si="1"/>
        <v>1186</v>
      </c>
      <c r="C83" s="13">
        <v>983</v>
      </c>
      <c r="D83" s="15">
        <v>0.82883642495784149</v>
      </c>
      <c r="E83" s="15">
        <v>0.82883642495784149</v>
      </c>
      <c r="F83" s="56">
        <v>0.5</v>
      </c>
      <c r="G83" s="57">
        <v>1.7901620370370369E-4</v>
      </c>
      <c r="H83" s="5">
        <v>1186</v>
      </c>
      <c r="I83" s="50">
        <v>116</v>
      </c>
      <c r="J83" s="52">
        <v>9.7807757166947729E-2</v>
      </c>
      <c r="K83" s="52">
        <v>9.7807757166947729E-2</v>
      </c>
      <c r="L83" s="63">
        <v>9.8039215686274508E-3</v>
      </c>
      <c r="M83" s="70">
        <v>4.398148148148148E-5</v>
      </c>
      <c r="N83" s="5"/>
      <c r="O83" s="80"/>
      <c r="P83" s="82"/>
      <c r="Q83" s="82"/>
      <c r="R83" s="83"/>
      <c r="S83" s="84"/>
    </row>
    <row r="84" spans="1:19" x14ac:dyDescent="0.25">
      <c r="A84" s="71" t="s">
        <v>87</v>
      </c>
      <c r="B84" s="5">
        <f t="shared" si="1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7.1076388888888887E-5</v>
      </c>
      <c r="H84" s="5">
        <v>22</v>
      </c>
      <c r="I84" s="50">
        <v>18</v>
      </c>
      <c r="J84" s="52">
        <v>0.81818181818181823</v>
      </c>
      <c r="K84" s="52">
        <v>0.81818181818181823</v>
      </c>
      <c r="L84" s="63">
        <v>1.1627906976744186E-2</v>
      </c>
      <c r="M84" s="70">
        <v>5.3773148148148149E-5</v>
      </c>
      <c r="N84" s="5"/>
      <c r="O84" s="80"/>
      <c r="P84" s="82"/>
      <c r="Q84" s="82"/>
      <c r="R84" s="83"/>
      <c r="S84" s="84"/>
    </row>
    <row r="85" spans="1:19" x14ac:dyDescent="0.25">
      <c r="A85" s="71" t="s">
        <v>88</v>
      </c>
      <c r="B85" s="5">
        <f t="shared" si="1"/>
        <v>146</v>
      </c>
      <c r="C85" s="13">
        <v>125</v>
      </c>
      <c r="D85" s="15">
        <v>0.85616438356164382</v>
      </c>
      <c r="E85" s="15">
        <v>0.85616438356164382</v>
      </c>
      <c r="F85" s="56">
        <v>1</v>
      </c>
      <c r="G85" s="57">
        <v>5.4444444444444446E-5</v>
      </c>
      <c r="H85" s="5">
        <v>146</v>
      </c>
      <c r="I85" s="50">
        <v>113</v>
      </c>
      <c r="J85" s="52">
        <v>0.77397260273972601</v>
      </c>
      <c r="K85" s="52">
        <v>0.77397260273972601</v>
      </c>
      <c r="L85" s="63">
        <v>0.16666666666666666</v>
      </c>
      <c r="M85" s="70">
        <v>3.7858796296296299E-5</v>
      </c>
      <c r="N85" s="5"/>
      <c r="O85" s="80"/>
      <c r="P85" s="82"/>
      <c r="Q85" s="82"/>
      <c r="R85" s="83"/>
      <c r="S85" s="84"/>
    </row>
    <row r="86" spans="1:19" x14ac:dyDescent="0.25">
      <c r="A86" s="71" t="s">
        <v>89</v>
      </c>
      <c r="B86" s="5">
        <f t="shared" si="1"/>
        <v>2</v>
      </c>
      <c r="C86" s="13">
        <v>2</v>
      </c>
      <c r="D86" s="15">
        <v>1</v>
      </c>
      <c r="E86" s="15">
        <v>1</v>
      </c>
      <c r="F86" s="56">
        <v>5.7803468208092483E-3</v>
      </c>
      <c r="G86" s="57">
        <v>1.3628472222222221E-4</v>
      </c>
      <c r="H86" s="5">
        <v>2</v>
      </c>
      <c r="I86" s="50">
        <v>1</v>
      </c>
      <c r="J86" s="52">
        <v>0.5</v>
      </c>
      <c r="K86" s="52">
        <v>0.5</v>
      </c>
      <c r="L86" s="63">
        <v>9.1407678244972577E-4</v>
      </c>
      <c r="M86" s="70">
        <v>1.1506944444444444E-4</v>
      </c>
      <c r="N86" s="5"/>
      <c r="O86" s="80"/>
      <c r="P86" s="82"/>
      <c r="Q86" s="82"/>
      <c r="R86" s="83"/>
      <c r="S86" s="84"/>
    </row>
    <row r="87" spans="1:19" x14ac:dyDescent="0.25">
      <c r="A87" s="71" t="s">
        <v>90</v>
      </c>
      <c r="B87" s="5">
        <f t="shared" si="1"/>
        <v>903</v>
      </c>
      <c r="C87" s="13">
        <v>900</v>
      </c>
      <c r="D87" s="15">
        <v>0.99667774086378735</v>
      </c>
      <c r="E87" s="15">
        <v>0.99667774086378735</v>
      </c>
      <c r="F87" s="56">
        <v>0.2</v>
      </c>
      <c r="G87" s="57">
        <v>5.3298611111111114E-5</v>
      </c>
      <c r="H87" s="5">
        <v>903</v>
      </c>
      <c r="I87" s="50">
        <v>859</v>
      </c>
      <c r="J87" s="52">
        <v>0.95127353266888148</v>
      </c>
      <c r="K87" s="52">
        <v>0.95127353266888148</v>
      </c>
      <c r="L87" s="63">
        <v>3.2258064516129031E-2</v>
      </c>
      <c r="M87" s="70">
        <v>4.5347222222222223E-5</v>
      </c>
      <c r="N87" s="5"/>
      <c r="O87" s="80"/>
      <c r="P87" s="82"/>
      <c r="Q87" s="82"/>
      <c r="R87" s="83"/>
      <c r="S87" s="84"/>
    </row>
    <row r="88" spans="1:19" x14ac:dyDescent="0.25">
      <c r="A88" s="71" t="s">
        <v>91</v>
      </c>
      <c r="B88" s="5">
        <f t="shared" si="1"/>
        <v>419</v>
      </c>
      <c r="C88" s="13">
        <v>383</v>
      </c>
      <c r="D88" s="15">
        <v>0.91408114558472553</v>
      </c>
      <c r="E88" s="15">
        <v>0.91408114558472553</v>
      </c>
      <c r="F88" s="56">
        <v>1</v>
      </c>
      <c r="G88" s="57">
        <v>6.1030092592592593E-5</v>
      </c>
      <c r="H88" s="5">
        <v>419</v>
      </c>
      <c r="I88" s="50">
        <v>302</v>
      </c>
      <c r="J88" s="52">
        <v>0.72076372315035797</v>
      </c>
      <c r="K88" s="52">
        <v>0.72076372315035797</v>
      </c>
      <c r="L88" s="63">
        <v>8.3333333333333329E-2</v>
      </c>
      <c r="M88" s="70">
        <v>5.7569444444444447E-5</v>
      </c>
      <c r="N88" s="5"/>
      <c r="O88" s="80"/>
      <c r="P88" s="82"/>
      <c r="Q88" s="82"/>
      <c r="R88" s="83"/>
      <c r="S88" s="84"/>
    </row>
    <row r="89" spans="1:19" x14ac:dyDescent="0.25">
      <c r="A89" s="71" t="s">
        <v>92</v>
      </c>
      <c r="B89" s="5">
        <f t="shared" si="1"/>
        <v>970.99999999999989</v>
      </c>
      <c r="C89" s="13">
        <v>421</v>
      </c>
      <c r="D89" s="15">
        <v>0.43357363542739447</v>
      </c>
      <c r="E89" s="15">
        <v>0.43357363542739447</v>
      </c>
      <c r="F89" s="56">
        <v>0.1111111111111111</v>
      </c>
      <c r="G89" s="57">
        <v>5.5613425925925928E-5</v>
      </c>
      <c r="H89" s="5">
        <v>970.99999999999989</v>
      </c>
      <c r="I89" s="50">
        <v>103</v>
      </c>
      <c r="J89" s="52">
        <v>0.10607621009268794</v>
      </c>
      <c r="K89" s="52">
        <v>0.10607621009268794</v>
      </c>
      <c r="L89" s="63">
        <v>5.8823529411764705E-2</v>
      </c>
      <c r="M89" s="70">
        <v>8.7939814814814809E-5</v>
      </c>
      <c r="N89" s="5"/>
      <c r="O89" s="80"/>
      <c r="P89" s="82"/>
      <c r="Q89" s="82"/>
      <c r="R89" s="83"/>
      <c r="S89" s="84"/>
    </row>
    <row r="90" spans="1:19" x14ac:dyDescent="0.25">
      <c r="A90" s="71" t="s">
        <v>93</v>
      </c>
      <c r="B90" s="5">
        <f t="shared" si="1"/>
        <v>42</v>
      </c>
      <c r="C90" s="13">
        <v>42</v>
      </c>
      <c r="D90" s="15">
        <v>1</v>
      </c>
      <c r="E90" s="15">
        <v>1</v>
      </c>
      <c r="F90" s="56">
        <v>0.5</v>
      </c>
      <c r="G90" s="57">
        <v>7.221064814814815E-5</v>
      </c>
      <c r="H90" s="5">
        <v>42</v>
      </c>
      <c r="I90" s="50">
        <v>42</v>
      </c>
      <c r="J90" s="52">
        <v>1</v>
      </c>
      <c r="K90" s="52">
        <v>1</v>
      </c>
      <c r="L90" s="63">
        <v>0.33333333333333331</v>
      </c>
      <c r="M90" s="70">
        <v>5.8391203703703703E-5</v>
      </c>
      <c r="N90" s="5"/>
      <c r="O90" s="80"/>
      <c r="P90" s="82"/>
      <c r="Q90" s="82"/>
      <c r="R90" s="83"/>
      <c r="S90" s="84"/>
    </row>
    <row r="91" spans="1:19" x14ac:dyDescent="0.25">
      <c r="A91" s="71" t="s">
        <v>94</v>
      </c>
      <c r="B91" s="5">
        <f t="shared" si="1"/>
        <v>14</v>
      </c>
      <c r="C91" s="13">
        <v>13</v>
      </c>
      <c r="D91" s="15">
        <v>0.9285714285714286</v>
      </c>
      <c r="E91" s="15">
        <v>0.9285714285714286</v>
      </c>
      <c r="F91" s="56">
        <v>1.3513513513513514E-2</v>
      </c>
      <c r="G91" s="57">
        <v>9.7060185185185189E-5</v>
      </c>
      <c r="H91" s="5">
        <v>14</v>
      </c>
      <c r="I91" s="50">
        <v>12</v>
      </c>
      <c r="J91" s="52">
        <v>0.8571428571428571</v>
      </c>
      <c r="K91" s="52">
        <v>0.8571428571428571</v>
      </c>
      <c r="L91" s="63">
        <v>1</v>
      </c>
      <c r="M91" s="70">
        <v>7.6018518518518517E-5</v>
      </c>
      <c r="N91" s="5"/>
      <c r="O91" s="80"/>
      <c r="P91" s="82"/>
      <c r="Q91" s="82"/>
      <c r="R91" s="83"/>
      <c r="S91" s="84"/>
    </row>
    <row r="92" spans="1:19" x14ac:dyDescent="0.25">
      <c r="A92" s="71" t="s">
        <v>95</v>
      </c>
      <c r="B92" s="5">
        <f t="shared" si="1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8.3055555555555549E-5</v>
      </c>
      <c r="H92" s="5"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8.2951388888888891E-5</v>
      </c>
      <c r="N92" s="5"/>
      <c r="O92" s="80"/>
      <c r="P92" s="82"/>
      <c r="Q92" s="82"/>
      <c r="R92" s="83"/>
      <c r="S92" s="84"/>
    </row>
    <row r="93" spans="1:19" x14ac:dyDescent="0.25">
      <c r="A93" s="71" t="s">
        <v>107</v>
      </c>
      <c r="B93" s="5">
        <f t="shared" si="1"/>
        <v>319</v>
      </c>
      <c r="C93" s="13">
        <v>252</v>
      </c>
      <c r="D93" s="15">
        <v>0.78996865203761757</v>
      </c>
      <c r="E93" s="15">
        <v>0.78996865203761757</v>
      </c>
      <c r="F93" s="56">
        <v>1</v>
      </c>
      <c r="G93" s="57">
        <v>4.0613425925925923E-5</v>
      </c>
      <c r="H93" s="5">
        <v>319</v>
      </c>
      <c r="I93" s="50">
        <v>234</v>
      </c>
      <c r="J93" s="52">
        <v>0.73354231974921635</v>
      </c>
      <c r="K93" s="52">
        <v>0.73354231974921635</v>
      </c>
      <c r="L93" s="63">
        <v>7.6923076923076927E-2</v>
      </c>
      <c r="M93" s="70">
        <v>4.6550925925925925E-5</v>
      </c>
      <c r="N93" s="5"/>
      <c r="O93" s="80"/>
      <c r="P93" s="82"/>
      <c r="Q93" s="82"/>
      <c r="R93" s="83"/>
      <c r="S93" s="84"/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35606</v>
      </c>
      <c r="D94" s="42">
        <f>AVERAGE(D14:D93)</f>
        <v>0.9279081654239375</v>
      </c>
      <c r="E94" s="42">
        <f>AVERAGE(E14:E93)</f>
        <v>0.94664766027471359</v>
      </c>
      <c r="F94" s="58">
        <f>AVERAGE(F14:F93)</f>
        <v>0.86818309244609837</v>
      </c>
      <c r="G94" s="59">
        <f>AVERAGE(G14:G93)</f>
        <v>7.1864728009259296E-5</v>
      </c>
      <c r="H94" s="27">
        <f>SUM(H14:H93)</f>
        <v>66937</v>
      </c>
      <c r="I94" s="54">
        <f>SUM(I14:I93)</f>
        <v>28624</v>
      </c>
      <c r="J94" s="55">
        <f>AVERAGE(J14:J93)</f>
        <v>0.87891230704890655</v>
      </c>
      <c r="K94" s="55">
        <f>AVERAGE(K14:K93)</f>
        <v>0.89536028834250092</v>
      </c>
      <c r="L94" s="39">
        <f>AVERAGE(L14:L93)</f>
        <v>0.64505763710257469</v>
      </c>
      <c r="M94" s="60">
        <f>AVERAGE(M14:M93)</f>
        <v>5.5517939814814808E-5</v>
      </c>
      <c r="N94" s="27"/>
      <c r="O94" s="41"/>
      <c r="P94" s="43"/>
      <c r="Q94" s="43"/>
      <c r="R94" s="61"/>
      <c r="S94" s="62"/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Default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TF-IDF</v>
      </c>
      <c r="B102" s="30"/>
    </row>
    <row r="103" spans="1:4" ht="15.75" thickTop="1" x14ac:dyDescent="0.25">
      <c r="A103" s="25" t="s">
        <v>12</v>
      </c>
      <c r="B103" s="45">
        <f>J94</f>
        <v>0.87891230704890655</v>
      </c>
    </row>
    <row r="104" spans="1:4" x14ac:dyDescent="0.25">
      <c r="A104" s="25" t="s">
        <v>122</v>
      </c>
      <c r="B104" s="45">
        <f>K94</f>
        <v>0.89536028834250092</v>
      </c>
    </row>
    <row r="105" spans="1:4" x14ac:dyDescent="0.25">
      <c r="A105" s="25" t="s">
        <v>19</v>
      </c>
      <c r="B105" s="48">
        <f>L94</f>
        <v>0.64505763710257469</v>
      </c>
    </row>
    <row r="106" spans="1:4" x14ac:dyDescent="0.25">
      <c r="A106" s="25" t="s">
        <v>27</v>
      </c>
      <c r="B106" s="68">
        <f>M94</f>
        <v>5.5517939814814808E-5</v>
      </c>
    </row>
    <row r="107" spans="1:4" ht="20.25" thickBot="1" x14ac:dyDescent="0.35">
      <c r="A107" s="37">
        <f>O1</f>
        <v>0</v>
      </c>
      <c r="B107" s="37"/>
    </row>
    <row r="108" spans="1:4" ht="15.75" thickTop="1" x14ac:dyDescent="0.25">
      <c r="A108" s="38" t="s">
        <v>12</v>
      </c>
      <c r="B108" s="46">
        <f>P94</f>
        <v>0</v>
      </c>
    </row>
    <row r="109" spans="1:4" x14ac:dyDescent="0.25">
      <c r="A109" s="38" t="s">
        <v>122</v>
      </c>
      <c r="B109" s="46">
        <f>Q94</f>
        <v>0</v>
      </c>
    </row>
    <row r="110" spans="1:4" x14ac:dyDescent="0.25">
      <c r="A110" s="38" t="s">
        <v>19</v>
      </c>
      <c r="B110" s="49">
        <f>R94</f>
        <v>0</v>
      </c>
    </row>
    <row r="111" spans="1:4" x14ac:dyDescent="0.25">
      <c r="A111" s="38" t="s">
        <v>27</v>
      </c>
      <c r="B111" s="69">
        <f>S94</f>
        <v>0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Default</v>
      </c>
    </row>
    <row r="114" spans="1:2" x14ac:dyDescent="0.25">
      <c r="A114" t="s">
        <v>123</v>
      </c>
      <c r="B114" t="str">
        <f>IF(AND(B99 &gt; B104,B99 &gt; B109), A97, IF(B104 &gt; B109, A102, A107))</f>
        <v>Default</v>
      </c>
    </row>
    <row r="115" spans="1:2" x14ac:dyDescent="0.25">
      <c r="A115" t="s">
        <v>23</v>
      </c>
      <c r="B115" t="str">
        <f>IF(AND(B100 &gt; B105,B100 &gt; B110), $A$97, IF(B105 &gt; B110, $A$102, $A$107))</f>
        <v>Default</v>
      </c>
    </row>
    <row r="116" spans="1:2" x14ac:dyDescent="0.25">
      <c r="A116" t="s">
        <v>28</v>
      </c>
      <c r="B116">
        <f>IF(AND(B101 &lt; B106,B101 &lt; B111), $A$97, IF(B106 &lt; B111, $A$102, $A$107))</f>
        <v>0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{072973BE-266A-4D8F-8578-78AA28CED203}</x14:id>
        </ext>
      </extLst>
    </cfRule>
  </conditionalFormatting>
  <conditionalFormatting sqref="P94:S9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{D045B854-93F3-44AB-BD75-B3920F9D605D}</x14:id>
        </ext>
      </extLst>
    </cfRule>
  </conditionalFormatting>
  <conditionalFormatting sqref="D83:G83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{38284A45-A984-405C-8D83-A64FA973732D}</x14:id>
        </ext>
      </extLst>
    </cfRule>
  </conditionalFormatting>
  <conditionalFormatting sqref="J83:M8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{94501AEF-6BE1-4C1A-9836-C2112BF7BE8F}</x14:id>
        </ext>
      </extLst>
    </cfRule>
  </conditionalFormatting>
  <conditionalFormatting sqref="F8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{BBEE15C4-E24B-4725-9DFF-286C29FE9B0F}</x14:id>
        </ext>
      </extLst>
    </cfRule>
  </conditionalFormatting>
  <conditionalFormatting sqref="E8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{A717A0EE-432D-4E4C-A1DB-2B64C13C9003}</x14:id>
        </ext>
      </extLst>
    </cfRule>
  </conditionalFormatting>
  <conditionalFormatting sqref="P83:S8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{F9FCCD35-7F87-4762-BF9C-085A720DEDFE}</x14:id>
        </ext>
      </extLst>
    </cfRule>
  </conditionalFormatting>
  <conditionalFormatting sqref="D14:G82 D84:G9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{0E8362BB-0E13-48A5-9D9C-7A1429573001}</x14:id>
        </ext>
      </extLst>
    </cfRule>
  </conditionalFormatting>
  <conditionalFormatting sqref="J14:M82 J84:M9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{54D6B736-71E7-41D6-BC2D-7FD0A44D7D00}</x14:id>
        </ext>
      </extLst>
    </cfRule>
  </conditionalFormatting>
  <conditionalFormatting sqref="D93:F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{1FB8AB0F-F55F-41AD-9CB6-F3A680E24BB5}</x14:id>
        </ext>
      </extLst>
    </cfRule>
  </conditionalFormatting>
  <conditionalFormatting sqref="D86:D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{7CD90099-D5EE-436B-A035-D5698771BC6E}</x14:id>
        </ext>
      </extLst>
    </cfRule>
  </conditionalFormatting>
  <conditionalFormatting sqref="E88:E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{928B428F-1E23-4C1B-969A-E6144CCE05B3}</x14:id>
        </ext>
      </extLst>
    </cfRule>
  </conditionalFormatting>
  <conditionalFormatting sqref="F62:F82 F84:F9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{0E3E39D5-8922-482F-9A45-03128F246B2F}</x14:id>
        </ext>
      </extLst>
    </cfRule>
  </conditionalFormatting>
  <conditionalFormatting sqref="E64:E82 E84:E9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{1E2F5F05-6982-4FF9-8BF1-D50B37E462B1}</x14:id>
        </ext>
      </extLst>
    </cfRule>
  </conditionalFormatting>
  <conditionalFormatting sqref="P14:S82 P84:S9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{0C55AAA2-32CB-4A53-8CDF-295FA9F3E4FD}</x14:id>
        </ext>
      </extLst>
    </cfRule>
  </conditionalFormatting>
  <conditionalFormatting sqref="P14:P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{A5EFB856-E8F5-4CDB-B72C-DCA843151F9F}</x14:id>
        </ext>
      </extLst>
    </cfRule>
  </conditionalFormatting>
  <conditionalFormatting sqref="Q14:Q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{2F6742FE-2A39-4384-B0A5-16B4F2B29CD4}</x14:id>
        </ext>
      </extLst>
    </cfRule>
  </conditionalFormatting>
  <conditionalFormatting sqref="R14:R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{DF19ADEA-01AE-430D-B8DC-3567F1C52F10}</x14:id>
        </ext>
      </extLst>
    </cfRule>
  </conditionalFormatting>
  <conditionalFormatting sqref="D89:D9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{03BA5961-3C24-4F63-9E5F-CDFABAE01AF5}</x14:id>
        </ext>
      </extLst>
    </cfRule>
  </conditionalFormatting>
  <conditionalFormatting sqref="P92:P9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{44A1EC6C-8490-4864-BA51-FE6907AA52C7}</x14:id>
        </ext>
      </extLst>
    </cfRule>
  </conditionalFormatting>
  <conditionalFormatting sqref="Q92:Q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{24F557F0-DD05-4F1A-960E-02234038D136}</x14:id>
        </ext>
      </extLst>
    </cfRule>
  </conditionalFormatting>
  <conditionalFormatting sqref="E92:E9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{0DA2479B-CCAE-4682-A552-90616B79CC43}</x14:id>
        </ext>
      </extLst>
    </cfRule>
  </conditionalFormatting>
  <conditionalFormatting sqref="F58:F9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{2870CEDB-5344-400F-B662-F813094D93A2}</x14:id>
        </ext>
      </extLst>
    </cfRule>
  </conditionalFormatting>
  <conditionalFormatting sqref="J70:J9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{6CA54543-FE90-4A2C-9039-41C27AA4BB42}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2973BE-266A-4D8F-8578-78AA28CED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D045B854-93F3-44AB-BD75-B3920F9D6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38284A45-A984-405C-8D83-A64FA9737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94501AEF-6BE1-4C1A-9836-C2112BF7B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BBEE15C4-E24B-4725-9DFF-286C29FE9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A717A0EE-432D-4E4C-A1DB-2B64C13C9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F9FCCD35-7F87-4762-BF9C-085A720DE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0E8362BB-0E13-48A5-9D9C-7A1429573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54D6B736-71E7-41D6-BC2D-7FD0A44D7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1FB8AB0F-F55F-41AD-9CB6-F3A680E24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7CD90099-D5EE-436B-A035-D5698771B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928B428F-1E23-4C1B-969A-E6144CCE0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0E3E39D5-8922-482F-9A45-03128F246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1E2F5F05-6982-4FF9-8BF1-D50B37E46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0C55AAA2-32CB-4A53-8CDF-295FA9F3E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A5EFB856-E8F5-4CDB-B72C-DCA843151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2F6742FE-2A39-4384-B0A5-16B4F2B29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DF19ADEA-01AE-430D-B8DC-3567F1C52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03BA5961-3C24-4F63-9E5F-CDFABAE01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44A1EC6C-8490-4864-BA51-FE6907AA5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24F557F0-DD05-4F1A-960E-02234038D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0DA2479B-CCAE-4682-A552-90616B79C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2870CEDB-5344-400F-B662-F813094D9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6CA54543-FE90-4A2C-9039-41C27AA4B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J70:J93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6E2C-F849-4CC9-AC29-E68FFF29DE19}">
  <sheetPr>
    <tabColor theme="9" tint="0.79998168889431442"/>
  </sheetPr>
  <dimension ref="A1:S116"/>
  <sheetViews>
    <sheetView topLeftCell="B73" zoomScale="115" zoomScaleNormal="115" workbookViewId="0">
      <selection activeCell="E3" sqref="E3:G9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136</v>
      </c>
      <c r="B1" s="20"/>
      <c r="C1" s="137" t="s">
        <v>128</v>
      </c>
      <c r="D1" s="138"/>
      <c r="E1" s="138"/>
      <c r="F1" s="138"/>
      <c r="G1" s="139"/>
      <c r="H1" s="20"/>
      <c r="I1" s="140" t="s">
        <v>138</v>
      </c>
      <c r="J1" s="141"/>
      <c r="K1" s="141"/>
      <c r="L1" s="141"/>
      <c r="M1" s="142"/>
      <c r="N1" s="20"/>
      <c r="O1" s="143" t="s">
        <v>145</v>
      </c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127</v>
      </c>
      <c r="F3" s="119"/>
      <c r="G3" s="134"/>
      <c r="H3" s="21"/>
      <c r="I3" s="120" t="s">
        <v>0</v>
      </c>
      <c r="J3" s="121"/>
      <c r="K3" s="121" t="s">
        <v>139</v>
      </c>
      <c r="L3" s="121"/>
      <c r="M3" s="135"/>
      <c r="N3" s="21"/>
      <c r="O3" s="122" t="s">
        <v>0</v>
      </c>
      <c r="P3" s="123"/>
      <c r="Q3" s="123" t="s">
        <v>144</v>
      </c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5000</v>
      </c>
      <c r="L4" s="121"/>
      <c r="M4" s="135"/>
      <c r="N4" s="21"/>
      <c r="O4" s="122" t="s">
        <v>1</v>
      </c>
      <c r="P4" s="123"/>
      <c r="Q4" s="123">
        <v>1000</v>
      </c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300</v>
      </c>
      <c r="F5" s="119"/>
      <c r="G5" s="134"/>
      <c r="H5" s="21"/>
      <c r="I5" s="120" t="s">
        <v>2</v>
      </c>
      <c r="J5" s="121"/>
      <c r="K5" s="121">
        <v>300</v>
      </c>
      <c r="L5" s="121"/>
      <c r="M5" s="135"/>
      <c r="N5" s="21"/>
      <c r="O5" s="122" t="s">
        <v>2</v>
      </c>
      <c r="P5" s="123"/>
      <c r="Q5" s="123">
        <v>2048</v>
      </c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2000</v>
      </c>
      <c r="F6" s="119"/>
      <c r="G6" s="134"/>
      <c r="H6" s="21"/>
      <c r="I6" s="120" t="s">
        <v>3</v>
      </c>
      <c r="J6" s="121"/>
      <c r="K6" s="121">
        <v>2000</v>
      </c>
      <c r="L6" s="121"/>
      <c r="M6" s="135"/>
      <c r="N6" s="21"/>
      <c r="O6" s="122" t="s">
        <v>3</v>
      </c>
      <c r="P6" s="123"/>
      <c r="Q6" s="123">
        <v>4096</v>
      </c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 t="s">
        <v>4</v>
      </c>
      <c r="P7" s="123"/>
      <c r="Q7" s="123" t="s">
        <v>29</v>
      </c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 t="s">
        <v>5</v>
      </c>
      <c r="P8" s="123"/>
      <c r="Q8" s="123" t="s">
        <v>25</v>
      </c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 t="s">
        <v>6</v>
      </c>
      <c r="P9" s="123"/>
      <c r="Q9" s="123">
        <v>1</v>
      </c>
      <c r="R9" s="123"/>
      <c r="S9" s="136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/>
      <c r="M10" s="78"/>
      <c r="N10" s="21"/>
      <c r="O10" s="122" t="s">
        <v>7</v>
      </c>
      <c r="P10" s="123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3.1701388888888892E-5</v>
      </c>
      <c r="H14" s="5">
        <v>405</v>
      </c>
      <c r="I14" s="50">
        <v>405</v>
      </c>
      <c r="J14" s="51">
        <v>1</v>
      </c>
      <c r="K14" s="52">
        <v>1</v>
      </c>
      <c r="L14" s="63">
        <v>0.5</v>
      </c>
      <c r="M14" s="70">
        <v>3.0138888888888888E-5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5.9803240740740741E-5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8.1041666666666667E-5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6.7569444444444439E-5</v>
      </c>
      <c r="N15" s="5">
        <v>2</v>
      </c>
      <c r="O15" s="80">
        <v>1</v>
      </c>
      <c r="P15" s="82">
        <v>0.5</v>
      </c>
      <c r="Q15" s="82">
        <v>0.5</v>
      </c>
      <c r="R15" s="83">
        <v>1</v>
      </c>
      <c r="S15" s="84">
        <v>5.8831018518518519E-5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5.7245370370370371E-5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4.6458333333333335E-5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1.0174768518518519E-4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8.5995370370370365E-5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8.5370370370370377E-5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5.8819444444444444E-5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2.6307870370370371E-5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2.8958333333333334E-5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5.8888888888888889E-5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6.1238425925925929E-5</v>
      </c>
      <c r="H19" s="5">
        <v>3</v>
      </c>
      <c r="I19" s="50">
        <v>3</v>
      </c>
      <c r="J19" s="52">
        <v>1</v>
      </c>
      <c r="K19" s="52">
        <v>1</v>
      </c>
      <c r="L19" s="63">
        <v>0.5</v>
      </c>
      <c r="M19" s="70">
        <v>5.4050925925925924E-5</v>
      </c>
      <c r="N19" s="5">
        <v>3</v>
      </c>
      <c r="O19" s="80">
        <v>2</v>
      </c>
      <c r="P19" s="82">
        <v>0.66666666666666663</v>
      </c>
      <c r="Q19" s="82">
        <v>0.66666666666666663</v>
      </c>
      <c r="R19" s="83">
        <v>1</v>
      </c>
      <c r="S19" s="84">
        <v>5.9236111111111109E-5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1.4898148148148149E-4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1.4302083333333332E-4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5.9456018518518521E-5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1.1378472222222222E-4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7.5717592592592598E-5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5.7951388888888887E-5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2.7627314814814816E-5</v>
      </c>
      <c r="H22" s="5">
        <v>2</v>
      </c>
      <c r="I22" s="50">
        <v>2</v>
      </c>
      <c r="J22" s="52">
        <v>1</v>
      </c>
      <c r="K22" s="52">
        <v>1</v>
      </c>
      <c r="L22" s="63">
        <v>0.5</v>
      </c>
      <c r="M22" s="70">
        <v>2.8506944444444445E-5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5.5243055555555557E-5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7.238425925925926E-5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5.8680555555555553E-5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5.6365740740740739E-5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1.2390046296296297E-4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1.1062500000000001E-4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5.7303240740740741E-5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2.8969907407407409E-5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2.7581018518518518E-5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5.3657407407407409E-5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6.4097222222222225E-5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4.917824074074074E-5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5.658564814814815E-5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6.0925925925925929E-5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5.7812500000000003E-5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5.5624999999999997E-5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7.8217592592592591E-5</v>
      </c>
      <c r="H28" s="5">
        <v>2</v>
      </c>
      <c r="I28" s="50">
        <v>2</v>
      </c>
      <c r="J28" s="52">
        <v>1</v>
      </c>
      <c r="K28" s="52">
        <v>1</v>
      </c>
      <c r="L28" s="63">
        <v>0.2</v>
      </c>
      <c r="M28" s="70">
        <v>5.9074074074074074E-5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5.5520833333333332E-5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1.5092592592592593E-4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1.4467592592592592E-4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6.3229166666666661E-5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6.6921296296296301E-5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7.1087962962962969E-5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5.6319444444444444E-5</v>
      </c>
    </row>
    <row r="31" spans="1:19" x14ac:dyDescent="0.25">
      <c r="A31" s="73" t="s">
        <v>45</v>
      </c>
      <c r="B31" s="5">
        <f t="shared" si="0"/>
        <v>110</v>
      </c>
      <c r="C31" s="13">
        <v>109</v>
      </c>
      <c r="D31" s="15">
        <v>0.99090909090909096</v>
      </c>
      <c r="E31" s="15">
        <v>0.99090909090909096</v>
      </c>
      <c r="F31" s="56">
        <v>1</v>
      </c>
      <c r="G31" s="57">
        <v>2.7835648148148149E-5</v>
      </c>
      <c r="H31" s="5">
        <v>110</v>
      </c>
      <c r="I31" s="50">
        <v>107</v>
      </c>
      <c r="J31" s="52">
        <v>0.97272727272727277</v>
      </c>
      <c r="K31" s="52">
        <v>0.97272727272727277</v>
      </c>
      <c r="L31" s="63">
        <v>0.2</v>
      </c>
      <c r="M31" s="70">
        <v>2.832175925925926E-5</v>
      </c>
      <c r="N31" s="5">
        <v>110</v>
      </c>
      <c r="O31" s="80">
        <v>107</v>
      </c>
      <c r="P31" s="82">
        <v>0.97272727272727277</v>
      </c>
      <c r="Q31" s="82">
        <v>0.97272727272727277</v>
      </c>
      <c r="R31" s="83">
        <v>1</v>
      </c>
      <c r="S31" s="84">
        <v>5.3784722222222225E-5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6.9548611111111116E-5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7.6307870370370367E-5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5.908564814814815E-5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8.8206018518518521E-5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8.5266203703703705E-5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5.641203703703704E-5</v>
      </c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2.9525462962962962E-5</v>
      </c>
      <c r="H34" s="5">
        <v>2916</v>
      </c>
      <c r="I34" s="50">
        <v>1761</v>
      </c>
      <c r="J34" s="52">
        <v>0.60390946502057619</v>
      </c>
      <c r="K34" s="52">
        <v>0.60390946502057619</v>
      </c>
      <c r="L34" s="63">
        <v>1</v>
      </c>
      <c r="M34" s="70">
        <v>2.8217592592592592E-5</v>
      </c>
      <c r="N34" s="5">
        <v>2916</v>
      </c>
      <c r="O34" s="80">
        <v>530</v>
      </c>
      <c r="P34" s="82">
        <v>0.18175582990397804</v>
      </c>
      <c r="Q34" s="82">
        <v>0.53</v>
      </c>
      <c r="R34" s="83">
        <v>1</v>
      </c>
      <c r="S34" s="84">
        <v>5.2314814814814817E-5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7.4895833333333336E-5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6.0694444444444442E-5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5.5104166666666667E-5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1.1498842592592592E-4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1.0680555555555556E-4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5.5567129629629627E-5</v>
      </c>
    </row>
    <row r="37" spans="1:19" x14ac:dyDescent="0.25">
      <c r="A37" s="73" t="s">
        <v>51</v>
      </c>
      <c r="B37" s="5">
        <f t="shared" si="0"/>
        <v>13609</v>
      </c>
      <c r="C37" s="13">
        <v>2816</v>
      </c>
      <c r="D37" s="15">
        <v>0.20692188992578442</v>
      </c>
      <c r="E37" s="15">
        <v>0.56320000000000003</v>
      </c>
      <c r="F37" s="56">
        <v>1</v>
      </c>
      <c r="G37" s="57">
        <v>4.3564814814814814E-5</v>
      </c>
      <c r="H37" s="5">
        <v>13609</v>
      </c>
      <c r="I37" s="50">
        <v>2456</v>
      </c>
      <c r="J37" s="52">
        <v>0.18046880740686311</v>
      </c>
      <c r="K37" s="52">
        <v>0.49120000000000003</v>
      </c>
      <c r="L37" s="63">
        <v>1</v>
      </c>
      <c r="M37" s="70">
        <v>7.1284722222222216E-5</v>
      </c>
      <c r="N37" s="5">
        <v>13609</v>
      </c>
      <c r="O37" s="80">
        <v>0</v>
      </c>
      <c r="P37" s="82">
        <v>0</v>
      </c>
      <c r="Q37" s="82">
        <v>0</v>
      </c>
      <c r="R37" s="83">
        <v>0</v>
      </c>
      <c r="S37" s="84">
        <v>5.1840277777777774E-5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8.2048611111111108E-5</v>
      </c>
      <c r="H38" s="5">
        <v>12</v>
      </c>
      <c r="I38" s="50">
        <v>5</v>
      </c>
      <c r="J38" s="52">
        <v>0.41666666666666669</v>
      </c>
      <c r="K38" s="52">
        <v>0.41666666666666669</v>
      </c>
      <c r="L38" s="63">
        <v>0.5</v>
      </c>
      <c r="M38" s="70">
        <v>4.5555555555555552E-5</v>
      </c>
      <c r="N38" s="5">
        <v>12</v>
      </c>
      <c r="O38" s="80">
        <v>2</v>
      </c>
      <c r="P38" s="82">
        <v>0.16666666666666666</v>
      </c>
      <c r="Q38" s="82">
        <v>0.16666666666666666</v>
      </c>
      <c r="R38" s="83">
        <v>1</v>
      </c>
      <c r="S38" s="84">
        <v>5.2696759259259256E-5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7.3032407407407413E-5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5.960648148148148E-5</v>
      </c>
      <c r="N39" s="5">
        <v>2</v>
      </c>
      <c r="O39" s="80">
        <v>0</v>
      </c>
      <c r="P39" s="82">
        <v>0</v>
      </c>
      <c r="Q39" s="82">
        <v>0</v>
      </c>
      <c r="R39" s="83">
        <v>0</v>
      </c>
      <c r="S39" s="84">
        <v>5.3483796296296299E-5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0.25</v>
      </c>
      <c r="G40" s="57">
        <v>1.187037037037037E-4</v>
      </c>
      <c r="H40" s="5">
        <v>5</v>
      </c>
      <c r="I40" s="50">
        <v>5</v>
      </c>
      <c r="J40" s="52">
        <v>1</v>
      </c>
      <c r="K40" s="52">
        <v>1</v>
      </c>
      <c r="L40" s="63">
        <v>2.1739130434782608E-2</v>
      </c>
      <c r="M40" s="70">
        <v>1.4792824074074073E-4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5.9293981481481479E-5</v>
      </c>
    </row>
    <row r="41" spans="1:19" x14ac:dyDescent="0.25">
      <c r="A41" s="73" t="s">
        <v>55</v>
      </c>
      <c r="B41" s="5">
        <f t="shared" si="0"/>
        <v>62</v>
      </c>
      <c r="C41" s="13">
        <v>60</v>
      </c>
      <c r="D41" s="15">
        <v>0.967741935483871</v>
      </c>
      <c r="E41" s="15">
        <v>0.967741935483871</v>
      </c>
      <c r="F41" s="56">
        <v>1</v>
      </c>
      <c r="G41" s="57">
        <v>9.6782407407407407E-5</v>
      </c>
      <c r="H41" s="5">
        <v>62</v>
      </c>
      <c r="I41" s="50">
        <v>62</v>
      </c>
      <c r="J41" s="52">
        <v>1</v>
      </c>
      <c r="K41" s="52">
        <v>1</v>
      </c>
      <c r="L41" s="63">
        <v>0.33333333333333331</v>
      </c>
      <c r="M41" s="70">
        <v>9.4664351851851854E-5</v>
      </c>
      <c r="N41" s="5">
        <v>62</v>
      </c>
      <c r="O41" s="80">
        <v>55</v>
      </c>
      <c r="P41" s="82">
        <v>0.88709677419354838</v>
      </c>
      <c r="Q41" s="82">
        <v>0.88709677419354838</v>
      </c>
      <c r="R41" s="83">
        <v>7.6923076923076927E-2</v>
      </c>
      <c r="S41" s="84">
        <v>5.6539351851851849E-5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7.8472222222222222E-5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6.7326388888888891E-5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5.8587962962962964E-5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1.5085648148148147E-4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1.3189814814814816E-4</v>
      </c>
      <c r="N43" s="5">
        <v>1</v>
      </c>
      <c r="O43" s="80">
        <v>0</v>
      </c>
      <c r="P43" s="82">
        <v>0</v>
      </c>
      <c r="Q43" s="82">
        <v>0</v>
      </c>
      <c r="R43" s="83">
        <v>0</v>
      </c>
      <c r="S43" s="84">
        <v>6.2361111111111111E-5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4.8634259259259259E-5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4.3935185185185185E-5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5.4166666666666664E-5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8.6516203703703709E-5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8.4120370370370374E-5</v>
      </c>
      <c r="N45" s="5">
        <v>1</v>
      </c>
      <c r="O45" s="80">
        <v>1</v>
      </c>
      <c r="P45" s="82">
        <v>1</v>
      </c>
      <c r="Q45" s="82">
        <v>1</v>
      </c>
      <c r="R45" s="83">
        <v>8.5470085470085479E-3</v>
      </c>
      <c r="S45" s="84">
        <v>5.6793981481481479E-5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0.5</v>
      </c>
      <c r="G46" s="57">
        <v>4.5740740740740738E-5</v>
      </c>
      <c r="H46" s="5">
        <v>1</v>
      </c>
      <c r="I46" s="50">
        <v>1</v>
      </c>
      <c r="J46" s="52">
        <v>1</v>
      </c>
      <c r="K46" s="52">
        <v>1</v>
      </c>
      <c r="L46" s="63">
        <v>5.3191489361702126E-3</v>
      </c>
      <c r="M46" s="70">
        <v>4.1747685185185186E-5</v>
      </c>
      <c r="N46" s="5">
        <v>1</v>
      </c>
      <c r="O46" s="80">
        <v>0</v>
      </c>
      <c r="P46" s="82">
        <v>0</v>
      </c>
      <c r="Q46" s="82">
        <v>0</v>
      </c>
      <c r="R46" s="83">
        <v>0</v>
      </c>
      <c r="S46" s="84">
        <v>5.6215277777777779E-5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3.5659722222222225E-5</v>
      </c>
      <c r="H47" s="5">
        <v>106</v>
      </c>
      <c r="I47" s="50">
        <v>106</v>
      </c>
      <c r="J47" s="52">
        <v>1</v>
      </c>
      <c r="K47" s="52">
        <v>1</v>
      </c>
      <c r="L47" s="63">
        <v>0.14285714285714285</v>
      </c>
      <c r="M47" s="70">
        <v>3.4513888888888886E-5</v>
      </c>
      <c r="N47" s="5">
        <v>106</v>
      </c>
      <c r="O47" s="80">
        <v>2</v>
      </c>
      <c r="P47" s="82">
        <v>1.8867924528301886E-2</v>
      </c>
      <c r="Q47" s="82">
        <v>1.8867924528301886E-2</v>
      </c>
      <c r="R47" s="83">
        <v>2.136752136752137E-3</v>
      </c>
      <c r="S47" s="84">
        <v>5.2905092592592592E-5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1.4969907407407407E-4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1.5006944444444445E-4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5.641203703703704E-5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4.0335648148148148E-5</v>
      </c>
      <c r="H49" s="5">
        <v>1</v>
      </c>
      <c r="I49" s="50">
        <v>1</v>
      </c>
      <c r="J49" s="52">
        <v>1</v>
      </c>
      <c r="K49" s="52">
        <v>1</v>
      </c>
      <c r="L49" s="63">
        <v>0.5</v>
      </c>
      <c r="M49" s="70">
        <v>4.3761574074074075E-5</v>
      </c>
      <c r="N49" s="5">
        <v>1</v>
      </c>
      <c r="O49" s="80">
        <v>1</v>
      </c>
      <c r="P49" s="82">
        <v>1</v>
      </c>
      <c r="Q49" s="82">
        <v>1</v>
      </c>
      <c r="R49" s="83">
        <v>1.6750418760469012E-3</v>
      </c>
      <c r="S49" s="84">
        <v>5.3749999999999999E-5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1.0377314814814815E-4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1.0792824074074074E-4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5.4108796296296294E-5</v>
      </c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0.5</v>
      </c>
      <c r="G51" s="57">
        <v>2.8506944444444445E-5</v>
      </c>
      <c r="H51" s="5">
        <v>1759</v>
      </c>
      <c r="I51" s="50">
        <v>1759</v>
      </c>
      <c r="J51" s="52">
        <v>1</v>
      </c>
      <c r="K51" s="52">
        <v>1</v>
      </c>
      <c r="L51" s="63">
        <v>0.5</v>
      </c>
      <c r="M51" s="70">
        <v>3.0474537037037036E-5</v>
      </c>
      <c r="N51" s="5">
        <v>1759</v>
      </c>
      <c r="O51" s="80">
        <v>0</v>
      </c>
      <c r="P51" s="82">
        <v>0</v>
      </c>
      <c r="Q51" s="82">
        <v>0</v>
      </c>
      <c r="R51" s="83">
        <v>0</v>
      </c>
      <c r="S51" s="84">
        <v>5.3055555555555558E-5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2.9965277777777778E-5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2.939814814814815E-5</v>
      </c>
      <c r="N52" s="5">
        <v>934</v>
      </c>
      <c r="O52" s="80">
        <v>910</v>
      </c>
      <c r="P52" s="82">
        <v>0.97430406852248397</v>
      </c>
      <c r="Q52" s="82">
        <v>0.97430406852248397</v>
      </c>
      <c r="R52" s="83">
        <v>1</v>
      </c>
      <c r="S52" s="84">
        <v>5.429398148148148E-5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6.5208333333333337E-5</v>
      </c>
      <c r="H53" s="5">
        <v>88</v>
      </c>
      <c r="I53" s="50">
        <v>88</v>
      </c>
      <c r="J53" s="52">
        <v>1</v>
      </c>
      <c r="K53" s="52">
        <v>1</v>
      </c>
      <c r="L53" s="63">
        <v>3.0303030303030304E-2</v>
      </c>
      <c r="M53" s="70">
        <v>9.7766203703703698E-5</v>
      </c>
      <c r="N53" s="5">
        <v>88</v>
      </c>
      <c r="O53" s="80">
        <v>0</v>
      </c>
      <c r="P53" s="82">
        <v>0</v>
      </c>
      <c r="Q53" s="82">
        <v>0</v>
      </c>
      <c r="R53" s="83">
        <v>0</v>
      </c>
      <c r="S53" s="84">
        <v>5.4097222222222226E-5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3.2611111111111111E-4</v>
      </c>
      <c r="H54" s="5">
        <v>676</v>
      </c>
      <c r="I54" s="50">
        <v>676</v>
      </c>
      <c r="J54" s="52">
        <v>1</v>
      </c>
      <c r="K54" s="52">
        <v>1</v>
      </c>
      <c r="L54" s="63">
        <v>0.33333333333333331</v>
      </c>
      <c r="M54" s="70">
        <v>5.2137731481481479E-4</v>
      </c>
      <c r="N54" s="5">
        <v>676</v>
      </c>
      <c r="O54" s="80">
        <v>3</v>
      </c>
      <c r="P54" s="82">
        <v>4.4378698224852072E-3</v>
      </c>
      <c r="Q54" s="82">
        <v>4.4378698224852072E-3</v>
      </c>
      <c r="R54" s="83">
        <v>1.098901098901099E-2</v>
      </c>
      <c r="S54" s="84">
        <v>5.3576388888888889E-5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6.3680555555555552E-5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5.6006944444444443E-5</v>
      </c>
      <c r="N55" s="5">
        <v>67</v>
      </c>
      <c r="O55" s="80">
        <v>5</v>
      </c>
      <c r="P55" s="82">
        <v>7.4626865671641784E-2</v>
      </c>
      <c r="Q55" s="82">
        <v>7.4626865671641784E-2</v>
      </c>
      <c r="R55" s="83">
        <v>0.1</v>
      </c>
      <c r="S55" s="84">
        <v>5.3622685185185183E-5</v>
      </c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3.1215277777777775E-5</v>
      </c>
      <c r="H56" s="5">
        <v>3393</v>
      </c>
      <c r="I56" s="50">
        <v>1914</v>
      </c>
      <c r="J56" s="52">
        <v>0.5641025641025641</v>
      </c>
      <c r="K56" s="52">
        <v>0.5641025641025641</v>
      </c>
      <c r="L56" s="63">
        <v>0.1</v>
      </c>
      <c r="M56" s="70">
        <v>3.7407407407407407E-5</v>
      </c>
      <c r="N56" s="5">
        <v>3393</v>
      </c>
      <c r="O56" s="80">
        <v>389</v>
      </c>
      <c r="P56" s="82">
        <v>0.11464780430297672</v>
      </c>
      <c r="Q56" s="82">
        <v>0.38900000000000001</v>
      </c>
      <c r="R56" s="83">
        <v>6.6666666666666666E-2</v>
      </c>
      <c r="S56" s="84">
        <v>5.3217592592592593E-5</v>
      </c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9.2175925925925929E-5</v>
      </c>
      <c r="H57" s="5"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1.2055555555555555E-4</v>
      </c>
      <c r="N57" s="5">
        <v>14</v>
      </c>
      <c r="O57" s="80">
        <v>13</v>
      </c>
      <c r="P57" s="82">
        <v>0.9285714285714286</v>
      </c>
      <c r="Q57" s="82">
        <v>0.9285714285714286</v>
      </c>
      <c r="R57" s="83">
        <v>4.5454545454545456E-2</v>
      </c>
      <c r="S57" s="84">
        <v>5.5289351851851852E-5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0.5</v>
      </c>
      <c r="G58" s="57">
        <v>5.8738425925925923E-5</v>
      </c>
      <c r="H58" s="5">
        <v>2</v>
      </c>
      <c r="I58" s="50">
        <v>2</v>
      </c>
      <c r="J58" s="52">
        <v>1</v>
      </c>
      <c r="K58" s="52">
        <v>1</v>
      </c>
      <c r="L58" s="63">
        <v>2.1739130434782608E-2</v>
      </c>
      <c r="M58" s="70">
        <v>4.5879629629629628E-5</v>
      </c>
      <c r="N58" s="5">
        <v>2</v>
      </c>
      <c r="O58" s="80">
        <v>2</v>
      </c>
      <c r="P58" s="82">
        <v>1</v>
      </c>
      <c r="Q58" s="82">
        <v>1</v>
      </c>
      <c r="R58" s="83">
        <v>0.5</v>
      </c>
      <c r="S58" s="84">
        <v>5.6238425925925923E-5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1.1865740740740741E-4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1.4900462962962963E-4</v>
      </c>
      <c r="N59" s="5">
        <v>1</v>
      </c>
      <c r="O59" s="80">
        <v>0</v>
      </c>
      <c r="P59" s="82">
        <v>0</v>
      </c>
      <c r="Q59" s="82">
        <v>0</v>
      </c>
      <c r="R59" s="83">
        <v>0</v>
      </c>
      <c r="S59" s="84">
        <v>5.5949074074074073E-5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5.3483796296296299E-5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5.9398148148148151E-5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5.5729166666666668E-5</v>
      </c>
    </row>
    <row r="61" spans="1:19" x14ac:dyDescent="0.25">
      <c r="A61" s="73" t="s">
        <v>102</v>
      </c>
      <c r="B61" s="5">
        <f t="shared" si="0"/>
        <v>15904.000000000002</v>
      </c>
      <c r="C61" s="13">
        <v>5000</v>
      </c>
      <c r="D61" s="15">
        <v>0.31438631790744465</v>
      </c>
      <c r="E61" s="15">
        <v>1</v>
      </c>
      <c r="F61" s="56">
        <v>1</v>
      </c>
      <c r="G61" s="57">
        <v>2.7465277777777778E-5</v>
      </c>
      <c r="H61" s="5">
        <v>15904.000000000002</v>
      </c>
      <c r="I61" s="50">
        <v>1859</v>
      </c>
      <c r="J61" s="52">
        <v>0.11688883299798793</v>
      </c>
      <c r="K61" s="52">
        <v>0.37180000000000002</v>
      </c>
      <c r="L61" s="63">
        <v>1</v>
      </c>
      <c r="M61" s="70">
        <v>2.9560185185185185E-5</v>
      </c>
      <c r="N61" s="5">
        <v>15904.000000000002</v>
      </c>
      <c r="O61" s="80">
        <v>991</v>
      </c>
      <c r="P61" s="82">
        <v>6.2311368209255535E-2</v>
      </c>
      <c r="Q61" s="82">
        <v>0.99099999999999999</v>
      </c>
      <c r="R61" s="83">
        <v>1</v>
      </c>
      <c r="S61" s="84">
        <v>5.3668981481481485E-5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6.1979166666666671E-5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6.5046296296296296E-5</v>
      </c>
      <c r="N62" s="5">
        <v>2</v>
      </c>
      <c r="O62" s="80">
        <v>2</v>
      </c>
      <c r="P62" s="82">
        <v>1</v>
      </c>
      <c r="Q62" s="82">
        <v>1</v>
      </c>
      <c r="R62" s="83">
        <v>2.5773195876288659E-3</v>
      </c>
      <c r="S62" s="84">
        <v>5.6712962962962965E-5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5.0173611111111112E-5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4.7719907407407407E-5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5.3194444444444442E-5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9.0909090909090912E-2</v>
      </c>
      <c r="G64" s="57">
        <v>6.7106481481481479E-5</v>
      </c>
      <c r="H64" s="5">
        <v>7</v>
      </c>
      <c r="I64" s="50">
        <v>7</v>
      </c>
      <c r="J64" s="52">
        <v>1</v>
      </c>
      <c r="K64" s="52">
        <v>1</v>
      </c>
      <c r="L64" s="63">
        <v>1</v>
      </c>
      <c r="M64" s="70">
        <v>6.1076388888888888E-5</v>
      </c>
      <c r="N64" s="5">
        <v>7</v>
      </c>
      <c r="O64" s="80">
        <v>7</v>
      </c>
      <c r="P64" s="82">
        <v>1</v>
      </c>
      <c r="Q64" s="82">
        <v>1</v>
      </c>
      <c r="R64" s="83">
        <v>1</v>
      </c>
      <c r="S64" s="84">
        <v>5.466435185185185E-5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5.9629629629629631E-5</v>
      </c>
      <c r="H65" s="5">
        <v>5</v>
      </c>
      <c r="I65" s="50">
        <v>5</v>
      </c>
      <c r="J65" s="52">
        <v>1</v>
      </c>
      <c r="K65" s="52">
        <v>1</v>
      </c>
      <c r="L65" s="63">
        <v>0.5</v>
      </c>
      <c r="M65" s="70">
        <v>6.7465277777777782E-5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5.3726851851851855E-5</v>
      </c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0.25</v>
      </c>
      <c r="G66" s="57">
        <v>5.2129629629629631E-5</v>
      </c>
      <c r="H66" s="5">
        <v>38</v>
      </c>
      <c r="I66" s="50">
        <v>27</v>
      </c>
      <c r="J66" s="52">
        <v>0.71052631578947367</v>
      </c>
      <c r="K66" s="52">
        <v>0.71052631578947367</v>
      </c>
      <c r="L66" s="63">
        <v>0.2</v>
      </c>
      <c r="M66" s="70">
        <v>4.7071759259259262E-5</v>
      </c>
      <c r="N66" s="5">
        <v>38</v>
      </c>
      <c r="O66" s="80">
        <v>9</v>
      </c>
      <c r="P66" s="82">
        <v>0.23684210526315788</v>
      </c>
      <c r="Q66" s="82">
        <v>0.23684210526315788</v>
      </c>
      <c r="R66" s="83">
        <v>1.2180267965895249E-3</v>
      </c>
      <c r="S66" s="84">
        <v>5.4652777777777775E-5</v>
      </c>
    </row>
    <row r="67" spans="1:19" x14ac:dyDescent="0.25">
      <c r="A67" s="73" t="s">
        <v>75</v>
      </c>
      <c r="B67" s="5">
        <f t="shared" si="0"/>
        <v>7717.9999999999991</v>
      </c>
      <c r="C67" s="13">
        <v>5000</v>
      </c>
      <c r="D67" s="15">
        <v>0.64783622700181398</v>
      </c>
      <c r="E67" s="15">
        <v>1</v>
      </c>
      <c r="F67" s="56">
        <v>1</v>
      </c>
      <c r="G67" s="57">
        <v>3.076388888888889E-5</v>
      </c>
      <c r="H67" s="5">
        <v>7717.9999999999991</v>
      </c>
      <c r="I67" s="50">
        <v>2416</v>
      </c>
      <c r="J67" s="52">
        <v>0.31303446488727649</v>
      </c>
      <c r="K67" s="52">
        <v>0.48320000000000002</v>
      </c>
      <c r="L67" s="63">
        <v>0.33333333333333331</v>
      </c>
      <c r="M67" s="70">
        <v>3.1747685185185187E-5</v>
      </c>
      <c r="N67" s="5">
        <v>7718</v>
      </c>
      <c r="O67" s="80">
        <v>796</v>
      </c>
      <c r="P67" s="82">
        <v>0.10313552733868878</v>
      </c>
      <c r="Q67" s="82">
        <v>0.79600000000000004</v>
      </c>
      <c r="R67" s="83">
        <v>0.5</v>
      </c>
      <c r="S67" s="84">
        <v>5.3101851851851853E-5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5.0740740740740744E-5</v>
      </c>
      <c r="H68" s="5">
        <v>14</v>
      </c>
      <c r="I68" s="50">
        <v>14</v>
      </c>
      <c r="J68" s="52">
        <v>1</v>
      </c>
      <c r="K68" s="52">
        <v>1</v>
      </c>
      <c r="L68" s="63">
        <v>0.1</v>
      </c>
      <c r="M68" s="70">
        <v>5.3240740740740744E-5</v>
      </c>
      <c r="N68" s="5">
        <v>14</v>
      </c>
      <c r="O68" s="80">
        <v>14</v>
      </c>
      <c r="P68" s="82">
        <v>1</v>
      </c>
      <c r="Q68" s="82">
        <v>1</v>
      </c>
      <c r="R68" s="83">
        <v>1</v>
      </c>
      <c r="S68" s="84">
        <v>5.3483796296296299E-5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1</v>
      </c>
      <c r="G69" s="57">
        <v>5.3888888888888889E-5</v>
      </c>
      <c r="H69" s="5">
        <v>24</v>
      </c>
      <c r="I69" s="50">
        <v>0</v>
      </c>
      <c r="J69" s="52">
        <v>0</v>
      </c>
      <c r="K69" s="52">
        <v>0</v>
      </c>
      <c r="L69" s="63">
        <v>0</v>
      </c>
      <c r="M69" s="70">
        <v>4.5613425925925929E-5</v>
      </c>
      <c r="N69" s="5">
        <v>24</v>
      </c>
      <c r="O69" s="80">
        <v>17</v>
      </c>
      <c r="P69" s="82">
        <v>0.70833333333333337</v>
      </c>
      <c r="Q69" s="82">
        <v>0.70833333333333337</v>
      </c>
      <c r="R69" s="83">
        <v>8.9285714285714281E-3</v>
      </c>
      <c r="S69" s="84">
        <v>5.5590277777777778E-5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4.5763888888888888E-5</v>
      </c>
      <c r="H70" s="5">
        <v>6</v>
      </c>
      <c r="I70" s="50">
        <v>6</v>
      </c>
      <c r="J70" s="52">
        <v>1</v>
      </c>
      <c r="K70" s="52">
        <v>1</v>
      </c>
      <c r="L70" s="63">
        <v>1</v>
      </c>
      <c r="M70" s="70">
        <v>5.7037037037037035E-5</v>
      </c>
      <c r="N70" s="5">
        <v>6</v>
      </c>
      <c r="O70" s="80">
        <v>1</v>
      </c>
      <c r="P70" s="82">
        <v>0.16666666666666666</v>
      </c>
      <c r="Q70" s="82">
        <v>0.16666666666666666</v>
      </c>
      <c r="R70" s="83">
        <v>1</v>
      </c>
      <c r="S70" s="84">
        <v>5.4502314814814816E-5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5.0370370370370373E-5</v>
      </c>
      <c r="H71" s="5">
        <v>1</v>
      </c>
      <c r="I71" s="50">
        <v>1</v>
      </c>
      <c r="J71" s="52">
        <v>1</v>
      </c>
      <c r="K71" s="52">
        <v>1</v>
      </c>
      <c r="L71" s="63">
        <v>1</v>
      </c>
      <c r="M71" s="70">
        <v>5.0960648148148149E-5</v>
      </c>
      <c r="N71" s="5">
        <v>1</v>
      </c>
      <c r="O71" s="80">
        <v>1</v>
      </c>
      <c r="P71" s="82">
        <v>1</v>
      </c>
      <c r="Q71" s="82">
        <v>1</v>
      </c>
      <c r="R71" s="83">
        <v>0.05</v>
      </c>
      <c r="S71" s="84">
        <v>5.5173611111111112E-5</v>
      </c>
    </row>
    <row r="72" spans="1:19" x14ac:dyDescent="0.25">
      <c r="A72" s="73" t="s">
        <v>78</v>
      </c>
      <c r="B72" s="5">
        <f t="shared" si="0"/>
        <v>6289</v>
      </c>
      <c r="C72" s="13">
        <v>2564</v>
      </c>
      <c r="D72" s="15">
        <v>0.40769597710287803</v>
      </c>
      <c r="E72" s="15">
        <v>0.51280000000000003</v>
      </c>
      <c r="F72" s="56">
        <v>1</v>
      </c>
      <c r="G72" s="57">
        <v>3.7766203703703703E-5</v>
      </c>
      <c r="H72" s="5">
        <v>6289</v>
      </c>
      <c r="I72" s="50">
        <v>1330</v>
      </c>
      <c r="J72" s="52">
        <v>0.21148036253776434</v>
      </c>
      <c r="K72" s="52">
        <v>0.26600000000000001</v>
      </c>
      <c r="L72" s="63">
        <v>0.16666666666666666</v>
      </c>
      <c r="M72" s="70">
        <v>3.3090277777777779E-5</v>
      </c>
      <c r="N72" s="5">
        <v>6289</v>
      </c>
      <c r="O72" s="80">
        <v>0</v>
      </c>
      <c r="P72" s="82">
        <v>0</v>
      </c>
      <c r="Q72" s="82">
        <v>0</v>
      </c>
      <c r="R72" s="83">
        <v>0</v>
      </c>
      <c r="S72" s="84">
        <v>5.5173611111111112E-5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0.33333333333333331</v>
      </c>
      <c r="G73" s="57">
        <v>4.8379629629629628E-5</v>
      </c>
      <c r="H73" s="5">
        <v>3</v>
      </c>
      <c r="I73" s="50">
        <v>3</v>
      </c>
      <c r="J73" s="52">
        <v>1</v>
      </c>
      <c r="K73" s="52">
        <v>1</v>
      </c>
      <c r="L73" s="63">
        <v>3.2351989647363315E-4</v>
      </c>
      <c r="M73" s="70">
        <v>6.0960648148148148E-5</v>
      </c>
      <c r="N73" s="5">
        <v>3</v>
      </c>
      <c r="O73" s="80">
        <v>0</v>
      </c>
      <c r="P73" s="82">
        <v>0</v>
      </c>
      <c r="Q73" s="82">
        <v>0</v>
      </c>
      <c r="R73" s="83">
        <v>0</v>
      </c>
      <c r="S73" s="84">
        <v>5.4953703703703701E-5</v>
      </c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7.3912037037037032E-5</v>
      </c>
      <c r="H74" s="5">
        <v>9</v>
      </c>
      <c r="I74" s="50">
        <v>4</v>
      </c>
      <c r="J74" s="52">
        <v>0.44444444444444442</v>
      </c>
      <c r="K74" s="52">
        <v>0.44444444444444442</v>
      </c>
      <c r="L74" s="63">
        <v>1</v>
      </c>
      <c r="M74" s="70">
        <v>7.0405092592592598E-5</v>
      </c>
      <c r="N74" s="5">
        <v>9</v>
      </c>
      <c r="O74" s="80">
        <v>4</v>
      </c>
      <c r="P74" s="82">
        <v>0.44444444444444442</v>
      </c>
      <c r="Q74" s="82">
        <v>0.44444444444444442</v>
      </c>
      <c r="R74" s="83">
        <v>0.5</v>
      </c>
      <c r="S74" s="84">
        <v>5.5682870370370374E-5</v>
      </c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0.5</v>
      </c>
      <c r="G75" s="57">
        <v>5.2858796296296298E-5</v>
      </c>
      <c r="H75" s="5">
        <v>302</v>
      </c>
      <c r="I75" s="50">
        <v>287</v>
      </c>
      <c r="J75" s="52">
        <v>0.95033112582781454</v>
      </c>
      <c r="K75" s="52">
        <v>0.95033112582781454</v>
      </c>
      <c r="L75" s="63">
        <v>1</v>
      </c>
      <c r="M75" s="70">
        <v>6.6747685185185191E-5</v>
      </c>
      <c r="N75" s="5">
        <v>302</v>
      </c>
      <c r="O75" s="80">
        <v>71</v>
      </c>
      <c r="P75" s="82">
        <v>0.23509933774834438</v>
      </c>
      <c r="Q75" s="82">
        <v>0.23509933774834438</v>
      </c>
      <c r="R75" s="83">
        <v>0.5</v>
      </c>
      <c r="S75" s="84">
        <v>5.4305555555555555E-5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3.7627314814814812E-5</v>
      </c>
      <c r="H76" s="5">
        <v>968</v>
      </c>
      <c r="I76" s="50">
        <v>968</v>
      </c>
      <c r="J76" s="52">
        <v>1</v>
      </c>
      <c r="K76" s="52">
        <v>1</v>
      </c>
      <c r="L76" s="63">
        <v>1</v>
      </c>
      <c r="M76" s="70">
        <v>4.6076388888888889E-5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5.2858796296296298E-5</v>
      </c>
    </row>
    <row r="77" spans="1:19" x14ac:dyDescent="0.25">
      <c r="A77" s="71" t="s">
        <v>81</v>
      </c>
      <c r="B77" s="5">
        <f t="shared" si="0"/>
        <v>368</v>
      </c>
      <c r="C77" s="13">
        <v>364</v>
      </c>
      <c r="D77" s="15">
        <v>0.98913043478260865</v>
      </c>
      <c r="E77" s="15">
        <v>0.98913043478260865</v>
      </c>
      <c r="F77" s="56">
        <v>1</v>
      </c>
      <c r="G77" s="57">
        <v>4.2361111111111112E-5</v>
      </c>
      <c r="H77" s="5">
        <v>368</v>
      </c>
      <c r="I77" s="50">
        <v>343</v>
      </c>
      <c r="J77" s="52">
        <v>0.93206521739130432</v>
      </c>
      <c r="K77" s="52">
        <v>0.93206521739130432</v>
      </c>
      <c r="L77" s="63">
        <v>0.5</v>
      </c>
      <c r="M77" s="70">
        <v>4.3530092592592595E-5</v>
      </c>
      <c r="N77" s="5">
        <v>368</v>
      </c>
      <c r="O77" s="80">
        <v>357</v>
      </c>
      <c r="P77" s="82">
        <v>0.97010869565217395</v>
      </c>
      <c r="Q77" s="82">
        <v>0.97010869565217395</v>
      </c>
      <c r="R77" s="83">
        <v>1</v>
      </c>
      <c r="S77" s="84">
        <v>5.2719907407407407E-5</v>
      </c>
    </row>
    <row r="78" spans="1:19" x14ac:dyDescent="0.25">
      <c r="A78" s="71" t="s">
        <v>82</v>
      </c>
      <c r="B78" s="5">
        <f t="shared" si="0"/>
        <v>1842</v>
      </c>
      <c r="C78" s="13">
        <v>943</v>
      </c>
      <c r="D78" s="15">
        <v>0.51194353963083605</v>
      </c>
      <c r="E78" s="15">
        <v>0.51194353963083605</v>
      </c>
      <c r="F78" s="56">
        <v>1</v>
      </c>
      <c r="G78" s="57">
        <v>3.6863425925925926E-5</v>
      </c>
      <c r="H78" s="5">
        <v>1842</v>
      </c>
      <c r="I78" s="50">
        <v>886</v>
      </c>
      <c r="J78" s="52">
        <v>0.48099891422366992</v>
      </c>
      <c r="K78" s="52">
        <v>0.48099891422366992</v>
      </c>
      <c r="L78" s="63">
        <v>1</v>
      </c>
      <c r="M78" s="70">
        <v>4.1527777777777775E-5</v>
      </c>
      <c r="N78" s="5">
        <v>1842</v>
      </c>
      <c r="O78" s="80">
        <v>806</v>
      </c>
      <c r="P78" s="82">
        <v>0.43756786102062972</v>
      </c>
      <c r="Q78" s="82">
        <v>0.80600000000000005</v>
      </c>
      <c r="R78" s="83">
        <v>1</v>
      </c>
      <c r="S78" s="84">
        <v>5.3171296296296298E-5</v>
      </c>
    </row>
    <row r="79" spans="1:19" x14ac:dyDescent="0.25">
      <c r="A79" s="71" t="s">
        <v>83</v>
      </c>
      <c r="B79" s="5">
        <f t="shared" ref="B79:B93" si="1">C79 / D79</f>
        <v>1419</v>
      </c>
      <c r="C79" s="13">
        <v>1359</v>
      </c>
      <c r="D79" s="15">
        <v>0.95771670190274838</v>
      </c>
      <c r="E79" s="15">
        <v>0.95771670190274838</v>
      </c>
      <c r="F79" s="56">
        <v>1</v>
      </c>
      <c r="G79" s="57">
        <v>4.0555555555555553E-5</v>
      </c>
      <c r="H79" s="5">
        <v>1419</v>
      </c>
      <c r="I79" s="50">
        <v>1255</v>
      </c>
      <c r="J79" s="52">
        <v>0.88442565186751232</v>
      </c>
      <c r="K79" s="52">
        <v>0.88442565186751232</v>
      </c>
      <c r="L79" s="63">
        <v>0.2</v>
      </c>
      <c r="M79" s="70">
        <v>4.159722222222222E-5</v>
      </c>
      <c r="N79" s="5">
        <v>1419</v>
      </c>
      <c r="O79" s="80">
        <v>998</v>
      </c>
      <c r="P79" s="82">
        <v>0.70331219168428472</v>
      </c>
      <c r="Q79" s="82">
        <v>0.998</v>
      </c>
      <c r="R79" s="83">
        <v>1</v>
      </c>
      <c r="S79" s="84">
        <v>5.4768518518518522E-5</v>
      </c>
    </row>
    <row r="80" spans="1:19" x14ac:dyDescent="0.25">
      <c r="A80" s="71" t="s">
        <v>106</v>
      </c>
      <c r="B80" s="5">
        <f t="shared" si="1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1.2136574074074075E-4</v>
      </c>
      <c r="H80" s="5">
        <v>184</v>
      </c>
      <c r="I80" s="50">
        <v>169</v>
      </c>
      <c r="J80" s="52">
        <v>0.91847826086956519</v>
      </c>
      <c r="K80" s="52">
        <v>0.91847826086956519</v>
      </c>
      <c r="L80" s="63">
        <v>1</v>
      </c>
      <c r="M80" s="70">
        <v>2.1489583333333332E-4</v>
      </c>
      <c r="N80" s="5">
        <v>184</v>
      </c>
      <c r="O80" s="80">
        <v>11</v>
      </c>
      <c r="P80" s="82">
        <v>5.9782608695652176E-2</v>
      </c>
      <c r="Q80" s="82">
        <v>5.9782608695652176E-2</v>
      </c>
      <c r="R80" s="83">
        <v>3.4246575342465752E-3</v>
      </c>
      <c r="S80" s="84">
        <v>5.4699074074074076E-5</v>
      </c>
    </row>
    <row r="81" spans="1:19" x14ac:dyDescent="0.25">
      <c r="A81" s="71" t="s">
        <v>84</v>
      </c>
      <c r="B81" s="5">
        <f t="shared" si="1"/>
        <v>3147</v>
      </c>
      <c r="C81" s="13">
        <v>1834</v>
      </c>
      <c r="D81" s="15">
        <v>0.58277724817286303</v>
      </c>
      <c r="E81" s="15">
        <v>0.58277724817286303</v>
      </c>
      <c r="F81" s="56">
        <v>0.2</v>
      </c>
      <c r="G81" s="57">
        <v>4.1898148148148145E-5</v>
      </c>
      <c r="H81" s="5">
        <v>3147</v>
      </c>
      <c r="I81" s="50">
        <v>866</v>
      </c>
      <c r="J81" s="52">
        <v>0.27518271369558311</v>
      </c>
      <c r="K81" s="52">
        <v>0.27518271369558311</v>
      </c>
      <c r="L81" s="63">
        <v>6.6666666666666666E-2</v>
      </c>
      <c r="M81" s="70">
        <v>5.1782407407407404E-5</v>
      </c>
      <c r="N81" s="5">
        <v>3147</v>
      </c>
      <c r="O81" s="80">
        <v>0</v>
      </c>
      <c r="P81" s="82">
        <v>0</v>
      </c>
      <c r="Q81" s="82">
        <v>0</v>
      </c>
      <c r="R81" s="83">
        <v>0</v>
      </c>
      <c r="S81" s="84">
        <v>5.3368055555555552E-5</v>
      </c>
    </row>
    <row r="82" spans="1:19" x14ac:dyDescent="0.25">
      <c r="A82" s="71" t="s">
        <v>85</v>
      </c>
      <c r="B82" s="5">
        <f t="shared" si="1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5.5046296296296297E-5</v>
      </c>
      <c r="H82" s="5">
        <v>30</v>
      </c>
      <c r="I82" s="50">
        <v>30</v>
      </c>
      <c r="J82" s="52">
        <v>1</v>
      </c>
      <c r="K82" s="52">
        <v>1</v>
      </c>
      <c r="L82" s="63">
        <v>0.2</v>
      </c>
      <c r="M82" s="70">
        <v>6.5810185185185188E-5</v>
      </c>
      <c r="N82" s="5">
        <v>30</v>
      </c>
      <c r="O82" s="80">
        <v>8</v>
      </c>
      <c r="P82" s="82">
        <v>0.26666666666666666</v>
      </c>
      <c r="Q82" s="82">
        <v>0.26666666666666666</v>
      </c>
      <c r="R82" s="83">
        <v>0.33333333333333331</v>
      </c>
      <c r="S82" s="84">
        <v>5.5115740740740742E-5</v>
      </c>
    </row>
    <row r="83" spans="1:19" x14ac:dyDescent="0.25">
      <c r="A83" s="71" t="s">
        <v>86</v>
      </c>
      <c r="B83" s="5">
        <f t="shared" si="1"/>
        <v>1186</v>
      </c>
      <c r="C83" s="13">
        <v>983</v>
      </c>
      <c r="D83" s="15">
        <v>0.82883642495784149</v>
      </c>
      <c r="E83" s="15">
        <v>0.82883642495784149</v>
      </c>
      <c r="F83" s="56">
        <v>0.5</v>
      </c>
      <c r="G83" s="57">
        <v>1.7901620370370369E-4</v>
      </c>
      <c r="H83" s="5">
        <v>1186</v>
      </c>
      <c r="I83" s="50">
        <v>329</v>
      </c>
      <c r="J83" s="52">
        <v>0.27740303541315348</v>
      </c>
      <c r="K83" s="52">
        <v>0.27740303541315348</v>
      </c>
      <c r="L83" s="63">
        <v>0.1</v>
      </c>
      <c r="M83" s="70">
        <v>7.0081018518518515E-5</v>
      </c>
      <c r="N83" s="5">
        <v>1186</v>
      </c>
      <c r="O83" s="80">
        <v>36</v>
      </c>
      <c r="P83" s="82">
        <v>3.0354131534569982E-2</v>
      </c>
      <c r="Q83" s="82">
        <v>3.5999999999999997E-2</v>
      </c>
      <c r="R83" s="83">
        <v>2.5000000000000001E-2</v>
      </c>
      <c r="S83" s="84">
        <v>5.5729166666666668E-5</v>
      </c>
    </row>
    <row r="84" spans="1:19" x14ac:dyDescent="0.25">
      <c r="A84" s="71" t="s">
        <v>87</v>
      </c>
      <c r="B84" s="5">
        <f t="shared" si="1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7.1076388888888887E-5</v>
      </c>
      <c r="H84" s="5">
        <v>22</v>
      </c>
      <c r="I84" s="50">
        <v>22</v>
      </c>
      <c r="J84" s="52">
        <v>1</v>
      </c>
      <c r="K84" s="52">
        <v>1</v>
      </c>
      <c r="L84" s="63">
        <v>1</v>
      </c>
      <c r="M84" s="70">
        <v>7.3425925925925921E-5</v>
      </c>
      <c r="N84" s="5">
        <v>22</v>
      </c>
      <c r="O84" s="80">
        <v>19</v>
      </c>
      <c r="P84" s="82">
        <v>0.86363636363636365</v>
      </c>
      <c r="Q84" s="82">
        <v>0.86363636363636365</v>
      </c>
      <c r="R84" s="83">
        <v>1</v>
      </c>
      <c r="S84" s="84">
        <v>5.449074074074074E-5</v>
      </c>
    </row>
    <row r="85" spans="1:19" x14ac:dyDescent="0.25">
      <c r="A85" s="71" t="s">
        <v>88</v>
      </c>
      <c r="B85" s="5">
        <f t="shared" si="1"/>
        <v>146</v>
      </c>
      <c r="C85" s="13">
        <v>125</v>
      </c>
      <c r="D85" s="15">
        <v>0.85616438356164382</v>
      </c>
      <c r="E85" s="15">
        <v>0.85616438356164382</v>
      </c>
      <c r="F85" s="56">
        <v>1</v>
      </c>
      <c r="G85" s="57">
        <v>5.4444444444444446E-5</v>
      </c>
      <c r="H85" s="5">
        <v>146</v>
      </c>
      <c r="I85" s="50">
        <v>98</v>
      </c>
      <c r="J85" s="52">
        <v>0.67123287671232879</v>
      </c>
      <c r="K85" s="52">
        <v>0.67123287671232879</v>
      </c>
      <c r="L85" s="63">
        <v>0.5</v>
      </c>
      <c r="M85" s="70">
        <v>3.7430555555555558E-5</v>
      </c>
      <c r="N85" s="5">
        <v>146</v>
      </c>
      <c r="O85" s="80">
        <v>118</v>
      </c>
      <c r="P85" s="82">
        <v>0.80821917808219179</v>
      </c>
      <c r="Q85" s="82">
        <v>0.80821917808219179</v>
      </c>
      <c r="R85" s="83">
        <v>0.5</v>
      </c>
      <c r="S85" s="84">
        <v>5.4560185185185186E-5</v>
      </c>
    </row>
    <row r="86" spans="1:19" x14ac:dyDescent="0.25">
      <c r="A86" s="71" t="s">
        <v>89</v>
      </c>
      <c r="B86" s="5">
        <f t="shared" si="1"/>
        <v>2</v>
      </c>
      <c r="C86" s="13">
        <v>2</v>
      </c>
      <c r="D86" s="15">
        <v>1</v>
      </c>
      <c r="E86" s="15">
        <v>1</v>
      </c>
      <c r="F86" s="56">
        <v>5.7803468208092483E-3</v>
      </c>
      <c r="G86" s="57">
        <v>1.3628472222222221E-4</v>
      </c>
      <c r="H86" s="5">
        <v>2</v>
      </c>
      <c r="I86" s="50">
        <v>2</v>
      </c>
      <c r="J86" s="52">
        <v>1</v>
      </c>
      <c r="K86" s="52">
        <v>1</v>
      </c>
      <c r="L86" s="63">
        <v>4.0160642570281121E-3</v>
      </c>
      <c r="M86" s="70">
        <v>1.5175925925925925E-4</v>
      </c>
      <c r="N86" s="5">
        <v>2</v>
      </c>
      <c r="O86" s="80">
        <v>0</v>
      </c>
      <c r="P86" s="82">
        <v>0</v>
      </c>
      <c r="Q86" s="82">
        <v>0</v>
      </c>
      <c r="R86" s="83">
        <v>0</v>
      </c>
      <c r="S86" s="84">
        <v>5.396990740740741E-5</v>
      </c>
    </row>
    <row r="87" spans="1:19" x14ac:dyDescent="0.25">
      <c r="A87" s="71" t="s">
        <v>90</v>
      </c>
      <c r="B87" s="5">
        <f t="shared" si="1"/>
        <v>903</v>
      </c>
      <c r="C87" s="13">
        <v>900</v>
      </c>
      <c r="D87" s="15">
        <v>0.99667774086378735</v>
      </c>
      <c r="E87" s="15">
        <v>0.99667774086378735</v>
      </c>
      <c r="F87" s="56">
        <v>0.2</v>
      </c>
      <c r="G87" s="57">
        <v>5.3298611111111114E-5</v>
      </c>
      <c r="H87" s="5">
        <v>903</v>
      </c>
      <c r="I87" s="50">
        <v>890</v>
      </c>
      <c r="J87" s="52">
        <v>0.98560354374307868</v>
      </c>
      <c r="K87" s="52">
        <v>0.98560354374307868</v>
      </c>
      <c r="L87" s="63">
        <v>1</v>
      </c>
      <c r="M87" s="70">
        <v>4.5821759259259258E-5</v>
      </c>
      <c r="N87" s="5">
        <v>903</v>
      </c>
      <c r="O87" s="80">
        <v>810</v>
      </c>
      <c r="P87" s="82">
        <v>0.89700996677740863</v>
      </c>
      <c r="Q87" s="82">
        <v>0.89700996677740863</v>
      </c>
      <c r="R87" s="83">
        <v>1</v>
      </c>
      <c r="S87" s="84">
        <v>5.5416666666666667E-5</v>
      </c>
    </row>
    <row r="88" spans="1:19" x14ac:dyDescent="0.25">
      <c r="A88" s="71" t="s">
        <v>91</v>
      </c>
      <c r="B88" s="5">
        <f t="shared" si="1"/>
        <v>419</v>
      </c>
      <c r="C88" s="13">
        <v>383</v>
      </c>
      <c r="D88" s="15">
        <v>0.91408114558472553</v>
      </c>
      <c r="E88" s="15">
        <v>0.91408114558472553</v>
      </c>
      <c r="F88" s="56">
        <v>1</v>
      </c>
      <c r="G88" s="57">
        <v>6.1030092592592593E-5</v>
      </c>
      <c r="H88" s="5">
        <v>419</v>
      </c>
      <c r="I88" s="50">
        <v>340</v>
      </c>
      <c r="J88" s="52">
        <v>0.8114558472553699</v>
      </c>
      <c r="K88" s="52">
        <v>0.8114558472553699</v>
      </c>
      <c r="L88" s="63">
        <v>0.5</v>
      </c>
      <c r="M88" s="70">
        <v>4.5069444444444441E-5</v>
      </c>
      <c r="N88" s="5">
        <v>419</v>
      </c>
      <c r="O88" s="80">
        <v>319</v>
      </c>
      <c r="P88" s="82">
        <v>0.76133651551312653</v>
      </c>
      <c r="Q88" s="82">
        <v>0.76133651551312653</v>
      </c>
      <c r="R88" s="83">
        <v>1</v>
      </c>
      <c r="S88" s="84">
        <v>5.3715277777777779E-5</v>
      </c>
    </row>
    <row r="89" spans="1:19" x14ac:dyDescent="0.25">
      <c r="A89" s="71" t="s">
        <v>92</v>
      </c>
      <c r="B89" s="5">
        <f t="shared" si="1"/>
        <v>970.99999999999989</v>
      </c>
      <c r="C89" s="13">
        <v>421</v>
      </c>
      <c r="D89" s="15">
        <v>0.43357363542739447</v>
      </c>
      <c r="E89" s="15">
        <v>0.43357363542739447</v>
      </c>
      <c r="F89" s="56">
        <v>0.1111111111111111</v>
      </c>
      <c r="G89" s="57">
        <v>5.5613425925925928E-5</v>
      </c>
      <c r="H89" s="5">
        <v>970.99999999999989</v>
      </c>
      <c r="I89" s="50">
        <v>258</v>
      </c>
      <c r="J89" s="52">
        <v>0.26570545829042225</v>
      </c>
      <c r="K89" s="52">
        <v>0.26570545829042225</v>
      </c>
      <c r="L89" s="63">
        <v>0.14285714285714285</v>
      </c>
      <c r="M89" s="70">
        <v>5.1990740740740741E-5</v>
      </c>
      <c r="N89" s="5">
        <v>970.99999999999989</v>
      </c>
      <c r="O89" s="80">
        <v>4</v>
      </c>
      <c r="P89" s="82">
        <v>4.1194644696189494E-3</v>
      </c>
      <c r="Q89" s="82">
        <v>4.1194644696189494E-3</v>
      </c>
      <c r="R89" s="83">
        <v>0.2</v>
      </c>
      <c r="S89" s="84">
        <v>5.3090277777777778E-5</v>
      </c>
    </row>
    <row r="90" spans="1:19" x14ac:dyDescent="0.25">
      <c r="A90" s="71" t="s">
        <v>93</v>
      </c>
      <c r="B90" s="5">
        <f t="shared" si="1"/>
        <v>42</v>
      </c>
      <c r="C90" s="13">
        <v>42</v>
      </c>
      <c r="D90" s="15">
        <v>1</v>
      </c>
      <c r="E90" s="15">
        <v>1</v>
      </c>
      <c r="F90" s="56">
        <v>0.5</v>
      </c>
      <c r="G90" s="57">
        <v>7.221064814814815E-5</v>
      </c>
      <c r="H90" s="5">
        <v>42</v>
      </c>
      <c r="I90" s="50">
        <v>42</v>
      </c>
      <c r="J90" s="52">
        <v>1</v>
      </c>
      <c r="K90" s="52">
        <v>1</v>
      </c>
      <c r="L90" s="63">
        <v>1.1764705882352941E-2</v>
      </c>
      <c r="M90" s="70">
        <v>7.3483796296296291E-5</v>
      </c>
      <c r="N90" s="5">
        <v>42</v>
      </c>
      <c r="O90" s="80">
        <v>0</v>
      </c>
      <c r="P90" s="82">
        <v>0</v>
      </c>
      <c r="Q90" s="82">
        <v>0</v>
      </c>
      <c r="R90" s="83">
        <v>0</v>
      </c>
      <c r="S90" s="84">
        <v>5.164351851851852E-5</v>
      </c>
    </row>
    <row r="91" spans="1:19" x14ac:dyDescent="0.25">
      <c r="A91" s="71" t="s">
        <v>94</v>
      </c>
      <c r="B91" s="5">
        <f t="shared" si="1"/>
        <v>14</v>
      </c>
      <c r="C91" s="13">
        <v>13</v>
      </c>
      <c r="D91" s="15">
        <v>0.9285714285714286</v>
      </c>
      <c r="E91" s="15">
        <v>0.9285714285714286</v>
      </c>
      <c r="F91" s="56">
        <v>1.3513513513513514E-2</v>
      </c>
      <c r="G91" s="57">
        <v>9.7060185185185189E-5</v>
      </c>
      <c r="H91" s="5">
        <v>14</v>
      </c>
      <c r="I91" s="50">
        <v>9</v>
      </c>
      <c r="J91" s="52">
        <v>0.6428571428571429</v>
      </c>
      <c r="K91" s="52">
        <v>0.6428571428571429</v>
      </c>
      <c r="L91" s="63">
        <v>2.9239766081871343E-3</v>
      </c>
      <c r="M91" s="70">
        <v>9.1851851851851846E-5</v>
      </c>
      <c r="N91" s="5">
        <v>14</v>
      </c>
      <c r="O91" s="80">
        <v>0</v>
      </c>
      <c r="P91" s="82">
        <v>0</v>
      </c>
      <c r="Q91" s="82">
        <v>0</v>
      </c>
      <c r="R91" s="83">
        <v>0</v>
      </c>
      <c r="S91" s="84">
        <v>5.3217592592592593E-5</v>
      </c>
    </row>
    <row r="92" spans="1:19" x14ac:dyDescent="0.25">
      <c r="A92" s="71" t="s">
        <v>95</v>
      </c>
      <c r="B92" s="5">
        <f t="shared" si="1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8.3055555555555549E-5</v>
      </c>
      <c r="H92" s="5"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1.1571759259259259E-4</v>
      </c>
      <c r="N92" s="5">
        <v>55</v>
      </c>
      <c r="O92" s="80">
        <v>41</v>
      </c>
      <c r="P92" s="82">
        <v>0.74545454545454548</v>
      </c>
      <c r="Q92" s="82">
        <v>0.74545454545454548</v>
      </c>
      <c r="R92" s="83">
        <v>1</v>
      </c>
      <c r="S92" s="84">
        <v>5.5381944444444441E-5</v>
      </c>
    </row>
    <row r="93" spans="1:19" x14ac:dyDescent="0.25">
      <c r="A93" s="71" t="s">
        <v>107</v>
      </c>
      <c r="B93" s="5">
        <f t="shared" si="1"/>
        <v>319</v>
      </c>
      <c r="C93" s="13">
        <v>252</v>
      </c>
      <c r="D93" s="15">
        <v>0.78996865203761757</v>
      </c>
      <c r="E93" s="15">
        <v>0.78996865203761757</v>
      </c>
      <c r="F93" s="56">
        <v>1</v>
      </c>
      <c r="G93" s="57">
        <v>4.0613425925925923E-5</v>
      </c>
      <c r="H93" s="5">
        <v>319</v>
      </c>
      <c r="I93" s="50">
        <v>239</v>
      </c>
      <c r="J93" s="52">
        <v>0.7492163009404389</v>
      </c>
      <c r="K93" s="52">
        <v>0.7492163009404389</v>
      </c>
      <c r="L93" s="63">
        <v>1</v>
      </c>
      <c r="M93" s="70">
        <v>4.7337962962962961E-5</v>
      </c>
      <c r="N93" s="5">
        <v>319</v>
      </c>
      <c r="O93" s="80">
        <v>224</v>
      </c>
      <c r="P93" s="82">
        <v>0.70219435736677116</v>
      </c>
      <c r="Q93" s="82">
        <v>0.70219435736677116</v>
      </c>
      <c r="R93" s="83">
        <v>0.5</v>
      </c>
      <c r="S93" s="84">
        <v>5.5937499999999998E-5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35606</v>
      </c>
      <c r="D94" s="42">
        <f>AVERAGE(D14:D93)</f>
        <v>0.9279081654239375</v>
      </c>
      <c r="E94" s="42">
        <f>AVERAGE(E14:E93)</f>
        <v>0.94664766027471359</v>
      </c>
      <c r="F94" s="58">
        <f>AVERAGE(F14:F93)</f>
        <v>0.86818309244609837</v>
      </c>
      <c r="G94" s="59">
        <f>AVERAGE(G14:G93)</f>
        <v>7.1864728009259296E-5</v>
      </c>
      <c r="H94" s="27">
        <f>SUM(H14:H93)</f>
        <v>66937</v>
      </c>
      <c r="I94" s="54">
        <f>SUM(I14:I93)</f>
        <v>23543</v>
      </c>
      <c r="J94" s="55">
        <f>AVERAGE(J14:J93)</f>
        <v>0.86724006607085324</v>
      </c>
      <c r="K94" s="55">
        <f>AVERAGE(K14:K93)</f>
        <v>0.87711916022297953</v>
      </c>
      <c r="L94" s="39">
        <f>AVERAGE(L14:L93)</f>
        <v>0.67396470407250564</v>
      </c>
      <c r="M94" s="60">
        <f>AVERAGE(M14:M93)</f>
        <v>7.3658275462962938E-5</v>
      </c>
      <c r="N94" s="27">
        <f>SUM(N14:N93)</f>
        <v>66937</v>
      </c>
      <c r="O94" s="41">
        <f>SUM(O14:O93)</f>
        <v>9478</v>
      </c>
      <c r="P94" s="43">
        <f>AVERAGE(P14:P93)</f>
        <v>0.62121205626419185</v>
      </c>
      <c r="Q94" s="43">
        <f>AVERAGE(Q14:Q93)</f>
        <v>0.65762349733926195</v>
      </c>
      <c r="R94" s="61">
        <f>AVERAGE(R14:R93)</f>
        <v>0.6117109251409184</v>
      </c>
      <c r="S94" s="62">
        <f>AVERAGE(S14:S93)</f>
        <v>5.5918981481481485E-5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Default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non Divided Feature Extraction</v>
      </c>
      <c r="B102" s="30"/>
    </row>
    <row r="103" spans="1:4" ht="15.75" thickTop="1" x14ac:dyDescent="0.25">
      <c r="A103" s="25" t="s">
        <v>12</v>
      </c>
      <c r="B103" s="45">
        <f>J94</f>
        <v>0.86724006607085324</v>
      </c>
    </row>
    <row r="104" spans="1:4" x14ac:dyDescent="0.25">
      <c r="A104" s="25" t="s">
        <v>122</v>
      </c>
      <c r="B104" s="45">
        <f>K94</f>
        <v>0.87711916022297953</v>
      </c>
    </row>
    <row r="105" spans="1:4" x14ac:dyDescent="0.25">
      <c r="A105" s="25" t="s">
        <v>19</v>
      </c>
      <c r="B105" s="48">
        <f>L94</f>
        <v>0.67396470407250564</v>
      </c>
    </row>
    <row r="106" spans="1:4" x14ac:dyDescent="0.25">
      <c r="A106" s="25" t="s">
        <v>27</v>
      </c>
      <c r="B106" s="68">
        <f>M94</f>
        <v>7.3658275462962938E-5</v>
      </c>
    </row>
    <row r="107" spans="1:4" ht="20.25" thickBot="1" x14ac:dyDescent="0.35">
      <c r="A107" s="37" t="str">
        <f>O1</f>
        <v>Alpha + Divided</v>
      </c>
      <c r="B107" s="37"/>
    </row>
    <row r="108" spans="1:4" ht="15.75" thickTop="1" x14ac:dyDescent="0.25">
      <c r="A108" s="38" t="s">
        <v>12</v>
      </c>
      <c r="B108" s="46">
        <f>P94</f>
        <v>0.62121205626419185</v>
      </c>
    </row>
    <row r="109" spans="1:4" x14ac:dyDescent="0.25">
      <c r="A109" s="38" t="s">
        <v>122</v>
      </c>
      <c r="B109" s="46">
        <f>Q94</f>
        <v>0.65762349733926195</v>
      </c>
    </row>
    <row r="110" spans="1:4" x14ac:dyDescent="0.25">
      <c r="A110" s="38" t="s">
        <v>19</v>
      </c>
      <c r="B110" s="49">
        <f>R94</f>
        <v>0.6117109251409184</v>
      </c>
    </row>
    <row r="111" spans="1:4" x14ac:dyDescent="0.25">
      <c r="A111" s="38" t="s">
        <v>27</v>
      </c>
      <c r="B111" s="69">
        <f>S94</f>
        <v>5.5918981481481485E-5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Default</v>
      </c>
    </row>
    <row r="114" spans="1:2" x14ac:dyDescent="0.25">
      <c r="A114" t="s">
        <v>123</v>
      </c>
      <c r="B114" t="str">
        <f>IF(AND(B99 &gt; B104,B99 &gt; B109), A97, IF(B104 &gt; B109, A102, A107))</f>
        <v>Default</v>
      </c>
    </row>
    <row r="115" spans="1:2" x14ac:dyDescent="0.25">
      <c r="A115" t="s">
        <v>23</v>
      </c>
      <c r="B115" t="str">
        <f>IF(AND(B100 &gt; B105,B100 &gt; B110), $A$97, IF(B105 &gt; B110, $A$102, $A$107))</f>
        <v>Default</v>
      </c>
    </row>
    <row r="116" spans="1:2" x14ac:dyDescent="0.25">
      <c r="A116" t="s">
        <v>28</v>
      </c>
      <c r="B116" t="str">
        <f>IF(AND(B101 &lt; B106,B101 &lt; B111), $A$97, IF(B106 &lt; B111, $A$102, $A$107))</f>
        <v>Alpha + Divided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{BB3DBEDF-F69C-4FAB-9E16-E86F7A383C14}</x14:id>
        </ext>
      </extLst>
    </cfRule>
  </conditionalFormatting>
  <conditionalFormatting sqref="P94:S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{D0EAEF00-A992-49C2-AAED-D6FE9C0C228B}</x14:id>
        </ext>
      </extLst>
    </cfRule>
  </conditionalFormatting>
  <conditionalFormatting sqref="D83:G8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{4853194C-0346-4F7A-873D-ADD8BD703F83}</x14:id>
        </ext>
      </extLst>
    </cfRule>
  </conditionalFormatting>
  <conditionalFormatting sqref="J83:M8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{EF0A37C6-020A-463B-A4B0-588307AA0134}</x14:id>
        </ext>
      </extLst>
    </cfRule>
  </conditionalFormatting>
  <conditionalFormatting sqref="F8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{CCE30908-7830-4F6D-B3E0-7C0888AA3325}</x14:id>
        </ext>
      </extLst>
    </cfRule>
  </conditionalFormatting>
  <conditionalFormatting sqref="E8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{EFBB6812-9D3C-4E95-B0CF-8A4D7B92E993}</x14:id>
        </ext>
      </extLst>
    </cfRule>
  </conditionalFormatting>
  <conditionalFormatting sqref="P83:S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{6A1E89F2-FE5D-4EE1-8818-467D489E06ED}</x14:id>
        </ext>
      </extLst>
    </cfRule>
  </conditionalFormatting>
  <conditionalFormatting sqref="D14:G82 D84:G93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{880EC30A-F4B8-406D-A62D-7D85B5EF84DF}</x14:id>
        </ext>
      </extLst>
    </cfRule>
  </conditionalFormatting>
  <conditionalFormatting sqref="J14:M82 J84:M9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{B9C0E71A-C079-475F-A8A4-E56B92E07C1B}</x14:id>
        </ext>
      </extLst>
    </cfRule>
  </conditionalFormatting>
  <conditionalFormatting sqref="D93:F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{F91F9BA9-2F69-4CCA-84A6-76907D2B55A2}</x14:id>
        </ext>
      </extLst>
    </cfRule>
  </conditionalFormatting>
  <conditionalFormatting sqref="D86:D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{0AD4A32E-E660-4961-B9B3-74F9B34ADCD4}</x14:id>
        </ext>
      </extLst>
    </cfRule>
  </conditionalFormatting>
  <conditionalFormatting sqref="E88:E9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{E0EA8C4A-458D-4B9B-A725-93269E555150}</x14:id>
        </ext>
      </extLst>
    </cfRule>
  </conditionalFormatting>
  <conditionalFormatting sqref="F62:F82 F84:F9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{7824BB75-6456-4BDA-8839-5290D5511741}</x14:id>
        </ext>
      </extLst>
    </cfRule>
  </conditionalFormatting>
  <conditionalFormatting sqref="E64:E82 E84:E9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{C5437F33-4659-4FD2-9794-4D347EBAC2AE}</x14:id>
        </ext>
      </extLst>
    </cfRule>
  </conditionalFormatting>
  <conditionalFormatting sqref="P14:S82 P84:S9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{300BE6B7-DE5A-4152-8F58-7E31D6BE88E8}</x14:id>
        </ext>
      </extLst>
    </cfRule>
  </conditionalFormatting>
  <conditionalFormatting sqref="P14:P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{A015B12D-A619-4BE4-A4C0-4797D61A2690}</x14:id>
        </ext>
      </extLst>
    </cfRule>
  </conditionalFormatting>
  <conditionalFormatting sqref="Q14:Q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{3541454D-5408-4D74-BA53-55AF05194FE0}</x14:id>
        </ext>
      </extLst>
    </cfRule>
  </conditionalFormatting>
  <conditionalFormatting sqref="R14:R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{0790F1D2-D704-4EA0-825B-F899745156DF}</x14:id>
        </ext>
      </extLst>
    </cfRule>
  </conditionalFormatting>
  <conditionalFormatting sqref="D89:D9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{52ED5CB4-86F3-4AD8-BBA7-11DA55F6D176}</x14:id>
        </ext>
      </extLst>
    </cfRule>
  </conditionalFormatting>
  <conditionalFormatting sqref="P92:P9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{83646EB2-CB1B-4425-B5B7-10ED3FFC1D25}</x14:id>
        </ext>
      </extLst>
    </cfRule>
  </conditionalFormatting>
  <conditionalFormatting sqref="Q92:Q9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{82CD8A95-7724-4912-9B1C-1B7D623D9F3F}</x14:id>
        </ext>
      </extLst>
    </cfRule>
  </conditionalFormatting>
  <conditionalFormatting sqref="E92:E9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{ED28E1AD-B95F-4ABB-B9A2-EAF0E53C5C09}</x14:id>
        </ext>
      </extLst>
    </cfRule>
  </conditionalFormatting>
  <conditionalFormatting sqref="F58:F9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{5A4871A3-2B19-448E-9CF9-A1315536EB70}</x14:id>
        </ext>
      </extLst>
    </cfRule>
  </conditionalFormatting>
  <conditionalFormatting sqref="P16:P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{84771706-3EC3-4DD2-B495-AC7A0E5762CB}</x14:id>
        </ext>
      </extLst>
    </cfRule>
  </conditionalFormatting>
  <conditionalFormatting sqref="Q76:Q9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{E420C97F-3AA9-4C13-9FA0-A1DDCB4CD9B4}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3DBEDF-F69C-4FAB-9E16-E86F7A383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D0EAEF00-A992-49C2-AAED-D6FE9C0C22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4853194C-0346-4F7A-873D-ADD8BD703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EF0A37C6-020A-463B-A4B0-588307AA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CCE30908-7830-4F6D-B3E0-7C0888AA3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EFBB6812-9D3C-4E95-B0CF-8A4D7B92E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6A1E89F2-FE5D-4EE1-8818-467D489E0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880EC30A-F4B8-406D-A62D-7D85B5EF84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B9C0E71A-C079-475F-A8A4-E56B92E07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F91F9BA9-2F69-4CCA-84A6-76907D2B5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0AD4A32E-E660-4961-B9B3-74F9B34AD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E0EA8C4A-458D-4B9B-A725-93269E555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7824BB75-6456-4BDA-8839-5290D5511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C5437F33-4659-4FD2-9794-4D347EBAC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300BE6B7-DE5A-4152-8F58-7E31D6BE8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A015B12D-A619-4BE4-A4C0-4797D61A2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3541454D-5408-4D74-BA53-55AF05194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0790F1D2-D704-4EA0-825B-F89974515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52ED5CB4-86F3-4AD8-BBA7-11DA55F6D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83646EB2-CB1B-4425-B5B7-10ED3FFC1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82CD8A95-7724-4912-9B1C-1B7D623D9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ED28E1AD-B95F-4ABB-B9A2-EAF0E53C5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5A4871A3-2B19-448E-9CF9-A1315536E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84771706-3EC3-4DD2-B495-AC7A0E576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P16:P94</xm:sqref>
        </x14:conditionalFormatting>
        <x14:conditionalFormatting xmlns:xm="http://schemas.microsoft.com/office/excel/2006/main">
          <x14:cfRule type="dataBar" id="{E420C97F-3AA9-4C13-9FA0-A1DDCB4CD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9892-9790-482E-90C7-39CD1967A949}">
  <sheetPr>
    <tabColor theme="9" tint="0.79998168889431442"/>
  </sheetPr>
  <dimension ref="A1:S116"/>
  <sheetViews>
    <sheetView topLeftCell="B1" zoomScale="115" zoomScaleNormal="115" workbookViewId="0">
      <selection activeCell="I18" sqref="I18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136</v>
      </c>
      <c r="B1" s="20"/>
      <c r="C1" s="137" t="s">
        <v>119</v>
      </c>
      <c r="D1" s="138"/>
      <c r="E1" s="138"/>
      <c r="F1" s="138"/>
      <c r="G1" s="139"/>
      <c r="H1" s="20"/>
      <c r="I1" s="140" t="s">
        <v>140</v>
      </c>
      <c r="J1" s="141"/>
      <c r="K1" s="141"/>
      <c r="L1" s="141"/>
      <c r="M1" s="142"/>
      <c r="N1" s="20"/>
      <c r="O1" s="143" t="s">
        <v>141</v>
      </c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144</v>
      </c>
      <c r="F3" s="119"/>
      <c r="G3" s="134"/>
      <c r="H3" s="21"/>
      <c r="I3" s="120" t="s">
        <v>0</v>
      </c>
      <c r="J3" s="121"/>
      <c r="K3" s="121" t="s">
        <v>144</v>
      </c>
      <c r="L3" s="121"/>
      <c r="M3" s="135"/>
      <c r="N3" s="21"/>
      <c r="O3" s="122" t="s">
        <v>0</v>
      </c>
      <c r="P3" s="123"/>
      <c r="Q3" s="123" t="s">
        <v>144</v>
      </c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1000</v>
      </c>
      <c r="F4" s="119"/>
      <c r="G4" s="134"/>
      <c r="H4" s="21"/>
      <c r="I4" s="120" t="s">
        <v>1</v>
      </c>
      <c r="J4" s="121"/>
      <c r="K4" s="121">
        <v>1000</v>
      </c>
      <c r="L4" s="121"/>
      <c r="M4" s="135"/>
      <c r="N4" s="21"/>
      <c r="O4" s="122" t="s">
        <v>1</v>
      </c>
      <c r="P4" s="123"/>
      <c r="Q4" s="123">
        <v>1000</v>
      </c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2048</v>
      </c>
      <c r="F5" s="119"/>
      <c r="G5" s="134"/>
      <c r="H5" s="21"/>
      <c r="I5" s="120" t="s">
        <v>2</v>
      </c>
      <c r="J5" s="121"/>
      <c r="K5" s="121">
        <v>2048</v>
      </c>
      <c r="L5" s="121"/>
      <c r="M5" s="135"/>
      <c r="N5" s="21"/>
      <c r="O5" s="122" t="s">
        <v>2</v>
      </c>
      <c r="P5" s="123"/>
      <c r="Q5" s="123">
        <v>2048</v>
      </c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4096</v>
      </c>
      <c r="F6" s="119"/>
      <c r="G6" s="134"/>
      <c r="H6" s="21"/>
      <c r="I6" s="120" t="s">
        <v>3</v>
      </c>
      <c r="J6" s="121"/>
      <c r="K6" s="121">
        <v>4096</v>
      </c>
      <c r="L6" s="121"/>
      <c r="M6" s="135"/>
      <c r="N6" s="21"/>
      <c r="O6" s="122" t="s">
        <v>3</v>
      </c>
      <c r="P6" s="123"/>
      <c r="Q6" s="123">
        <v>4096</v>
      </c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 t="s">
        <v>4</v>
      </c>
      <c r="P7" s="123"/>
      <c r="Q7" s="123" t="s">
        <v>29</v>
      </c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 t="s">
        <v>5</v>
      </c>
      <c r="P8" s="123"/>
      <c r="Q8" s="123" t="s">
        <v>25</v>
      </c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 t="s">
        <v>6</v>
      </c>
      <c r="P9" s="123"/>
      <c r="Q9" s="123">
        <v>1</v>
      </c>
      <c r="R9" s="123"/>
      <c r="S9" s="136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 t="s">
        <v>143</v>
      </c>
      <c r="M10" s="78"/>
      <c r="N10" s="21"/>
      <c r="O10" s="122" t="s">
        <v>7</v>
      </c>
      <c r="P10" s="123"/>
      <c r="Q10" s="89"/>
      <c r="R10" s="89" t="s">
        <v>142</v>
      </c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13">
        <v>405</v>
      </c>
      <c r="D14" s="87">
        <v>1</v>
      </c>
      <c r="E14" s="88">
        <v>1</v>
      </c>
      <c r="F14" s="56">
        <v>1</v>
      </c>
      <c r="G14" s="57">
        <v>5.7893518518518517E-5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1.0190972222222222E-4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1.7365740740740742E-4</v>
      </c>
    </row>
    <row r="15" spans="1:19" x14ac:dyDescent="0.25">
      <c r="A15" s="73" t="s">
        <v>30</v>
      </c>
      <c r="B15" s="5">
        <v>2</v>
      </c>
      <c r="C15" s="13">
        <v>1</v>
      </c>
      <c r="D15" s="88">
        <v>0.5</v>
      </c>
      <c r="E15" s="88">
        <v>0.5</v>
      </c>
      <c r="F15" s="56">
        <v>1</v>
      </c>
      <c r="G15" s="57">
        <v>7.1087962962962969E-5</v>
      </c>
      <c r="H15" s="5">
        <v>2</v>
      </c>
      <c r="I15" s="50">
        <v>1</v>
      </c>
      <c r="J15" s="52">
        <v>0.5</v>
      </c>
      <c r="K15" s="52">
        <v>0.5</v>
      </c>
      <c r="L15" s="63">
        <v>1</v>
      </c>
      <c r="M15" s="70">
        <v>8.9930555555555554E-5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1.0387731481481481E-4</v>
      </c>
    </row>
    <row r="16" spans="1:19" x14ac:dyDescent="0.25">
      <c r="A16" s="73" t="s">
        <v>31</v>
      </c>
      <c r="B16" s="5">
        <v>143</v>
      </c>
      <c r="C16" s="13">
        <v>143</v>
      </c>
      <c r="D16" s="88">
        <v>1</v>
      </c>
      <c r="E16" s="88">
        <v>1</v>
      </c>
      <c r="F16" s="56">
        <v>1</v>
      </c>
      <c r="G16" s="57">
        <v>6.3368055555555552E-5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8.2094907407407409E-5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5.9444444444444445E-5</v>
      </c>
    </row>
    <row r="17" spans="1:19" ht="25.5" x14ac:dyDescent="0.25">
      <c r="A17" s="74" t="s">
        <v>97</v>
      </c>
      <c r="B17" s="5">
        <v>1</v>
      </c>
      <c r="C17" s="13">
        <v>1</v>
      </c>
      <c r="D17" s="88">
        <v>1</v>
      </c>
      <c r="E17" s="88">
        <v>1</v>
      </c>
      <c r="F17" s="56">
        <v>1</v>
      </c>
      <c r="G17" s="57">
        <v>8.258101851851852E-5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7.4513888888888883E-5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6.5127314814814816E-5</v>
      </c>
    </row>
    <row r="18" spans="1:19" x14ac:dyDescent="0.25">
      <c r="A18" s="73" t="s">
        <v>32</v>
      </c>
      <c r="B18" s="5">
        <v>34</v>
      </c>
      <c r="C18" s="13">
        <v>34</v>
      </c>
      <c r="D18" s="88">
        <v>1</v>
      </c>
      <c r="E18" s="88">
        <v>1</v>
      </c>
      <c r="F18" s="56">
        <v>1</v>
      </c>
      <c r="G18" s="57">
        <v>5.6273148148148149E-5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5.5925925925925929E-5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5.5416666666666667E-5</v>
      </c>
    </row>
    <row r="19" spans="1:19" x14ac:dyDescent="0.25">
      <c r="A19" s="73" t="s">
        <v>33</v>
      </c>
      <c r="B19" s="5">
        <v>3</v>
      </c>
      <c r="C19" s="13">
        <v>2</v>
      </c>
      <c r="D19" s="88">
        <v>0.66666666666666663</v>
      </c>
      <c r="E19" s="88">
        <v>0.66666666666666663</v>
      </c>
      <c r="F19" s="56">
        <v>1</v>
      </c>
      <c r="G19" s="57">
        <v>7.8668981481481483E-5</v>
      </c>
      <c r="H19" s="5">
        <v>3</v>
      </c>
      <c r="I19" s="50">
        <v>2</v>
      </c>
      <c r="J19" s="52">
        <v>0.66666666666666663</v>
      </c>
      <c r="K19" s="52">
        <v>0.66666666666666663</v>
      </c>
      <c r="L19" s="63">
        <v>1</v>
      </c>
      <c r="M19" s="70">
        <v>5.7372685185185186E-5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5.943287037037037E-5</v>
      </c>
    </row>
    <row r="20" spans="1:19" ht="25.5" x14ac:dyDescent="0.25">
      <c r="A20" s="74" t="s">
        <v>34</v>
      </c>
      <c r="B20" s="5">
        <v>1</v>
      </c>
      <c r="C20" s="13">
        <v>1</v>
      </c>
      <c r="D20" s="88">
        <v>1</v>
      </c>
      <c r="E20" s="88">
        <v>1</v>
      </c>
      <c r="F20" s="56">
        <v>1</v>
      </c>
      <c r="G20" s="57">
        <v>8.304398148148148E-5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5.8391203703703703E-5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7.3541666666666661E-5</v>
      </c>
    </row>
    <row r="21" spans="1:19" ht="25.5" x14ac:dyDescent="0.25">
      <c r="A21" s="74" t="s">
        <v>35</v>
      </c>
      <c r="B21" s="5">
        <v>1</v>
      </c>
      <c r="C21" s="13">
        <v>1</v>
      </c>
      <c r="D21" s="88">
        <v>1</v>
      </c>
      <c r="E21" s="88">
        <v>1</v>
      </c>
      <c r="F21" s="56">
        <v>1</v>
      </c>
      <c r="G21" s="57">
        <v>8.8969907407407414E-5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6.0196759259259262E-5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6.4745370370370377E-5</v>
      </c>
    </row>
    <row r="22" spans="1:19" x14ac:dyDescent="0.25">
      <c r="A22" s="73" t="s">
        <v>36</v>
      </c>
      <c r="B22" s="5">
        <v>2</v>
      </c>
      <c r="C22" s="13">
        <v>2</v>
      </c>
      <c r="D22" s="88">
        <v>1</v>
      </c>
      <c r="E22" s="88">
        <v>1</v>
      </c>
      <c r="F22" s="56">
        <v>0.5</v>
      </c>
      <c r="G22" s="57">
        <v>5.4560185185185186E-5</v>
      </c>
      <c r="H22" s="5">
        <v>2</v>
      </c>
      <c r="I22" s="50">
        <v>2</v>
      </c>
      <c r="J22" s="52">
        <v>1</v>
      </c>
      <c r="K22" s="52">
        <v>1</v>
      </c>
      <c r="L22" s="63">
        <v>0.5</v>
      </c>
      <c r="M22" s="70">
        <v>5.5023148148148146E-5</v>
      </c>
      <c r="N22" s="5">
        <v>2</v>
      </c>
      <c r="O22" s="80">
        <v>2</v>
      </c>
      <c r="P22" s="82">
        <v>1</v>
      </c>
      <c r="Q22" s="82">
        <v>1</v>
      </c>
      <c r="R22" s="83">
        <v>0.5</v>
      </c>
      <c r="S22" s="84">
        <v>5.3923611111111109E-5</v>
      </c>
    </row>
    <row r="23" spans="1:19" x14ac:dyDescent="0.25">
      <c r="A23" s="73" t="s">
        <v>37</v>
      </c>
      <c r="B23" s="5">
        <v>1</v>
      </c>
      <c r="C23" s="13">
        <v>1</v>
      </c>
      <c r="D23" s="88">
        <v>1</v>
      </c>
      <c r="E23" s="88">
        <v>1</v>
      </c>
      <c r="F23" s="56">
        <v>1</v>
      </c>
      <c r="G23" s="57">
        <v>7.3703703703703702E-5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5.9062499999999999E-5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6.3425925925925922E-5</v>
      </c>
    </row>
    <row r="24" spans="1:19" x14ac:dyDescent="0.25">
      <c r="A24" s="73" t="s">
        <v>38</v>
      </c>
      <c r="B24" s="5">
        <v>1</v>
      </c>
      <c r="C24" s="13">
        <v>1</v>
      </c>
      <c r="D24" s="88">
        <v>1</v>
      </c>
      <c r="E24" s="88">
        <v>1</v>
      </c>
      <c r="F24" s="56">
        <v>1</v>
      </c>
      <c r="G24" s="57">
        <v>8.3750000000000003E-5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5.8101851851851853E-5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6.9583333333333335E-5</v>
      </c>
    </row>
    <row r="25" spans="1:19" x14ac:dyDescent="0.25">
      <c r="A25" s="73" t="s">
        <v>39</v>
      </c>
      <c r="B25" s="5">
        <v>3</v>
      </c>
      <c r="C25" s="13">
        <v>3</v>
      </c>
      <c r="D25" s="88">
        <v>1</v>
      </c>
      <c r="E25" s="88">
        <v>1</v>
      </c>
      <c r="F25" s="56">
        <v>0.5</v>
      </c>
      <c r="G25" s="57">
        <v>5.2835648148148147E-5</v>
      </c>
      <c r="H25" s="5">
        <v>3</v>
      </c>
      <c r="I25" s="50">
        <v>3</v>
      </c>
      <c r="J25" s="52">
        <v>1</v>
      </c>
      <c r="K25" s="52">
        <v>1</v>
      </c>
      <c r="L25" s="63">
        <v>0.5</v>
      </c>
      <c r="M25" s="70">
        <v>5.472222222222222E-5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5.3333333333333333E-5</v>
      </c>
    </row>
    <row r="26" spans="1:19" x14ac:dyDescent="0.25">
      <c r="A26" s="73" t="s">
        <v>40</v>
      </c>
      <c r="B26" s="5">
        <v>4</v>
      </c>
      <c r="C26" s="13">
        <v>4</v>
      </c>
      <c r="D26" s="88">
        <v>1</v>
      </c>
      <c r="E26" s="88">
        <v>1</v>
      </c>
      <c r="F26" s="56">
        <v>1</v>
      </c>
      <c r="G26" s="57">
        <v>5.9050925925925924E-5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5.7268518518518522E-5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5.9849537037037035E-5</v>
      </c>
    </row>
    <row r="27" spans="1:19" x14ac:dyDescent="0.25">
      <c r="A27" s="73" t="s">
        <v>41</v>
      </c>
      <c r="B27" s="5">
        <v>179</v>
      </c>
      <c r="C27" s="13">
        <v>179</v>
      </c>
      <c r="D27" s="88">
        <v>1</v>
      </c>
      <c r="E27" s="88">
        <v>1</v>
      </c>
      <c r="F27" s="56">
        <v>1</v>
      </c>
      <c r="G27" s="57">
        <v>7.2800925925925933E-5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5.6076388888888888E-5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5.728009259259259E-5</v>
      </c>
    </row>
    <row r="28" spans="1:19" x14ac:dyDescent="0.25">
      <c r="A28" s="73" t="s">
        <v>42</v>
      </c>
      <c r="B28" s="5">
        <v>2</v>
      </c>
      <c r="C28" s="13">
        <v>2</v>
      </c>
      <c r="D28" s="88">
        <v>1</v>
      </c>
      <c r="E28" s="88">
        <v>1</v>
      </c>
      <c r="F28" s="56">
        <v>1</v>
      </c>
      <c r="G28" s="57">
        <v>7.1331018518518518E-5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5.4895833333333331E-5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5.8946759259259259E-5</v>
      </c>
    </row>
    <row r="29" spans="1:19" ht="25.5" x14ac:dyDescent="0.25">
      <c r="A29" s="74" t="s">
        <v>43</v>
      </c>
      <c r="B29" s="5">
        <v>1</v>
      </c>
      <c r="C29" s="13">
        <v>1</v>
      </c>
      <c r="D29" s="88">
        <v>1</v>
      </c>
      <c r="E29" s="88">
        <v>1</v>
      </c>
      <c r="F29" s="56">
        <v>1</v>
      </c>
      <c r="G29" s="57">
        <v>1.5256944444444443E-4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6.3587962962962963E-5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7.9687500000000006E-5</v>
      </c>
    </row>
    <row r="30" spans="1:19" x14ac:dyDescent="0.25">
      <c r="A30" s="73" t="s">
        <v>44</v>
      </c>
      <c r="B30" s="5">
        <v>2</v>
      </c>
      <c r="C30" s="13">
        <v>2</v>
      </c>
      <c r="D30" s="88">
        <v>1</v>
      </c>
      <c r="E30" s="88">
        <v>1</v>
      </c>
      <c r="F30" s="56">
        <v>0.5</v>
      </c>
      <c r="G30" s="57">
        <v>6.4409722222222226E-5</v>
      </c>
      <c r="H30" s="5">
        <v>2</v>
      </c>
      <c r="I30" s="50">
        <v>2</v>
      </c>
      <c r="J30" s="52">
        <v>1</v>
      </c>
      <c r="K30" s="52">
        <v>1</v>
      </c>
      <c r="L30" s="63">
        <v>0.5</v>
      </c>
      <c r="M30" s="70">
        <v>5.739583333333333E-5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5.9050925925925924E-5</v>
      </c>
    </row>
    <row r="31" spans="1:19" x14ac:dyDescent="0.25">
      <c r="A31" s="73" t="s">
        <v>45</v>
      </c>
      <c r="B31" s="5">
        <v>110</v>
      </c>
      <c r="C31" s="13">
        <v>107</v>
      </c>
      <c r="D31" s="88">
        <v>0.97272727272727277</v>
      </c>
      <c r="E31" s="88">
        <v>0.97272727272727277</v>
      </c>
      <c r="F31" s="56">
        <v>1</v>
      </c>
      <c r="G31" s="57">
        <v>5.417824074074074E-5</v>
      </c>
      <c r="H31" s="5">
        <v>110</v>
      </c>
      <c r="I31" s="50">
        <v>107</v>
      </c>
      <c r="J31" s="52">
        <v>0.97272727272727277</v>
      </c>
      <c r="K31" s="52">
        <v>0.97272727272727277</v>
      </c>
      <c r="L31" s="63">
        <v>1</v>
      </c>
      <c r="M31" s="70">
        <v>5.4513888888888891E-5</v>
      </c>
      <c r="N31" s="5">
        <v>110</v>
      </c>
      <c r="O31" s="80">
        <v>107</v>
      </c>
      <c r="P31" s="82">
        <v>0.97272727272727277</v>
      </c>
      <c r="Q31" s="82">
        <v>0.97272727272727277</v>
      </c>
      <c r="R31" s="83">
        <v>0.33333333333333331</v>
      </c>
      <c r="S31" s="84">
        <v>5.1782407407407404E-5</v>
      </c>
    </row>
    <row r="32" spans="1:19" ht="25.5" x14ac:dyDescent="0.25">
      <c r="A32" s="74" t="s">
        <v>46</v>
      </c>
      <c r="B32" s="5">
        <v>1</v>
      </c>
      <c r="C32" s="13">
        <v>1</v>
      </c>
      <c r="D32" s="88">
        <v>1</v>
      </c>
      <c r="E32" s="88">
        <v>1</v>
      </c>
      <c r="F32" s="56">
        <v>1</v>
      </c>
      <c r="G32" s="57">
        <v>9.5960648148148145E-5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5.6631944444444445E-5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6.0740740740740743E-5</v>
      </c>
    </row>
    <row r="33" spans="1:19" ht="25.5" x14ac:dyDescent="0.25">
      <c r="A33" s="75" t="s">
        <v>47</v>
      </c>
      <c r="B33" s="5">
        <v>1</v>
      </c>
      <c r="C33" s="13">
        <v>1</v>
      </c>
      <c r="D33" s="88">
        <v>1</v>
      </c>
      <c r="E33" s="88">
        <v>1</v>
      </c>
      <c r="F33" s="56">
        <v>1</v>
      </c>
      <c r="G33" s="57">
        <v>8.3622685185185181E-5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5.6215277777777779E-5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6.6516203703703697E-5</v>
      </c>
    </row>
    <row r="34" spans="1:19" x14ac:dyDescent="0.25">
      <c r="A34" s="76" t="s">
        <v>48</v>
      </c>
      <c r="B34" s="5">
        <v>2916</v>
      </c>
      <c r="C34" s="13">
        <v>145</v>
      </c>
      <c r="D34" s="88">
        <v>4.972565157750343E-2</v>
      </c>
      <c r="E34" s="88">
        <v>0.14499999999999999</v>
      </c>
      <c r="F34" s="56">
        <v>0.16666666666666666</v>
      </c>
      <c r="G34" s="57">
        <v>5.6967592592592589E-5</v>
      </c>
      <c r="H34" s="5">
        <v>2916</v>
      </c>
      <c r="I34" s="50">
        <v>145</v>
      </c>
      <c r="J34" s="52">
        <v>4.972565157750343E-2</v>
      </c>
      <c r="K34" s="52">
        <v>0.14499999999999999</v>
      </c>
      <c r="L34" s="63">
        <v>0.5</v>
      </c>
      <c r="M34" s="70">
        <v>5.472222222222222E-5</v>
      </c>
      <c r="N34" s="5">
        <v>2916</v>
      </c>
      <c r="O34" s="80">
        <v>716</v>
      </c>
      <c r="P34" s="82">
        <v>0.24554183813443073</v>
      </c>
      <c r="Q34" s="82">
        <v>0.71599999999999997</v>
      </c>
      <c r="R34" s="83">
        <v>1</v>
      </c>
      <c r="S34" s="84">
        <v>5.3645833333333334E-5</v>
      </c>
    </row>
    <row r="35" spans="1:19" x14ac:dyDescent="0.25">
      <c r="A35" s="73" t="s">
        <v>49</v>
      </c>
      <c r="B35" s="5">
        <v>1</v>
      </c>
      <c r="C35" s="13">
        <v>1</v>
      </c>
      <c r="D35" s="88">
        <v>1</v>
      </c>
      <c r="E35" s="88">
        <v>1</v>
      </c>
      <c r="F35" s="56">
        <v>1</v>
      </c>
      <c r="G35" s="57">
        <v>7.0092592592592597E-5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5.5011574074074077E-5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6.1307870370370368E-5</v>
      </c>
    </row>
    <row r="36" spans="1:19" x14ac:dyDescent="0.25">
      <c r="A36" s="73" t="s">
        <v>50</v>
      </c>
      <c r="B36" s="5">
        <v>1</v>
      </c>
      <c r="C36" s="13">
        <v>1</v>
      </c>
      <c r="D36" s="88">
        <v>1</v>
      </c>
      <c r="E36" s="88">
        <v>1</v>
      </c>
      <c r="F36" s="56">
        <v>1</v>
      </c>
      <c r="G36" s="57">
        <v>8.1851851851851847E-5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5.6712962962962965E-5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6.3668981481481484E-5</v>
      </c>
    </row>
    <row r="37" spans="1:19" x14ac:dyDescent="0.25">
      <c r="A37" s="73" t="s">
        <v>51</v>
      </c>
      <c r="B37" s="5">
        <v>13609</v>
      </c>
      <c r="C37" s="13">
        <v>0</v>
      </c>
      <c r="D37" s="88">
        <v>0</v>
      </c>
      <c r="E37" s="88">
        <v>0</v>
      </c>
      <c r="F37" s="56">
        <v>0</v>
      </c>
      <c r="G37" s="57">
        <v>5.7060185185185186E-5</v>
      </c>
      <c r="H37" s="5">
        <v>13609</v>
      </c>
      <c r="I37" s="50">
        <v>0</v>
      </c>
      <c r="J37" s="52">
        <v>0</v>
      </c>
      <c r="K37" s="52">
        <v>0</v>
      </c>
      <c r="L37" s="63">
        <v>0</v>
      </c>
      <c r="M37" s="70">
        <v>5.5682870370370374E-5</v>
      </c>
      <c r="N37" s="5">
        <v>13609</v>
      </c>
      <c r="O37" s="80">
        <v>0</v>
      </c>
      <c r="P37" s="82">
        <v>0</v>
      </c>
      <c r="Q37" s="82">
        <v>0</v>
      </c>
      <c r="R37" s="83">
        <v>0</v>
      </c>
      <c r="S37" s="84">
        <v>5.5578703703703702E-5</v>
      </c>
    </row>
    <row r="38" spans="1:19" x14ac:dyDescent="0.25">
      <c r="A38" s="73" t="s">
        <v>52</v>
      </c>
      <c r="B38" s="5">
        <v>12</v>
      </c>
      <c r="C38" s="13">
        <v>2</v>
      </c>
      <c r="D38" s="88">
        <v>0.16666666666666666</v>
      </c>
      <c r="E38" s="88">
        <v>0.16666666666666666</v>
      </c>
      <c r="F38" s="56">
        <v>1</v>
      </c>
      <c r="G38" s="57">
        <v>6.8530092592592593E-5</v>
      </c>
      <c r="H38" s="5">
        <v>12</v>
      </c>
      <c r="I38" s="50">
        <v>2</v>
      </c>
      <c r="J38" s="52">
        <v>0.16666666666666666</v>
      </c>
      <c r="K38" s="52">
        <v>0.16666666666666666</v>
      </c>
      <c r="L38" s="63">
        <v>1</v>
      </c>
      <c r="M38" s="70">
        <v>5.6712962962962965E-5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6.2974537037037044E-5</v>
      </c>
    </row>
    <row r="39" spans="1:19" x14ac:dyDescent="0.25">
      <c r="A39" s="73" t="s">
        <v>53</v>
      </c>
      <c r="B39" s="5">
        <v>2</v>
      </c>
      <c r="C39" s="13">
        <v>1</v>
      </c>
      <c r="D39" s="88">
        <v>0.5</v>
      </c>
      <c r="E39" s="88">
        <v>0.5</v>
      </c>
      <c r="F39" s="56">
        <v>1</v>
      </c>
      <c r="G39" s="57">
        <v>7.5717592592592598E-5</v>
      </c>
      <c r="H39" s="5">
        <v>2</v>
      </c>
      <c r="I39" s="50">
        <v>1</v>
      </c>
      <c r="J39" s="52">
        <v>0.5</v>
      </c>
      <c r="K39" s="52">
        <v>0.5</v>
      </c>
      <c r="L39" s="63">
        <v>1</v>
      </c>
      <c r="M39" s="70">
        <v>5.6956018518518521E-5</v>
      </c>
      <c r="N39" s="5">
        <v>2</v>
      </c>
      <c r="O39" s="80">
        <v>2</v>
      </c>
      <c r="P39" s="82">
        <v>1</v>
      </c>
      <c r="Q39" s="82">
        <v>1</v>
      </c>
      <c r="R39" s="83">
        <v>0.5</v>
      </c>
      <c r="S39" s="84">
        <v>6.21875E-5</v>
      </c>
    </row>
    <row r="40" spans="1:19" x14ac:dyDescent="0.25">
      <c r="A40" s="73" t="s">
        <v>54</v>
      </c>
      <c r="B40" s="5">
        <v>5</v>
      </c>
      <c r="C40" s="13">
        <v>5</v>
      </c>
      <c r="D40" s="88">
        <v>1</v>
      </c>
      <c r="E40" s="88">
        <v>1</v>
      </c>
      <c r="F40" s="56">
        <v>1</v>
      </c>
      <c r="G40" s="57">
        <v>9.2638888888888889E-5</v>
      </c>
      <c r="H40" s="5">
        <v>5</v>
      </c>
      <c r="I40" s="50">
        <v>5</v>
      </c>
      <c r="J40" s="52">
        <v>1</v>
      </c>
      <c r="K40" s="52">
        <v>1</v>
      </c>
      <c r="L40" s="63">
        <v>0.5</v>
      </c>
      <c r="M40" s="70">
        <v>6.0023148148148145E-5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7.3483796296296291E-5</v>
      </c>
    </row>
    <row r="41" spans="1:19" x14ac:dyDescent="0.25">
      <c r="A41" s="73" t="s">
        <v>55</v>
      </c>
      <c r="B41" s="5">
        <v>62</v>
      </c>
      <c r="C41" s="13">
        <v>57</v>
      </c>
      <c r="D41" s="88">
        <v>0.91935483870967738</v>
      </c>
      <c r="E41" s="88">
        <v>0.91935483870967738</v>
      </c>
      <c r="F41" s="56">
        <v>7.6923076923076927E-2</v>
      </c>
      <c r="G41" s="57">
        <v>9.5856481481481487E-5</v>
      </c>
      <c r="H41" s="5">
        <v>62</v>
      </c>
      <c r="I41" s="50">
        <v>57</v>
      </c>
      <c r="J41" s="52">
        <v>0.91935483870967738</v>
      </c>
      <c r="K41" s="52">
        <v>0.91935483870967738</v>
      </c>
      <c r="L41" s="63">
        <v>7.6923076923076927E-2</v>
      </c>
      <c r="M41" s="70">
        <v>6.1226851851851847E-5</v>
      </c>
      <c r="N41" s="5">
        <v>62</v>
      </c>
      <c r="O41" s="80">
        <v>60</v>
      </c>
      <c r="P41" s="82">
        <v>0.967741935483871</v>
      </c>
      <c r="Q41" s="82">
        <v>0.967741935483871</v>
      </c>
      <c r="R41" s="83">
        <v>0.25</v>
      </c>
      <c r="S41" s="84">
        <v>6.2152777777777781E-5</v>
      </c>
    </row>
    <row r="42" spans="1:19" x14ac:dyDescent="0.25">
      <c r="A42" s="73" t="s">
        <v>56</v>
      </c>
      <c r="B42" s="5">
        <v>19</v>
      </c>
      <c r="C42" s="13">
        <v>19</v>
      </c>
      <c r="D42" s="88">
        <v>1</v>
      </c>
      <c r="E42" s="88">
        <v>1</v>
      </c>
      <c r="F42" s="56">
        <v>1</v>
      </c>
      <c r="G42" s="57">
        <v>8.9548611111111114E-5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5.9444444444444445E-5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5.8958333333333334E-5</v>
      </c>
    </row>
    <row r="43" spans="1:19" x14ac:dyDescent="0.25">
      <c r="A43" s="73" t="s">
        <v>57</v>
      </c>
      <c r="B43" s="5">
        <v>1</v>
      </c>
      <c r="C43" s="13">
        <v>1</v>
      </c>
      <c r="D43" s="88">
        <v>1</v>
      </c>
      <c r="E43" s="88">
        <v>1</v>
      </c>
      <c r="F43" s="56">
        <v>8.3333333333333329E-2</v>
      </c>
      <c r="G43" s="57">
        <v>1.0653935185185186E-4</v>
      </c>
      <c r="H43" s="5">
        <v>1</v>
      </c>
      <c r="I43" s="50">
        <v>1</v>
      </c>
      <c r="J43" s="52">
        <v>1</v>
      </c>
      <c r="K43" s="52">
        <v>1</v>
      </c>
      <c r="L43" s="63">
        <v>7.6923076923076927E-2</v>
      </c>
      <c r="M43" s="70">
        <v>6.3472222222222223E-5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8.0555555555555556E-5</v>
      </c>
    </row>
    <row r="44" spans="1:19" x14ac:dyDescent="0.25">
      <c r="A44" s="73" t="s">
        <v>58</v>
      </c>
      <c r="B44" s="5">
        <v>1</v>
      </c>
      <c r="C44" s="13">
        <v>1</v>
      </c>
      <c r="D44" s="88">
        <v>1</v>
      </c>
      <c r="E44" s="88">
        <v>1</v>
      </c>
      <c r="F44" s="56">
        <v>1</v>
      </c>
      <c r="G44" s="57">
        <v>6.7453703703703699E-5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5.5243055555555557E-5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5.5254629629629633E-5</v>
      </c>
    </row>
    <row r="45" spans="1:19" x14ac:dyDescent="0.25">
      <c r="A45" s="73" t="s">
        <v>98</v>
      </c>
      <c r="B45" s="5">
        <v>1</v>
      </c>
      <c r="C45" s="13">
        <v>1</v>
      </c>
      <c r="D45" s="88">
        <v>1</v>
      </c>
      <c r="E45" s="88">
        <v>1</v>
      </c>
      <c r="F45" s="56">
        <v>6.8493150684931503E-3</v>
      </c>
      <c r="G45" s="57">
        <v>8.296296296296296E-5</v>
      </c>
      <c r="H45" s="5">
        <v>1</v>
      </c>
      <c r="I45" s="50">
        <v>1</v>
      </c>
      <c r="J45" s="52">
        <v>1</v>
      </c>
      <c r="K45" s="52">
        <v>1</v>
      </c>
      <c r="L45" s="63">
        <v>6.5789473684210523E-3</v>
      </c>
      <c r="M45" s="70">
        <v>5.5682870370370374E-5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6.4791666666666665E-5</v>
      </c>
    </row>
    <row r="46" spans="1:19" x14ac:dyDescent="0.25">
      <c r="A46" s="73" t="s">
        <v>59</v>
      </c>
      <c r="B46" s="5">
        <v>1</v>
      </c>
      <c r="C46" s="13">
        <v>0</v>
      </c>
      <c r="D46" s="88">
        <v>0</v>
      </c>
      <c r="E46" s="88">
        <v>0</v>
      </c>
      <c r="F46" s="56">
        <v>0</v>
      </c>
      <c r="G46" s="57">
        <v>6.2951388888888893E-5</v>
      </c>
      <c r="H46" s="5">
        <v>1</v>
      </c>
      <c r="I46" s="50">
        <v>0</v>
      </c>
      <c r="J46" s="52">
        <v>0</v>
      </c>
      <c r="K46" s="52">
        <v>0</v>
      </c>
      <c r="L46" s="63">
        <v>0</v>
      </c>
      <c r="M46" s="70">
        <v>5.5034722222222221E-5</v>
      </c>
      <c r="N46" s="5">
        <v>1</v>
      </c>
      <c r="O46" s="80">
        <v>1</v>
      </c>
      <c r="P46" s="82">
        <v>1</v>
      </c>
      <c r="Q46" s="82">
        <v>1</v>
      </c>
      <c r="R46" s="83">
        <v>0.5</v>
      </c>
      <c r="S46" s="84">
        <v>5.658564814814815E-5</v>
      </c>
    </row>
    <row r="47" spans="1:19" x14ac:dyDescent="0.25">
      <c r="A47" s="73" t="s">
        <v>99</v>
      </c>
      <c r="B47" s="5">
        <v>106</v>
      </c>
      <c r="C47" s="13">
        <v>0</v>
      </c>
      <c r="D47" s="88">
        <v>0</v>
      </c>
      <c r="E47" s="88">
        <v>0</v>
      </c>
      <c r="F47" s="56">
        <v>0</v>
      </c>
      <c r="G47" s="57">
        <v>5.3981481481481479E-5</v>
      </c>
      <c r="H47" s="5">
        <v>106</v>
      </c>
      <c r="I47" s="50">
        <v>0</v>
      </c>
      <c r="J47" s="52">
        <v>0</v>
      </c>
      <c r="K47" s="52">
        <v>0</v>
      </c>
      <c r="L47" s="63">
        <v>0</v>
      </c>
      <c r="M47" s="70">
        <v>5.3078703703703702E-5</v>
      </c>
      <c r="N47" s="5">
        <v>106</v>
      </c>
      <c r="O47" s="80">
        <v>106</v>
      </c>
      <c r="P47" s="82">
        <v>1</v>
      </c>
      <c r="Q47" s="82">
        <v>1</v>
      </c>
      <c r="R47" s="83">
        <v>0.33333333333333331</v>
      </c>
      <c r="S47" s="84">
        <v>5.3622685185185183E-5</v>
      </c>
    </row>
    <row r="48" spans="1:19" x14ac:dyDescent="0.25">
      <c r="A48" s="73" t="s">
        <v>60</v>
      </c>
      <c r="B48" s="5">
        <v>2</v>
      </c>
      <c r="C48" s="13">
        <v>2</v>
      </c>
      <c r="D48" s="88">
        <v>1</v>
      </c>
      <c r="E48" s="88">
        <v>1</v>
      </c>
      <c r="F48" s="56">
        <v>1</v>
      </c>
      <c r="G48" s="57">
        <v>9.4363425925925921E-5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5.9687500000000001E-5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8.3275462962962961E-5</v>
      </c>
    </row>
    <row r="49" spans="1:19" x14ac:dyDescent="0.25">
      <c r="A49" s="74" t="s">
        <v>100</v>
      </c>
      <c r="B49" s="5">
        <v>1</v>
      </c>
      <c r="C49" s="13">
        <v>0</v>
      </c>
      <c r="D49" s="88">
        <v>0</v>
      </c>
      <c r="E49" s="88">
        <v>0</v>
      </c>
      <c r="F49" s="56">
        <v>0</v>
      </c>
      <c r="G49" s="57">
        <v>6.164351851851852E-5</v>
      </c>
      <c r="H49" s="5">
        <v>1</v>
      </c>
      <c r="I49" s="50">
        <v>0</v>
      </c>
      <c r="J49" s="52">
        <v>0</v>
      </c>
      <c r="K49" s="52">
        <v>0</v>
      </c>
      <c r="L49" s="63">
        <v>0</v>
      </c>
      <c r="M49" s="70">
        <v>5.5069444444444447E-5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5.7685185185185187E-5</v>
      </c>
    </row>
    <row r="50" spans="1:19" x14ac:dyDescent="0.25">
      <c r="A50" s="73" t="s">
        <v>61</v>
      </c>
      <c r="B50" s="5">
        <v>1</v>
      </c>
      <c r="C50" s="13">
        <v>1</v>
      </c>
      <c r="D50" s="88">
        <v>1</v>
      </c>
      <c r="E50" s="88">
        <v>1</v>
      </c>
      <c r="F50" s="56">
        <v>1</v>
      </c>
      <c r="G50" s="57">
        <v>6.4837962962962966E-5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5.5439814814814818E-5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6.9745370370370377E-5</v>
      </c>
    </row>
    <row r="51" spans="1:19" x14ac:dyDescent="0.25">
      <c r="A51" s="73" t="s">
        <v>62</v>
      </c>
      <c r="B51" s="5">
        <v>1759</v>
      </c>
      <c r="C51" s="13">
        <v>0</v>
      </c>
      <c r="D51" s="88">
        <v>0</v>
      </c>
      <c r="E51" s="88">
        <v>0</v>
      </c>
      <c r="F51" s="56">
        <v>0</v>
      </c>
      <c r="G51" s="57">
        <v>5.5474537037037037E-5</v>
      </c>
      <c r="H51" s="5">
        <v>1759</v>
      </c>
      <c r="I51" s="50">
        <v>0</v>
      </c>
      <c r="J51" s="52">
        <v>0</v>
      </c>
      <c r="K51" s="52">
        <v>0</v>
      </c>
      <c r="L51" s="63">
        <v>0</v>
      </c>
      <c r="M51" s="70">
        <v>5.6851851851851849E-5</v>
      </c>
      <c r="N51" s="5">
        <v>1759</v>
      </c>
      <c r="O51" s="80">
        <v>694</v>
      </c>
      <c r="P51" s="82">
        <v>0.39454235361000567</v>
      </c>
      <c r="Q51" s="82">
        <v>0.69399999999999995</v>
      </c>
      <c r="R51" s="83">
        <v>1</v>
      </c>
      <c r="S51" s="84">
        <v>5.2777777777777777E-5</v>
      </c>
    </row>
    <row r="52" spans="1:19" x14ac:dyDescent="0.25">
      <c r="A52" s="73" t="s">
        <v>63</v>
      </c>
      <c r="B52" s="5">
        <v>934</v>
      </c>
      <c r="C52" s="13">
        <v>910</v>
      </c>
      <c r="D52" s="88">
        <v>0.97430406852248397</v>
      </c>
      <c r="E52" s="88">
        <v>0.97430406852248397</v>
      </c>
      <c r="F52" s="56">
        <v>1</v>
      </c>
      <c r="G52" s="57">
        <v>7.4930555555555555E-5</v>
      </c>
      <c r="H52" s="5">
        <v>934</v>
      </c>
      <c r="I52" s="50">
        <v>910</v>
      </c>
      <c r="J52" s="52">
        <v>0.97430406852248397</v>
      </c>
      <c r="K52" s="52">
        <v>0.97430406852248397</v>
      </c>
      <c r="L52" s="63">
        <v>1</v>
      </c>
      <c r="M52" s="70">
        <v>5.5798611111111114E-5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5.3252314814814812E-5</v>
      </c>
    </row>
    <row r="53" spans="1:19" x14ac:dyDescent="0.25">
      <c r="A53" s="77" t="s">
        <v>64</v>
      </c>
      <c r="B53" s="5">
        <v>88</v>
      </c>
      <c r="C53" s="13">
        <v>84</v>
      </c>
      <c r="D53" s="88">
        <v>0.95454545454545459</v>
      </c>
      <c r="E53" s="88">
        <v>0.95454545454545459</v>
      </c>
      <c r="F53" s="56">
        <v>0.33333333333333331</v>
      </c>
      <c r="G53" s="57">
        <v>9.1909722222222216E-5</v>
      </c>
      <c r="H53" s="5">
        <v>88</v>
      </c>
      <c r="I53" s="50">
        <v>84</v>
      </c>
      <c r="J53" s="52">
        <v>0.95454545454545459</v>
      </c>
      <c r="K53" s="52">
        <v>0.95454545454545459</v>
      </c>
      <c r="L53" s="63">
        <v>0.33333333333333331</v>
      </c>
      <c r="M53" s="70">
        <v>6.0868055555555559E-5</v>
      </c>
      <c r="N53" s="5">
        <v>88</v>
      </c>
      <c r="O53" s="80">
        <v>88</v>
      </c>
      <c r="P53" s="82">
        <v>1</v>
      </c>
      <c r="Q53" s="82">
        <v>1</v>
      </c>
      <c r="R53" s="83">
        <v>0.5</v>
      </c>
      <c r="S53" s="84">
        <v>5.6284722222222225E-5</v>
      </c>
    </row>
    <row r="54" spans="1:19" x14ac:dyDescent="0.25">
      <c r="A54" s="76" t="s">
        <v>65</v>
      </c>
      <c r="B54" s="5">
        <v>676</v>
      </c>
      <c r="C54" s="13">
        <v>0</v>
      </c>
      <c r="D54" s="88">
        <v>0</v>
      </c>
      <c r="E54" s="88">
        <v>0</v>
      </c>
      <c r="F54" s="56">
        <v>0</v>
      </c>
      <c r="G54" s="57">
        <v>5.7025462962962966E-5</v>
      </c>
      <c r="H54" s="5">
        <v>676</v>
      </c>
      <c r="I54" s="50">
        <v>0</v>
      </c>
      <c r="J54" s="52">
        <v>0</v>
      </c>
      <c r="K54" s="52">
        <v>0</v>
      </c>
      <c r="L54" s="63">
        <v>0</v>
      </c>
      <c r="M54" s="70">
        <v>5.6261574074074074E-5</v>
      </c>
      <c r="N54" s="5">
        <v>676</v>
      </c>
      <c r="O54" s="80">
        <v>47</v>
      </c>
      <c r="P54" s="82">
        <v>6.9526627218934905E-2</v>
      </c>
      <c r="Q54" s="82">
        <v>6.9526627218934905E-2</v>
      </c>
      <c r="R54" s="83">
        <v>1.1627906976744186E-2</v>
      </c>
      <c r="S54" s="84">
        <v>5.5081018518518516E-5</v>
      </c>
    </row>
    <row r="55" spans="1:19" x14ac:dyDescent="0.25">
      <c r="A55" s="73" t="s">
        <v>66</v>
      </c>
      <c r="B55" s="5">
        <v>67</v>
      </c>
      <c r="C55" s="13">
        <v>29</v>
      </c>
      <c r="D55" s="88">
        <v>0.43283582089552236</v>
      </c>
      <c r="E55" s="88">
        <v>0.43283582089552236</v>
      </c>
      <c r="F55" s="56">
        <v>1</v>
      </c>
      <c r="G55" s="57">
        <v>6.8032407407407413E-5</v>
      </c>
      <c r="H55" s="5">
        <v>67</v>
      </c>
      <c r="I55" s="50">
        <v>29</v>
      </c>
      <c r="J55" s="52">
        <v>0.43283582089552236</v>
      </c>
      <c r="K55" s="52">
        <v>0.43283582089552236</v>
      </c>
      <c r="L55" s="63">
        <v>0.33333333333333331</v>
      </c>
      <c r="M55" s="70">
        <v>6.0162037037037036E-5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5.9166666666666664E-5</v>
      </c>
    </row>
    <row r="56" spans="1:19" x14ac:dyDescent="0.25">
      <c r="A56" s="73" t="s">
        <v>67</v>
      </c>
      <c r="B56" s="5">
        <v>3393</v>
      </c>
      <c r="C56" s="13">
        <v>84</v>
      </c>
      <c r="D56" s="88">
        <v>2.475685234305924E-2</v>
      </c>
      <c r="E56" s="88">
        <v>8.4000000000000005E-2</v>
      </c>
      <c r="F56" s="56">
        <v>1.9230769230769232E-2</v>
      </c>
      <c r="G56" s="57">
        <v>6.2824074074074071E-5</v>
      </c>
      <c r="H56" s="5">
        <v>3393</v>
      </c>
      <c r="I56" s="50">
        <v>84</v>
      </c>
      <c r="J56" s="52">
        <v>2.475685234305924E-2</v>
      </c>
      <c r="K56" s="52">
        <v>8.4000000000000005E-2</v>
      </c>
      <c r="L56" s="63">
        <v>1.9230769230769232E-2</v>
      </c>
      <c r="M56" s="70">
        <v>5.4930555555555557E-5</v>
      </c>
      <c r="N56" s="5">
        <v>3393</v>
      </c>
      <c r="O56" s="80">
        <v>542</v>
      </c>
      <c r="P56" s="82">
        <v>0.1597406424992632</v>
      </c>
      <c r="Q56" s="82">
        <v>0.54200000000000004</v>
      </c>
      <c r="R56" s="83">
        <v>1</v>
      </c>
      <c r="S56" s="84">
        <v>5.3368055555555552E-5</v>
      </c>
    </row>
    <row r="57" spans="1:19" x14ac:dyDescent="0.25">
      <c r="A57" s="73" t="s">
        <v>68</v>
      </c>
      <c r="B57" s="5">
        <v>14</v>
      </c>
      <c r="C57" s="13">
        <v>0</v>
      </c>
      <c r="D57" s="88">
        <v>0</v>
      </c>
      <c r="E57" s="88">
        <v>0</v>
      </c>
      <c r="F57" s="56">
        <v>0</v>
      </c>
      <c r="G57" s="57">
        <v>6.4351851851851856E-5</v>
      </c>
      <c r="H57" s="5">
        <v>14</v>
      </c>
      <c r="I57" s="50">
        <v>0</v>
      </c>
      <c r="J57" s="52">
        <v>0</v>
      </c>
      <c r="K57" s="52">
        <v>0</v>
      </c>
      <c r="L57" s="63">
        <v>0</v>
      </c>
      <c r="M57" s="70">
        <v>6.3402777777777784E-5</v>
      </c>
      <c r="N57" s="5">
        <v>14</v>
      </c>
      <c r="O57" s="80">
        <v>13</v>
      </c>
      <c r="P57" s="82">
        <v>0.9285714285714286</v>
      </c>
      <c r="Q57" s="82">
        <v>0.9285714285714286</v>
      </c>
      <c r="R57" s="83">
        <v>7.4074074074074077E-3</v>
      </c>
      <c r="S57" s="84">
        <v>6.2118055555555562E-5</v>
      </c>
    </row>
    <row r="58" spans="1:19" x14ac:dyDescent="0.25">
      <c r="A58" s="73" t="s">
        <v>69</v>
      </c>
      <c r="B58" s="5">
        <v>2</v>
      </c>
      <c r="C58" s="13">
        <v>2</v>
      </c>
      <c r="D58" s="88">
        <v>1</v>
      </c>
      <c r="E58" s="88">
        <v>1</v>
      </c>
      <c r="F58" s="56">
        <v>9.0909090909090912E-2</v>
      </c>
      <c r="G58" s="57">
        <v>7.3009259259259262E-5</v>
      </c>
      <c r="H58" s="5">
        <v>2</v>
      </c>
      <c r="I58" s="50">
        <v>2</v>
      </c>
      <c r="J58" s="52">
        <v>1</v>
      </c>
      <c r="K58" s="52">
        <v>1</v>
      </c>
      <c r="L58" s="63">
        <v>0.2</v>
      </c>
      <c r="M58" s="70">
        <v>5.7291666666666666E-5</v>
      </c>
      <c r="N58" s="5">
        <v>2</v>
      </c>
      <c r="O58" s="80">
        <v>2</v>
      </c>
      <c r="P58" s="82">
        <v>1</v>
      </c>
      <c r="Q58" s="82">
        <v>1</v>
      </c>
      <c r="R58" s="83">
        <v>2.2222222222222223E-2</v>
      </c>
      <c r="S58" s="84">
        <v>6.3090277777777784E-5</v>
      </c>
    </row>
    <row r="59" spans="1:19" x14ac:dyDescent="0.25">
      <c r="A59" s="73" t="s">
        <v>101</v>
      </c>
      <c r="B59" s="5">
        <v>1</v>
      </c>
      <c r="C59" s="13">
        <v>0</v>
      </c>
      <c r="D59" s="88">
        <v>0</v>
      </c>
      <c r="E59" s="88">
        <v>0</v>
      </c>
      <c r="F59" s="56">
        <v>0</v>
      </c>
      <c r="G59" s="57">
        <v>1.0606481481481482E-4</v>
      </c>
      <c r="H59" s="5">
        <v>1</v>
      </c>
      <c r="I59" s="50">
        <v>0</v>
      </c>
      <c r="J59" s="52">
        <v>0</v>
      </c>
      <c r="K59" s="52">
        <v>0</v>
      </c>
      <c r="L59" s="63">
        <v>0</v>
      </c>
      <c r="M59" s="70">
        <v>6.4039351851851855E-5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8.7511574074074068E-5</v>
      </c>
    </row>
    <row r="60" spans="1:19" x14ac:dyDescent="0.25">
      <c r="A60" s="73" t="s">
        <v>70</v>
      </c>
      <c r="B60" s="5">
        <v>1</v>
      </c>
      <c r="C60" s="13">
        <v>1</v>
      </c>
      <c r="D60" s="88">
        <v>1</v>
      </c>
      <c r="E60" s="88">
        <v>1</v>
      </c>
      <c r="F60" s="56">
        <v>1</v>
      </c>
      <c r="G60" s="57">
        <v>7.0983796296296298E-5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5.7361111111111111E-5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5.7858796296296297E-5</v>
      </c>
    </row>
    <row r="61" spans="1:19" x14ac:dyDescent="0.25">
      <c r="A61" s="73" t="s">
        <v>102</v>
      </c>
      <c r="B61" s="5">
        <v>15904.000000000002</v>
      </c>
      <c r="C61" s="13">
        <v>760</v>
      </c>
      <c r="D61" s="88">
        <v>4.778672032193159E-2</v>
      </c>
      <c r="E61" s="88">
        <v>0.76</v>
      </c>
      <c r="F61" s="56">
        <v>1</v>
      </c>
      <c r="G61" s="57">
        <v>5.652777777777778E-5</v>
      </c>
      <c r="H61" s="5">
        <v>15904.000000000002</v>
      </c>
      <c r="I61" s="50">
        <v>754</v>
      </c>
      <c r="J61" s="52">
        <v>4.7409456740442654E-2</v>
      </c>
      <c r="K61" s="52">
        <v>0.754</v>
      </c>
      <c r="L61" s="63">
        <v>0.5</v>
      </c>
      <c r="M61" s="70">
        <v>5.5185185185185187E-5</v>
      </c>
      <c r="N61" s="5">
        <v>15904.000000000002</v>
      </c>
      <c r="O61" s="80">
        <v>766</v>
      </c>
      <c r="P61" s="82">
        <v>4.8163983903420526E-2</v>
      </c>
      <c r="Q61" s="82">
        <v>0.76600000000000001</v>
      </c>
      <c r="R61" s="83">
        <v>0.33333333333333331</v>
      </c>
      <c r="S61" s="84">
        <v>5.3182870370370367E-5</v>
      </c>
    </row>
    <row r="62" spans="1:19" x14ac:dyDescent="0.25">
      <c r="A62" s="73" t="s">
        <v>71</v>
      </c>
      <c r="B62" s="5">
        <v>2</v>
      </c>
      <c r="C62" s="13">
        <v>0</v>
      </c>
      <c r="D62" s="88">
        <v>0</v>
      </c>
      <c r="E62" s="88">
        <v>0</v>
      </c>
      <c r="F62" s="56">
        <v>0</v>
      </c>
      <c r="G62" s="57">
        <v>7.1527777777777779E-5</v>
      </c>
      <c r="H62" s="5">
        <v>2</v>
      </c>
      <c r="I62" s="50">
        <v>0</v>
      </c>
      <c r="J62" s="52">
        <v>0</v>
      </c>
      <c r="K62" s="52">
        <v>0</v>
      </c>
      <c r="L62" s="63">
        <v>0</v>
      </c>
      <c r="M62" s="70">
        <v>5.6770833333333335E-5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6.170138888888889E-5</v>
      </c>
    </row>
    <row r="63" spans="1:19" x14ac:dyDescent="0.25">
      <c r="A63" s="73" t="s">
        <v>72</v>
      </c>
      <c r="B63" s="5">
        <v>5</v>
      </c>
      <c r="C63" s="13">
        <v>5</v>
      </c>
      <c r="D63" s="88">
        <v>1</v>
      </c>
      <c r="E63" s="88">
        <v>1</v>
      </c>
      <c r="F63" s="56">
        <v>1</v>
      </c>
      <c r="G63" s="57">
        <v>6.4618055555555555E-5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5.8321759259259257E-5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5.8611111111111114E-5</v>
      </c>
    </row>
    <row r="64" spans="1:19" x14ac:dyDescent="0.25">
      <c r="A64" s="73" t="s">
        <v>73</v>
      </c>
      <c r="B64" s="5">
        <v>7</v>
      </c>
      <c r="C64" s="13">
        <v>7</v>
      </c>
      <c r="D64" s="88">
        <v>1</v>
      </c>
      <c r="E64" s="88">
        <v>1</v>
      </c>
      <c r="F64" s="56">
        <v>1</v>
      </c>
      <c r="G64" s="57">
        <v>7.0949074074074078E-5</v>
      </c>
      <c r="H64" s="5">
        <v>7</v>
      </c>
      <c r="I64" s="50">
        <v>7</v>
      </c>
      <c r="J64" s="52">
        <v>1</v>
      </c>
      <c r="K64" s="52">
        <v>1</v>
      </c>
      <c r="L64" s="63">
        <v>0.5</v>
      </c>
      <c r="M64" s="70">
        <v>5.5497685185185188E-5</v>
      </c>
      <c r="N64" s="5">
        <v>7</v>
      </c>
      <c r="O64" s="80">
        <v>0</v>
      </c>
      <c r="P64" s="82">
        <v>0</v>
      </c>
      <c r="Q64" s="82">
        <v>0</v>
      </c>
      <c r="R64" s="83">
        <v>0</v>
      </c>
      <c r="S64" s="84">
        <v>5.9340277777777781E-5</v>
      </c>
    </row>
    <row r="65" spans="1:19" x14ac:dyDescent="0.25">
      <c r="A65" s="73" t="s">
        <v>74</v>
      </c>
      <c r="B65" s="5">
        <v>5</v>
      </c>
      <c r="C65" s="13">
        <v>5</v>
      </c>
      <c r="D65" s="88">
        <v>1</v>
      </c>
      <c r="E65" s="88">
        <v>1</v>
      </c>
      <c r="F65" s="56">
        <v>1</v>
      </c>
      <c r="G65" s="57">
        <v>6.2847222222222221E-5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5.5347222222222222E-5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5.8715277777777779E-5</v>
      </c>
    </row>
    <row r="66" spans="1:19" x14ac:dyDescent="0.25">
      <c r="A66" s="73" t="s">
        <v>108</v>
      </c>
      <c r="B66" s="5">
        <v>38</v>
      </c>
      <c r="C66" s="13">
        <v>2</v>
      </c>
      <c r="D66" s="88">
        <v>5.2631578947368418E-2</v>
      </c>
      <c r="E66" s="88">
        <v>5.2631578947368418E-2</v>
      </c>
      <c r="F66" s="56">
        <v>2.9498525073746312E-3</v>
      </c>
      <c r="G66" s="57">
        <v>6.0428240740740742E-5</v>
      </c>
      <c r="H66" s="5">
        <v>38</v>
      </c>
      <c r="I66" s="50">
        <v>2</v>
      </c>
      <c r="J66" s="52">
        <v>5.2631578947368418E-2</v>
      </c>
      <c r="K66" s="52">
        <v>5.2631578947368418E-2</v>
      </c>
      <c r="L66" s="63">
        <v>1.4662756598240469E-3</v>
      </c>
      <c r="M66" s="70">
        <v>5.5173611111111112E-5</v>
      </c>
      <c r="N66" s="5">
        <v>38</v>
      </c>
      <c r="O66" s="80">
        <v>15</v>
      </c>
      <c r="P66" s="82">
        <v>0.39473684210526316</v>
      </c>
      <c r="Q66" s="82">
        <v>0.39473684210526316</v>
      </c>
      <c r="R66" s="83">
        <v>0.2</v>
      </c>
      <c r="S66" s="84">
        <v>5.6238425925925923E-5</v>
      </c>
    </row>
    <row r="67" spans="1:19" x14ac:dyDescent="0.25">
      <c r="A67" s="73" t="s">
        <v>75</v>
      </c>
      <c r="B67" s="5">
        <v>7717.9999999999991</v>
      </c>
      <c r="C67" s="13">
        <v>569</v>
      </c>
      <c r="D67" s="88">
        <v>7.372376263280643E-2</v>
      </c>
      <c r="E67" s="88">
        <v>0.56899999999999995</v>
      </c>
      <c r="F67" s="56">
        <v>1</v>
      </c>
      <c r="G67" s="57">
        <v>6.0983796296296299E-5</v>
      </c>
      <c r="H67" s="5">
        <v>7717.9999999999991</v>
      </c>
      <c r="I67" s="50">
        <v>564</v>
      </c>
      <c r="J67" s="86">
        <v>7.3075926405804612E-2</v>
      </c>
      <c r="K67" s="86">
        <v>0.56399999999999995</v>
      </c>
      <c r="L67" s="86">
        <v>1</v>
      </c>
      <c r="M67" s="70">
        <v>5.3703703703703704E-5</v>
      </c>
      <c r="N67" s="5">
        <v>7718</v>
      </c>
      <c r="O67" s="80">
        <v>733</v>
      </c>
      <c r="P67" s="82">
        <v>9.4972790878465926E-2</v>
      </c>
      <c r="Q67" s="82">
        <v>0.73299999999999998</v>
      </c>
      <c r="R67" s="83">
        <v>0.5</v>
      </c>
      <c r="S67" s="84">
        <v>5.8761574074074074E-5</v>
      </c>
    </row>
    <row r="68" spans="1:19" x14ac:dyDescent="0.25">
      <c r="A68" s="73" t="s">
        <v>103</v>
      </c>
      <c r="B68" s="5">
        <v>14</v>
      </c>
      <c r="C68" s="13">
        <v>14</v>
      </c>
      <c r="D68" s="88">
        <v>1</v>
      </c>
      <c r="E68" s="88">
        <v>1</v>
      </c>
      <c r="F68" s="56">
        <v>0.5</v>
      </c>
      <c r="G68" s="57">
        <v>5.8958333333333334E-5</v>
      </c>
      <c r="H68" s="5">
        <v>14</v>
      </c>
      <c r="I68" s="50">
        <v>14</v>
      </c>
      <c r="J68" s="86">
        <v>1</v>
      </c>
      <c r="K68" s="86">
        <v>1</v>
      </c>
      <c r="L68" s="86">
        <v>1</v>
      </c>
      <c r="M68" s="70">
        <v>5.7557870370370372E-5</v>
      </c>
      <c r="N68" s="5">
        <v>14</v>
      </c>
      <c r="O68" s="80">
        <v>14</v>
      </c>
      <c r="P68" s="82">
        <v>1</v>
      </c>
      <c r="Q68" s="82">
        <v>1</v>
      </c>
      <c r="R68" s="83">
        <v>0.2</v>
      </c>
      <c r="S68" s="84">
        <v>6.2708333333333331E-5</v>
      </c>
    </row>
    <row r="69" spans="1:19" x14ac:dyDescent="0.25">
      <c r="A69" s="73" t="str">
        <f>A76</f>
        <v>_ --&gt;import static ID.ID.ID.ID;</v>
      </c>
      <c r="B69" s="5">
        <v>24</v>
      </c>
      <c r="C69" s="13">
        <v>0</v>
      </c>
      <c r="D69" s="88">
        <v>0</v>
      </c>
      <c r="E69" s="88">
        <v>0</v>
      </c>
      <c r="F69" s="56">
        <v>0</v>
      </c>
      <c r="G69" s="57">
        <v>6.730324074074074E-5</v>
      </c>
      <c r="H69" s="5">
        <v>24</v>
      </c>
      <c r="I69" s="50">
        <v>0</v>
      </c>
      <c r="J69" s="86">
        <v>0</v>
      </c>
      <c r="K69" s="86">
        <v>0</v>
      </c>
      <c r="L69" s="86">
        <v>0</v>
      </c>
      <c r="M69" s="70">
        <v>5.483796296296296E-5</v>
      </c>
      <c r="N69" s="5">
        <v>24</v>
      </c>
      <c r="O69" s="80">
        <v>2</v>
      </c>
      <c r="P69" s="82">
        <v>8.3333333333333329E-2</v>
      </c>
      <c r="Q69" s="82">
        <v>8.3333333333333329E-2</v>
      </c>
      <c r="R69" s="83">
        <v>1.5220700152207001E-3</v>
      </c>
      <c r="S69" s="84">
        <v>5.7013888888888891E-5</v>
      </c>
    </row>
    <row r="70" spans="1:19" x14ac:dyDescent="0.25">
      <c r="A70" s="73" t="s">
        <v>76</v>
      </c>
      <c r="B70" s="5">
        <v>6</v>
      </c>
      <c r="C70" s="13">
        <v>1</v>
      </c>
      <c r="D70" s="88">
        <v>0.16666666666666666</v>
      </c>
      <c r="E70" s="88">
        <v>0.16666666666666666</v>
      </c>
      <c r="F70" s="56">
        <v>1.3175230566534915E-3</v>
      </c>
      <c r="G70" s="57">
        <v>5.9537037037037035E-5</v>
      </c>
      <c r="H70" s="5">
        <v>6</v>
      </c>
      <c r="I70" s="50">
        <v>1</v>
      </c>
      <c r="J70" s="86">
        <v>0.16666666666666666</v>
      </c>
      <c r="K70" s="86">
        <v>0.16666666666666666</v>
      </c>
      <c r="L70" s="86">
        <v>1.3175230566534915E-3</v>
      </c>
      <c r="M70" s="70">
        <v>5.5034722222222221E-5</v>
      </c>
      <c r="N70" s="5">
        <v>6</v>
      </c>
      <c r="O70" s="80">
        <v>6</v>
      </c>
      <c r="P70" s="82">
        <v>1</v>
      </c>
      <c r="Q70" s="82">
        <v>1</v>
      </c>
      <c r="R70" s="83">
        <v>0.2</v>
      </c>
      <c r="S70" s="84">
        <v>5.9849537037037035E-5</v>
      </c>
    </row>
    <row r="71" spans="1:19" x14ac:dyDescent="0.25">
      <c r="A71" s="73" t="s">
        <v>77</v>
      </c>
      <c r="B71" s="5">
        <v>1</v>
      </c>
      <c r="C71" s="13">
        <v>0</v>
      </c>
      <c r="D71" s="88">
        <v>0</v>
      </c>
      <c r="E71" s="88">
        <v>0</v>
      </c>
      <c r="F71" s="56">
        <v>0</v>
      </c>
      <c r="G71" s="57">
        <v>7.0324074074074077E-5</v>
      </c>
      <c r="H71" s="5">
        <v>1</v>
      </c>
      <c r="I71" s="50">
        <v>0</v>
      </c>
      <c r="J71" s="86">
        <v>0</v>
      </c>
      <c r="K71" s="86">
        <v>0</v>
      </c>
      <c r="L71" s="86">
        <v>0</v>
      </c>
      <c r="M71" s="70">
        <v>5.5902777777777778E-5</v>
      </c>
      <c r="N71" s="5">
        <v>1</v>
      </c>
      <c r="O71" s="80">
        <v>1</v>
      </c>
      <c r="P71" s="82">
        <v>1</v>
      </c>
      <c r="Q71" s="82">
        <v>1</v>
      </c>
      <c r="R71" s="83">
        <v>6.1349693251533744E-3</v>
      </c>
      <c r="S71" s="84">
        <v>5.8576388888888888E-5</v>
      </c>
    </row>
    <row r="72" spans="1:19" x14ac:dyDescent="0.25">
      <c r="A72" s="73" t="s">
        <v>78</v>
      </c>
      <c r="B72" s="5">
        <v>6289</v>
      </c>
      <c r="C72" s="13">
        <v>0</v>
      </c>
      <c r="D72" s="88">
        <v>0</v>
      </c>
      <c r="E72" s="88">
        <v>0</v>
      </c>
      <c r="F72" s="56">
        <v>0</v>
      </c>
      <c r="G72" s="57">
        <v>5.4224537037037034E-5</v>
      </c>
      <c r="H72" s="5">
        <v>6289</v>
      </c>
      <c r="I72" s="50">
        <v>0</v>
      </c>
      <c r="J72" s="86">
        <v>0</v>
      </c>
      <c r="K72" s="86">
        <v>0</v>
      </c>
      <c r="L72" s="86">
        <v>0</v>
      </c>
      <c r="M72" s="70">
        <v>5.5266203703703701E-5</v>
      </c>
      <c r="N72" s="5">
        <v>6289</v>
      </c>
      <c r="O72" s="80">
        <v>0</v>
      </c>
      <c r="P72" s="82">
        <v>0</v>
      </c>
      <c r="Q72" s="82">
        <v>0</v>
      </c>
      <c r="R72" s="83">
        <v>0</v>
      </c>
      <c r="S72" s="84">
        <v>5.5636574074074072E-5</v>
      </c>
    </row>
    <row r="73" spans="1:19" x14ac:dyDescent="0.25">
      <c r="A73" s="77" t="s">
        <v>79</v>
      </c>
      <c r="B73" s="5">
        <v>3</v>
      </c>
      <c r="C73" s="13">
        <v>0</v>
      </c>
      <c r="D73" s="88">
        <v>0</v>
      </c>
      <c r="E73" s="88">
        <v>0</v>
      </c>
      <c r="F73" s="56">
        <v>0</v>
      </c>
      <c r="G73" s="57">
        <v>6.3263888888888894E-5</v>
      </c>
      <c r="H73" s="5">
        <v>3</v>
      </c>
      <c r="I73" s="50">
        <v>0</v>
      </c>
      <c r="J73" s="86">
        <v>0</v>
      </c>
      <c r="K73" s="86">
        <v>0</v>
      </c>
      <c r="L73" s="86">
        <v>0</v>
      </c>
      <c r="M73" s="70">
        <v>5.423611111111111E-5</v>
      </c>
      <c r="N73" s="5">
        <v>3</v>
      </c>
      <c r="O73" s="80">
        <v>3</v>
      </c>
      <c r="P73" s="82">
        <v>1</v>
      </c>
      <c r="Q73" s="82">
        <v>1</v>
      </c>
      <c r="R73" s="83">
        <v>0.16666666666666666</v>
      </c>
      <c r="S73" s="84">
        <v>6.4247685185185184E-5</v>
      </c>
    </row>
    <row r="74" spans="1:19" x14ac:dyDescent="0.25">
      <c r="A74" s="71" t="s">
        <v>104</v>
      </c>
      <c r="B74" s="5">
        <v>9</v>
      </c>
      <c r="C74" s="13">
        <v>2</v>
      </c>
      <c r="D74" s="88">
        <v>0.22222222222222221</v>
      </c>
      <c r="E74" s="88">
        <v>0.22222222222222221</v>
      </c>
      <c r="F74" s="56">
        <v>1</v>
      </c>
      <c r="G74" s="57">
        <v>6.0451388888888886E-5</v>
      </c>
      <c r="H74" s="5">
        <v>9</v>
      </c>
      <c r="I74" s="50">
        <v>2</v>
      </c>
      <c r="J74" s="86">
        <v>0.22222222222222221</v>
      </c>
      <c r="K74" s="86">
        <v>0.22222222222222221</v>
      </c>
      <c r="L74" s="86">
        <v>1</v>
      </c>
      <c r="M74" s="70">
        <v>5.3703703703703704E-5</v>
      </c>
      <c r="N74" s="5">
        <v>9</v>
      </c>
      <c r="O74" s="80">
        <v>4</v>
      </c>
      <c r="P74" s="82">
        <v>0.44444444444444442</v>
      </c>
      <c r="Q74" s="82">
        <v>0.44444444444444442</v>
      </c>
      <c r="R74" s="83">
        <v>0.16666666666666666</v>
      </c>
      <c r="S74" s="84">
        <v>5.7037037037037035E-5</v>
      </c>
    </row>
    <row r="75" spans="1:19" x14ac:dyDescent="0.25">
      <c r="A75" s="71" t="s">
        <v>80</v>
      </c>
      <c r="B75" s="5">
        <v>302</v>
      </c>
      <c r="C75" s="13">
        <v>47</v>
      </c>
      <c r="D75" s="88">
        <v>0.15562913907284767</v>
      </c>
      <c r="E75" s="88">
        <v>0.15562913907284767</v>
      </c>
      <c r="F75" s="56">
        <v>0.1111111111111111</v>
      </c>
      <c r="G75" s="57">
        <v>6.7511574074074069E-5</v>
      </c>
      <c r="H75" s="5">
        <v>302</v>
      </c>
      <c r="I75" s="50">
        <v>47</v>
      </c>
      <c r="J75" s="86">
        <v>0.15562913907284767</v>
      </c>
      <c r="K75" s="86">
        <v>0.15562913907284767</v>
      </c>
      <c r="L75" s="86">
        <v>0.1111111111111111</v>
      </c>
      <c r="M75" s="70">
        <v>5.4965277777777776E-5</v>
      </c>
      <c r="N75" s="5">
        <v>302</v>
      </c>
      <c r="O75" s="80">
        <v>89</v>
      </c>
      <c r="P75" s="82">
        <v>0.29470198675496689</v>
      </c>
      <c r="Q75" s="82">
        <v>0.29470198675496689</v>
      </c>
      <c r="R75" s="83">
        <v>1</v>
      </c>
      <c r="S75" s="84">
        <v>5.693287037037037E-5</v>
      </c>
    </row>
    <row r="76" spans="1:19" x14ac:dyDescent="0.25">
      <c r="A76" s="71" t="s">
        <v>105</v>
      </c>
      <c r="B76" s="5">
        <v>968</v>
      </c>
      <c r="C76" s="13">
        <v>795</v>
      </c>
      <c r="D76" s="88">
        <v>0.82128099173553715</v>
      </c>
      <c r="E76" s="88">
        <v>0.82128099173553715</v>
      </c>
      <c r="F76" s="56">
        <v>1</v>
      </c>
      <c r="G76" s="57">
        <v>5.7291666666666666E-5</v>
      </c>
      <c r="H76" s="5">
        <v>968</v>
      </c>
      <c r="I76" s="50">
        <v>795</v>
      </c>
      <c r="J76" s="86">
        <v>0.82128099173553715</v>
      </c>
      <c r="K76" s="86">
        <v>0.82128099173553715</v>
      </c>
      <c r="L76" s="86">
        <v>0.5</v>
      </c>
      <c r="M76" s="70">
        <v>5.2500000000000002E-5</v>
      </c>
      <c r="N76" s="5">
        <v>968</v>
      </c>
      <c r="O76" s="80">
        <v>798</v>
      </c>
      <c r="P76" s="82">
        <v>0.82438016528925617</v>
      </c>
      <c r="Q76" s="82">
        <v>0.82438016528925617</v>
      </c>
      <c r="R76" s="83">
        <v>1</v>
      </c>
      <c r="S76" s="84">
        <v>5.5277777777777777E-5</v>
      </c>
    </row>
    <row r="77" spans="1:19" x14ac:dyDescent="0.25">
      <c r="A77" s="71" t="s">
        <v>81</v>
      </c>
      <c r="B77" s="5">
        <v>368</v>
      </c>
      <c r="C77" s="13">
        <v>344</v>
      </c>
      <c r="D77" s="88">
        <v>0.93478260869565222</v>
      </c>
      <c r="E77" s="88">
        <v>0.93478260869565222</v>
      </c>
      <c r="F77" s="56">
        <v>0.33333333333333331</v>
      </c>
      <c r="G77" s="57">
        <v>6.7118055555555561E-5</v>
      </c>
      <c r="H77" s="5">
        <v>368</v>
      </c>
      <c r="I77" s="50">
        <v>344</v>
      </c>
      <c r="J77" s="86">
        <v>0.93478260869565222</v>
      </c>
      <c r="K77" s="86">
        <v>0.93478260869565222</v>
      </c>
      <c r="L77" s="86">
        <v>0.5</v>
      </c>
      <c r="M77" s="70">
        <v>5.5613425925925928E-5</v>
      </c>
      <c r="N77" s="5">
        <v>368</v>
      </c>
      <c r="O77" s="80">
        <v>175</v>
      </c>
      <c r="P77" s="82">
        <v>0.47554347826086957</v>
      </c>
      <c r="Q77" s="82">
        <v>0.47554347826086957</v>
      </c>
      <c r="R77" s="83">
        <v>0.5</v>
      </c>
      <c r="S77" s="84">
        <v>5.5902777777777778E-5</v>
      </c>
    </row>
    <row r="78" spans="1:19" x14ac:dyDescent="0.25">
      <c r="A78" s="71" t="s">
        <v>82</v>
      </c>
      <c r="B78" s="5">
        <v>1842</v>
      </c>
      <c r="C78" s="13">
        <v>42</v>
      </c>
      <c r="D78" s="88">
        <v>2.2801302931596091E-2</v>
      </c>
      <c r="E78" s="88">
        <v>4.2000000000000003E-2</v>
      </c>
      <c r="F78" s="56">
        <v>0.33333333333333331</v>
      </c>
      <c r="G78" s="57">
        <v>5.9594907407407405E-5</v>
      </c>
      <c r="H78" s="5">
        <v>1842</v>
      </c>
      <c r="I78" s="50">
        <v>40</v>
      </c>
      <c r="J78" s="86">
        <v>2.1715526601520086E-2</v>
      </c>
      <c r="K78" s="86">
        <v>0.04</v>
      </c>
      <c r="L78" s="86">
        <v>1</v>
      </c>
      <c r="M78" s="70">
        <v>5.3761574074074074E-5</v>
      </c>
      <c r="N78" s="5">
        <v>1842</v>
      </c>
      <c r="O78" s="80">
        <v>303</v>
      </c>
      <c r="P78" s="82">
        <v>0.16449511400651465</v>
      </c>
      <c r="Q78" s="82">
        <v>0.30299999999999999</v>
      </c>
      <c r="R78" s="83">
        <v>0.5</v>
      </c>
      <c r="S78" s="84">
        <v>5.5393518518518517E-5</v>
      </c>
    </row>
    <row r="79" spans="1:19" x14ac:dyDescent="0.25">
      <c r="A79" s="71" t="s">
        <v>83</v>
      </c>
      <c r="B79" s="5">
        <v>1419</v>
      </c>
      <c r="C79" s="13">
        <v>270</v>
      </c>
      <c r="D79" s="88">
        <v>0.19027484143763213</v>
      </c>
      <c r="E79" s="88">
        <v>0.27</v>
      </c>
      <c r="F79" s="56">
        <v>0.33333333333333331</v>
      </c>
      <c r="G79" s="57">
        <v>6.2557870370370371E-5</v>
      </c>
      <c r="H79" s="5">
        <v>1419</v>
      </c>
      <c r="I79" s="50">
        <v>267</v>
      </c>
      <c r="J79" s="86">
        <v>0.18816067653276955</v>
      </c>
      <c r="K79" s="86">
        <v>0.26700000000000002</v>
      </c>
      <c r="L79" s="86">
        <v>1</v>
      </c>
      <c r="M79" s="70">
        <v>5.4872685185185187E-5</v>
      </c>
      <c r="N79" s="5">
        <v>1419</v>
      </c>
      <c r="O79" s="80">
        <v>197</v>
      </c>
      <c r="P79" s="82">
        <v>0.13883016208597604</v>
      </c>
      <c r="Q79" s="82">
        <v>0.19700000000000001</v>
      </c>
      <c r="R79" s="83">
        <v>0.1</v>
      </c>
      <c r="S79" s="84">
        <v>5.2951388888888887E-5</v>
      </c>
    </row>
    <row r="80" spans="1:19" x14ac:dyDescent="0.25">
      <c r="A80" s="71" t="s">
        <v>106</v>
      </c>
      <c r="B80" s="5">
        <v>184</v>
      </c>
      <c r="C80" s="13">
        <v>0</v>
      </c>
      <c r="D80" s="88">
        <v>0</v>
      </c>
      <c r="E80" s="88">
        <v>0</v>
      </c>
      <c r="F80" s="56">
        <v>0</v>
      </c>
      <c r="G80" s="57">
        <v>6.291666666666666E-5</v>
      </c>
      <c r="H80" s="5">
        <v>184</v>
      </c>
      <c r="I80" s="50">
        <v>0</v>
      </c>
      <c r="J80" s="86">
        <v>0</v>
      </c>
      <c r="K80" s="86">
        <v>0</v>
      </c>
      <c r="L80" s="86">
        <v>0</v>
      </c>
      <c r="M80" s="70">
        <v>6.189814814814815E-5</v>
      </c>
      <c r="N80" s="5">
        <v>184</v>
      </c>
      <c r="O80" s="80">
        <v>74</v>
      </c>
      <c r="P80" s="82">
        <v>0.40217391304347827</v>
      </c>
      <c r="Q80" s="82">
        <v>0.40217391304347827</v>
      </c>
      <c r="R80" s="83">
        <v>0.5</v>
      </c>
      <c r="S80" s="84">
        <v>6.8009259259259262E-5</v>
      </c>
    </row>
    <row r="81" spans="1:19" x14ac:dyDescent="0.25">
      <c r="A81" s="71" t="s">
        <v>84</v>
      </c>
      <c r="B81" s="5">
        <v>3147</v>
      </c>
      <c r="C81" s="13">
        <v>9</v>
      </c>
      <c r="D81" s="88">
        <v>2.859866539561487E-3</v>
      </c>
      <c r="E81" s="88">
        <v>8.9999999999999993E-3</v>
      </c>
      <c r="F81" s="56">
        <v>3.968253968253968E-3</v>
      </c>
      <c r="G81" s="57">
        <v>6.822916666666666E-5</v>
      </c>
      <c r="H81" s="5">
        <v>3147</v>
      </c>
      <c r="I81" s="50">
        <v>9</v>
      </c>
      <c r="J81" s="86">
        <v>2.859866539561487E-3</v>
      </c>
      <c r="K81" s="86">
        <v>8.9999999999999993E-3</v>
      </c>
      <c r="L81" s="86">
        <v>4.1666666666666666E-3</v>
      </c>
      <c r="M81" s="70">
        <v>5.5277777777777777E-5</v>
      </c>
      <c r="N81" s="5">
        <v>3147</v>
      </c>
      <c r="O81" s="80">
        <v>219</v>
      </c>
      <c r="P81" s="82">
        <v>6.9590085795996182E-2</v>
      </c>
      <c r="Q81" s="82">
        <v>0.219</v>
      </c>
      <c r="R81" s="83">
        <v>1</v>
      </c>
      <c r="S81" s="84">
        <v>5.5046296296296297E-5</v>
      </c>
    </row>
    <row r="82" spans="1:19" x14ac:dyDescent="0.25">
      <c r="A82" s="71" t="s">
        <v>85</v>
      </c>
      <c r="B82" s="5">
        <v>30</v>
      </c>
      <c r="C82" s="13">
        <v>13</v>
      </c>
      <c r="D82" s="88">
        <v>0.43333333333333335</v>
      </c>
      <c r="E82" s="88">
        <v>0.43333333333333335</v>
      </c>
      <c r="F82" s="56">
        <v>1</v>
      </c>
      <c r="G82" s="57">
        <v>7.0011574074074076E-5</v>
      </c>
      <c r="H82" s="5">
        <v>30</v>
      </c>
      <c r="I82" s="50">
        <v>13</v>
      </c>
      <c r="J82" s="86">
        <v>0.43333333333333335</v>
      </c>
      <c r="K82" s="86">
        <v>0.43333333333333335</v>
      </c>
      <c r="L82" s="86">
        <v>1</v>
      </c>
      <c r="M82" s="70">
        <v>5.733796296296296E-5</v>
      </c>
      <c r="N82" s="5">
        <v>30</v>
      </c>
      <c r="O82" s="80">
        <v>30</v>
      </c>
      <c r="P82" s="82">
        <v>1</v>
      </c>
      <c r="Q82" s="82">
        <v>1</v>
      </c>
      <c r="R82" s="83">
        <v>0.125</v>
      </c>
      <c r="S82" s="84">
        <v>6.0578703703703702E-5</v>
      </c>
    </row>
    <row r="83" spans="1:19" x14ac:dyDescent="0.25">
      <c r="A83" s="71" t="s">
        <v>86</v>
      </c>
      <c r="B83" s="5">
        <v>1186</v>
      </c>
      <c r="C83" s="13">
        <v>12</v>
      </c>
      <c r="D83" s="88">
        <v>1.0118043844856661E-2</v>
      </c>
      <c r="E83" s="88">
        <v>1.2E-2</v>
      </c>
      <c r="F83" s="56">
        <v>6.6666666666666666E-2</v>
      </c>
      <c r="G83" s="57">
        <v>7.4108796296296292E-5</v>
      </c>
      <c r="H83" s="5">
        <v>1186</v>
      </c>
      <c r="I83" s="50">
        <v>3</v>
      </c>
      <c r="J83" s="86">
        <v>2.5295109612141651E-3</v>
      </c>
      <c r="K83" s="86">
        <v>3.0000000000000001E-3</v>
      </c>
      <c r="L83" s="86">
        <v>2.1978021978021978E-3</v>
      </c>
      <c r="M83" s="70">
        <v>5.7916666666666667E-5</v>
      </c>
      <c r="N83" s="5">
        <v>1186</v>
      </c>
      <c r="O83" s="80">
        <v>143</v>
      </c>
      <c r="P83" s="82">
        <v>0.12057335581787521</v>
      </c>
      <c r="Q83" s="82">
        <v>0.14299999999999999</v>
      </c>
      <c r="R83" s="83">
        <v>0.05</v>
      </c>
      <c r="S83" s="84">
        <v>6.5856481481481476E-5</v>
      </c>
    </row>
    <row r="84" spans="1:19" x14ac:dyDescent="0.25">
      <c r="A84" s="71" t="s">
        <v>87</v>
      </c>
      <c r="B84" s="5">
        <v>22</v>
      </c>
      <c r="C84" s="13">
        <v>19</v>
      </c>
      <c r="D84" s="88">
        <v>0.86363636363636365</v>
      </c>
      <c r="E84" s="88">
        <v>0.86363636363636365</v>
      </c>
      <c r="F84" s="56">
        <v>9.0909090909090912E-2</v>
      </c>
      <c r="G84" s="57">
        <v>8.3240740740740741E-5</v>
      </c>
      <c r="H84" s="5">
        <v>22</v>
      </c>
      <c r="I84" s="50">
        <v>19</v>
      </c>
      <c r="J84" s="86">
        <v>0.86363636363636365</v>
      </c>
      <c r="K84" s="86">
        <v>0.86363636363636365</v>
      </c>
      <c r="L84" s="86">
        <v>9.0909090909090912E-2</v>
      </c>
      <c r="M84" s="70">
        <v>6.137731481481482E-5</v>
      </c>
      <c r="N84" s="5">
        <v>22</v>
      </c>
      <c r="O84" s="80">
        <v>11</v>
      </c>
      <c r="P84" s="82">
        <v>0.5</v>
      </c>
      <c r="Q84" s="82">
        <v>0.5</v>
      </c>
      <c r="R84" s="83">
        <v>7.0921985815602835E-3</v>
      </c>
      <c r="S84" s="84">
        <v>5.8414351851851853E-5</v>
      </c>
    </row>
    <row r="85" spans="1:19" x14ac:dyDescent="0.25">
      <c r="A85" s="71" t="s">
        <v>88</v>
      </c>
      <c r="B85" s="5">
        <v>146</v>
      </c>
      <c r="C85" s="13">
        <v>111</v>
      </c>
      <c r="D85" s="88">
        <v>0.76027397260273977</v>
      </c>
      <c r="E85" s="88">
        <v>0.76027397260273977</v>
      </c>
      <c r="F85" s="56">
        <v>0.16666666666666666</v>
      </c>
      <c r="G85" s="57">
        <v>6.6516203703703697E-5</v>
      </c>
      <c r="H85" s="5">
        <v>146</v>
      </c>
      <c r="I85" s="50">
        <v>111</v>
      </c>
      <c r="J85" s="86">
        <v>0.76027397260273977</v>
      </c>
      <c r="K85" s="86">
        <v>0.76027397260273977</v>
      </c>
      <c r="L85" s="86">
        <v>0.33333333333333331</v>
      </c>
      <c r="M85" s="70">
        <v>5.6261574074074074E-5</v>
      </c>
      <c r="N85" s="5">
        <v>146</v>
      </c>
      <c r="O85" s="80">
        <v>85</v>
      </c>
      <c r="P85" s="82">
        <v>0.5821917808219178</v>
      </c>
      <c r="Q85" s="82">
        <v>0.5821917808219178</v>
      </c>
      <c r="R85" s="83">
        <v>0.25</v>
      </c>
      <c r="S85" s="84">
        <v>5.6944444444444445E-5</v>
      </c>
    </row>
    <row r="86" spans="1:19" x14ac:dyDescent="0.25">
      <c r="A86" s="71" t="s">
        <v>89</v>
      </c>
      <c r="B86" s="5">
        <v>2</v>
      </c>
      <c r="C86" s="13">
        <v>1</v>
      </c>
      <c r="D86" s="88">
        <v>0.5</v>
      </c>
      <c r="E86" s="88">
        <v>0.5</v>
      </c>
      <c r="F86" s="56">
        <v>1.2919896640826874E-3</v>
      </c>
      <c r="G86" s="57">
        <v>1.289699074074074E-4</v>
      </c>
      <c r="H86" s="5">
        <v>2</v>
      </c>
      <c r="I86" s="50">
        <v>1</v>
      </c>
      <c r="J86" s="86">
        <v>0.5</v>
      </c>
      <c r="K86" s="86">
        <v>0.5</v>
      </c>
      <c r="L86" s="86">
        <v>1.29366106080207E-3</v>
      </c>
      <c r="M86" s="70">
        <v>6.6469907407407409E-5</v>
      </c>
      <c r="N86" s="5">
        <v>2</v>
      </c>
      <c r="O86" s="80">
        <v>2</v>
      </c>
      <c r="P86" s="82">
        <v>1</v>
      </c>
      <c r="Q86" s="82">
        <v>1</v>
      </c>
      <c r="R86" s="83">
        <v>7.8125E-3</v>
      </c>
      <c r="S86" s="84">
        <v>8.0787037037037036E-5</v>
      </c>
    </row>
    <row r="87" spans="1:19" x14ac:dyDescent="0.25">
      <c r="A87" s="71" t="s">
        <v>90</v>
      </c>
      <c r="B87" s="5">
        <v>903</v>
      </c>
      <c r="C87" s="13">
        <v>544</v>
      </c>
      <c r="D87" s="88">
        <v>0.60243632336655595</v>
      </c>
      <c r="E87" s="88">
        <v>0.60243632336655595</v>
      </c>
      <c r="F87" s="56">
        <v>1</v>
      </c>
      <c r="G87" s="57">
        <v>7.802083333333333E-5</v>
      </c>
      <c r="H87" s="5">
        <v>903</v>
      </c>
      <c r="I87" s="50">
        <v>532</v>
      </c>
      <c r="J87" s="86">
        <v>0.58914728682170547</v>
      </c>
      <c r="K87" s="86">
        <v>0.58914728682170547</v>
      </c>
      <c r="L87" s="86">
        <v>0.25</v>
      </c>
      <c r="M87" s="70">
        <v>5.7268518518518522E-5</v>
      </c>
      <c r="N87" s="5">
        <v>903</v>
      </c>
      <c r="O87" s="80">
        <v>68</v>
      </c>
      <c r="P87" s="82">
        <v>7.5304540420819494E-2</v>
      </c>
      <c r="Q87" s="82">
        <v>7.5304540420819494E-2</v>
      </c>
      <c r="R87" s="83">
        <v>7.6923076923076927E-2</v>
      </c>
      <c r="S87" s="84">
        <v>5.658564814814815E-5</v>
      </c>
    </row>
    <row r="88" spans="1:19" x14ac:dyDescent="0.25">
      <c r="A88" s="71" t="s">
        <v>91</v>
      </c>
      <c r="B88" s="5">
        <v>419</v>
      </c>
      <c r="C88" s="13">
        <v>314</v>
      </c>
      <c r="D88" s="88">
        <v>0.74940334128878283</v>
      </c>
      <c r="E88" s="88">
        <v>0.74940334128878283</v>
      </c>
      <c r="F88" s="56">
        <v>1</v>
      </c>
      <c r="G88" s="57">
        <v>6.9687500000000007E-5</v>
      </c>
      <c r="H88" s="5">
        <v>419</v>
      </c>
      <c r="I88" s="50">
        <v>314</v>
      </c>
      <c r="J88" s="86">
        <v>0.74940334128878283</v>
      </c>
      <c r="K88" s="86">
        <v>0.74940334128878283</v>
      </c>
      <c r="L88" s="86">
        <v>1</v>
      </c>
      <c r="M88" s="70">
        <v>5.4687500000000001E-5</v>
      </c>
      <c r="N88" s="5">
        <v>419</v>
      </c>
      <c r="O88" s="80">
        <v>127</v>
      </c>
      <c r="P88" s="82">
        <v>0.30310262529832938</v>
      </c>
      <c r="Q88" s="82">
        <v>0.30310262529832938</v>
      </c>
      <c r="R88" s="83">
        <v>4.1666666666666664E-2</v>
      </c>
      <c r="S88" s="84">
        <v>5.3888888888888889E-5</v>
      </c>
    </row>
    <row r="89" spans="1:19" x14ac:dyDescent="0.25">
      <c r="A89" s="71" t="s">
        <v>92</v>
      </c>
      <c r="B89" s="5">
        <v>970.99999999999989</v>
      </c>
      <c r="C89" s="13">
        <v>3</v>
      </c>
      <c r="D89" s="88">
        <v>3.089598352214212E-3</v>
      </c>
      <c r="E89" s="88">
        <v>3.089598352214212E-3</v>
      </c>
      <c r="F89" s="56">
        <v>1.0869565217391304E-2</v>
      </c>
      <c r="G89" s="57">
        <v>7.5081018518518514E-5</v>
      </c>
      <c r="H89" s="5">
        <v>970.99999999999989</v>
      </c>
      <c r="I89" s="50">
        <v>3</v>
      </c>
      <c r="J89" s="86">
        <v>3.089598352214212E-3</v>
      </c>
      <c r="K89" s="86">
        <v>3.089598352214212E-3</v>
      </c>
      <c r="L89" s="86">
        <v>1.9607843137254902E-2</v>
      </c>
      <c r="M89" s="70">
        <v>6.146990740740741E-5</v>
      </c>
      <c r="N89" s="5">
        <v>970.99999999999989</v>
      </c>
      <c r="O89" s="80">
        <v>16</v>
      </c>
      <c r="P89" s="82">
        <v>1.6477857878475798E-2</v>
      </c>
      <c r="Q89" s="82">
        <v>1.6477857878475798E-2</v>
      </c>
      <c r="R89" s="83">
        <v>2.1276595744680851E-2</v>
      </c>
      <c r="S89" s="84">
        <v>5.9074074074074074E-5</v>
      </c>
    </row>
    <row r="90" spans="1:19" x14ac:dyDescent="0.25">
      <c r="A90" s="71" t="s">
        <v>93</v>
      </c>
      <c r="B90" s="5">
        <v>42</v>
      </c>
      <c r="C90" s="13">
        <v>0</v>
      </c>
      <c r="D90" s="88">
        <v>0</v>
      </c>
      <c r="E90" s="88">
        <v>0</v>
      </c>
      <c r="F90" s="56">
        <v>0</v>
      </c>
      <c r="G90" s="57">
        <v>5.6319444444444444E-5</v>
      </c>
      <c r="H90" s="5">
        <v>42</v>
      </c>
      <c r="I90" s="50">
        <v>0</v>
      </c>
      <c r="J90" s="86">
        <v>0</v>
      </c>
      <c r="K90" s="86">
        <v>0</v>
      </c>
      <c r="L90" s="86">
        <v>0</v>
      </c>
      <c r="M90" s="70">
        <v>5.6331018518518519E-5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6.0833333333333333E-5</v>
      </c>
    </row>
    <row r="91" spans="1:19" x14ac:dyDescent="0.25">
      <c r="A91" s="71" t="s">
        <v>94</v>
      </c>
      <c r="B91" s="5">
        <v>14</v>
      </c>
      <c r="C91" s="13">
        <v>0</v>
      </c>
      <c r="D91" s="88">
        <v>0</v>
      </c>
      <c r="E91" s="88">
        <v>0</v>
      </c>
      <c r="F91" s="56">
        <v>0</v>
      </c>
      <c r="G91" s="57">
        <v>5.6666666666666664E-5</v>
      </c>
      <c r="H91" s="5">
        <v>14</v>
      </c>
      <c r="I91" s="50">
        <v>0</v>
      </c>
      <c r="J91" s="86">
        <v>0</v>
      </c>
      <c r="K91" s="86">
        <v>0</v>
      </c>
      <c r="L91" s="86">
        <v>0</v>
      </c>
      <c r="M91" s="70">
        <v>5.5046296296296297E-5</v>
      </c>
      <c r="N91" s="5">
        <v>14</v>
      </c>
      <c r="O91" s="80">
        <v>2</v>
      </c>
      <c r="P91" s="82">
        <v>0.14285714285714285</v>
      </c>
      <c r="Q91" s="82">
        <v>0.14285714285714285</v>
      </c>
      <c r="R91" s="83">
        <v>1.7391304347826088E-3</v>
      </c>
      <c r="S91" s="84">
        <v>6.1122685185185189E-5</v>
      </c>
    </row>
    <row r="92" spans="1:19" x14ac:dyDescent="0.25">
      <c r="A92" s="71" t="s">
        <v>95</v>
      </c>
      <c r="B92" s="5">
        <v>55</v>
      </c>
      <c r="C92" s="13">
        <v>41</v>
      </c>
      <c r="D92" s="88">
        <v>0.74545454545454548</v>
      </c>
      <c r="E92" s="88">
        <v>0.74545454545454548</v>
      </c>
      <c r="F92" s="56">
        <v>1</v>
      </c>
      <c r="G92" s="57">
        <v>6.2905092592592591E-5</v>
      </c>
      <c r="H92" s="5">
        <v>55</v>
      </c>
      <c r="I92" s="50">
        <v>41</v>
      </c>
      <c r="J92" s="86">
        <v>0.74545454545454548</v>
      </c>
      <c r="K92" s="86">
        <v>0.74545454545454548</v>
      </c>
      <c r="L92" s="86">
        <v>0.33333333333333331</v>
      </c>
      <c r="M92" s="70">
        <v>5.7453703703703707E-5</v>
      </c>
      <c r="N92" s="5">
        <v>55</v>
      </c>
      <c r="O92" s="80">
        <v>52</v>
      </c>
      <c r="P92" s="82">
        <v>0.94545454545454544</v>
      </c>
      <c r="Q92" s="82">
        <v>0.94545454545454544</v>
      </c>
      <c r="R92" s="83">
        <v>4.3478260869565216E-2</v>
      </c>
      <c r="S92" s="84">
        <v>6.256944444444444E-5</v>
      </c>
    </row>
    <row r="93" spans="1:19" x14ac:dyDescent="0.25">
      <c r="A93" s="71" t="s">
        <v>107</v>
      </c>
      <c r="B93" s="5">
        <v>319</v>
      </c>
      <c r="C93" s="13">
        <v>68</v>
      </c>
      <c r="D93" s="88">
        <v>0.21316614420062696</v>
      </c>
      <c r="E93" s="88">
        <v>0.21316614420062696</v>
      </c>
      <c r="F93" s="56">
        <v>1</v>
      </c>
      <c r="G93" s="57">
        <v>6.7893518518518522E-5</v>
      </c>
      <c r="H93" s="5">
        <v>319</v>
      </c>
      <c r="I93" s="50">
        <v>76</v>
      </c>
      <c r="J93" s="86">
        <v>0.23824451410658307</v>
      </c>
      <c r="K93" s="86">
        <v>0.23824451410658307</v>
      </c>
      <c r="L93" s="86">
        <v>0.2</v>
      </c>
      <c r="M93" s="70">
        <v>5.6273148148148149E-5</v>
      </c>
      <c r="N93" s="5">
        <v>319</v>
      </c>
      <c r="O93" s="80">
        <v>101</v>
      </c>
      <c r="P93" s="82">
        <v>0.31661442006269591</v>
      </c>
      <c r="Q93" s="82">
        <v>0.31661442006269591</v>
      </c>
      <c r="R93" s="83">
        <v>0.25</v>
      </c>
      <c r="S93" s="84">
        <v>5.5763888888888888E-5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6237</v>
      </c>
      <c r="D94" s="91">
        <f>AVERAGE(D14:D93)</f>
        <v>0.57166443324922667</v>
      </c>
      <c r="E94" s="42">
        <f>AVERAGE(E14:E93)</f>
        <v>0.59002634522886499</v>
      </c>
      <c r="F94" s="58">
        <f>AVERAGE(F14:F93)</f>
        <v>0.56541245381540084</v>
      </c>
      <c r="G94" s="59">
        <f>AVERAGE(G14:G93)</f>
        <v>7.1560619212962968E-5</v>
      </c>
      <c r="H94" s="27">
        <f>SUM(H14:H93)</f>
        <v>66937</v>
      </c>
      <c r="I94" s="54">
        <f>SUM(I14:I93)</f>
        <v>6208</v>
      </c>
      <c r="J94" s="92">
        <f>AVERAGE(J14:J93)</f>
        <v>0.57166413024215212</v>
      </c>
      <c r="K94" s="55">
        <f>AVERAGE(K14:K93)</f>
        <v>0.58986121189587881</v>
      </c>
      <c r="L94" s="39">
        <f>AVERAGE(L14:L93)</f>
        <v>0.53618823971972374</v>
      </c>
      <c r="M94" s="60">
        <f>AVERAGE(M14:M93)</f>
        <v>5.8541521990740753E-5</v>
      </c>
      <c r="N94" s="27">
        <f>SUM(N14:N93)</f>
        <v>66937</v>
      </c>
      <c r="O94" s="41">
        <f>SUM(O14:O93)</f>
        <v>8296</v>
      </c>
      <c r="P94" s="43">
        <f>AVERAGE(P14:P93)</f>
        <v>0.7324125166678207</v>
      </c>
      <c r="Q94" s="43">
        <f>AVERAGE(Q14:Q93)</f>
        <v>0.76836938758367146</v>
      </c>
      <c r="R94" s="61">
        <f>AVERAGE(R14:R93)</f>
        <v>0.62134045423125517</v>
      </c>
      <c r="S94" s="62">
        <f>AVERAGE(S14:S93)</f>
        <v>6.2736255787037049E-5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Alpha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0.57166443324922667</v>
      </c>
      <c r="C98" s="29"/>
      <c r="D98" s="29"/>
    </row>
    <row r="99" spans="1:4" x14ac:dyDescent="0.25">
      <c r="A99" s="18" t="s">
        <v>122</v>
      </c>
      <c r="B99" s="44">
        <f>E94</f>
        <v>0.59002634522886499</v>
      </c>
    </row>
    <row r="100" spans="1:4" x14ac:dyDescent="0.25">
      <c r="A100" s="18" t="s">
        <v>19</v>
      </c>
      <c r="B100" s="47">
        <f>F94</f>
        <v>0.56541245381540084</v>
      </c>
    </row>
    <row r="101" spans="1:4" x14ac:dyDescent="0.25">
      <c r="A101" s="18" t="s">
        <v>27</v>
      </c>
      <c r="B101" s="67">
        <f>G94</f>
        <v>7.1560619212962968E-5</v>
      </c>
    </row>
    <row r="102" spans="1:4" ht="20.25" thickBot="1" x14ac:dyDescent="0.35">
      <c r="A102" s="30" t="str">
        <f>I1</f>
        <v>Alpha without Q-Placeholders</v>
      </c>
      <c r="B102" s="30"/>
    </row>
    <row r="103" spans="1:4" ht="15.75" thickTop="1" x14ac:dyDescent="0.25">
      <c r="A103" s="25" t="s">
        <v>12</v>
      </c>
      <c r="B103" s="45">
        <f>J94</f>
        <v>0.57166413024215212</v>
      </c>
    </row>
    <row r="104" spans="1:4" x14ac:dyDescent="0.25">
      <c r="A104" s="25" t="s">
        <v>122</v>
      </c>
      <c r="B104" s="45">
        <f>K94</f>
        <v>0.58986121189587881</v>
      </c>
    </row>
    <row r="105" spans="1:4" x14ac:dyDescent="0.25">
      <c r="A105" s="25" t="s">
        <v>19</v>
      </c>
      <c r="B105" s="48">
        <f>L94</f>
        <v>0.53618823971972374</v>
      </c>
    </row>
    <row r="106" spans="1:4" x14ac:dyDescent="0.25">
      <c r="A106" s="25" t="s">
        <v>27</v>
      </c>
      <c r="B106" s="68">
        <f>M94</f>
        <v>5.8541521990740753E-5</v>
      </c>
    </row>
    <row r="107" spans="1:4" ht="20.25" thickBot="1" x14ac:dyDescent="0.35">
      <c r="A107" s="37" t="str">
        <f>O1</f>
        <v>Alpha - QP + QM</v>
      </c>
      <c r="B107" s="37"/>
    </row>
    <row r="108" spans="1:4" ht="15.75" thickTop="1" x14ac:dyDescent="0.25">
      <c r="A108" s="38" t="s">
        <v>12</v>
      </c>
      <c r="B108" s="46">
        <f>P94</f>
        <v>0.7324125166678207</v>
      </c>
    </row>
    <row r="109" spans="1:4" x14ac:dyDescent="0.25">
      <c r="A109" s="38" t="s">
        <v>122</v>
      </c>
      <c r="B109" s="46">
        <f>Q94</f>
        <v>0.76836938758367146</v>
      </c>
    </row>
    <row r="110" spans="1:4" x14ac:dyDescent="0.25">
      <c r="A110" s="38" t="s">
        <v>19</v>
      </c>
      <c r="B110" s="49">
        <f>R94</f>
        <v>0.62134045423125517</v>
      </c>
    </row>
    <row r="111" spans="1:4" x14ac:dyDescent="0.25">
      <c r="A111" s="38" t="s">
        <v>27</v>
      </c>
      <c r="B111" s="69">
        <f>S94</f>
        <v>6.2736255787037049E-5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Alpha - QP + QM</v>
      </c>
    </row>
    <row r="114" spans="1:2" x14ac:dyDescent="0.25">
      <c r="A114" t="s">
        <v>123</v>
      </c>
      <c r="B114" t="str">
        <f>IF(AND(B99 &gt; B104,B99 &gt; B109), A97, IF(B104 &gt; B109, A102, A107))</f>
        <v>Alpha - QP + QM</v>
      </c>
    </row>
    <row r="115" spans="1:2" x14ac:dyDescent="0.25">
      <c r="A115" t="s">
        <v>23</v>
      </c>
      <c r="B115" t="str">
        <f>IF(AND(B100 &gt; B105,B100 &gt; B110), $A$97, IF(B105 &gt; B110, $A$102, $A$107))</f>
        <v>Alpha - QP + QM</v>
      </c>
    </row>
    <row r="116" spans="1:2" x14ac:dyDescent="0.25">
      <c r="A116" t="s">
        <v>28</v>
      </c>
      <c r="B116" t="str">
        <f>IF(AND(B101 &lt; B106,B101 &lt; B111), $A$97, IF(B106 &lt; B111, $A$102, $A$107))</f>
        <v>Alpha without Q-Placeholders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{F506519B-7E0B-4A00-9E1A-870BD37FF130}</x14:id>
        </ext>
      </extLst>
    </cfRule>
  </conditionalFormatting>
  <conditionalFormatting sqref="P94:S94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{4CC09471-A40C-46A8-8AD2-4ACAD160FF16}</x14:id>
        </ext>
      </extLst>
    </cfRule>
  </conditionalFormatting>
  <conditionalFormatting sqref="D83:G8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{01FF2BAA-769D-42B1-9842-EDF81F811157}</x14:id>
        </ext>
      </extLst>
    </cfRule>
  </conditionalFormatting>
  <conditionalFormatting sqref="J83:L8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{F99E777B-6015-4628-8284-178355891988}</x14:id>
        </ext>
      </extLst>
    </cfRule>
  </conditionalFormatting>
  <conditionalFormatting sqref="F83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{9F10BFC0-88B2-42D7-A2FA-286688ADA5A2}</x14:id>
        </ext>
      </extLst>
    </cfRule>
  </conditionalFormatting>
  <conditionalFormatting sqref="E8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{3F6B5525-C93A-4E4D-943F-9211B8C30977}</x14:id>
        </ext>
      </extLst>
    </cfRule>
  </conditionalFormatting>
  <conditionalFormatting sqref="D14:G82 D84:G9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{C4F0B4D2-07B4-4C1D-82FF-E5C18F57AED3}</x14:id>
        </ext>
      </extLst>
    </cfRule>
  </conditionalFormatting>
  <conditionalFormatting sqref="J14:M66 J94:M94 J84:L93 J67:L8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{FA4E53CE-2C2D-47AD-B9EB-3CB7835D5B66}</x14:id>
        </ext>
      </extLst>
    </cfRule>
  </conditionalFormatting>
  <conditionalFormatting sqref="D93:F9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{A429D9F6-C72D-4467-9CC1-42A4E46C7B06}</x14:id>
        </ext>
      </extLst>
    </cfRule>
  </conditionalFormatting>
  <conditionalFormatting sqref="D86:D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{6F3ECDBD-25B6-4F38-9D64-05BF2FA1CFFC}</x14:id>
        </ext>
      </extLst>
    </cfRule>
  </conditionalFormatting>
  <conditionalFormatting sqref="E88:E94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{CA54BFB4-D00A-4E7B-A4B4-7D41EA094116}</x14:id>
        </ext>
      </extLst>
    </cfRule>
  </conditionalFormatting>
  <conditionalFormatting sqref="F62:F82 F84:F94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{4E2B925B-28DF-4D93-A6E1-F1AB3FA317C9}</x14:id>
        </ext>
      </extLst>
    </cfRule>
  </conditionalFormatting>
  <conditionalFormatting sqref="E64:E82 E84:E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{9D2FA930-9EFF-4B48-B794-BEA4B3F15224}</x14:id>
        </ext>
      </extLst>
    </cfRule>
  </conditionalFormatting>
  <conditionalFormatting sqref="D89:D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{74F6C50D-7FE4-4263-B5DE-8603C9BA039A}</x14:id>
        </ext>
      </extLst>
    </cfRule>
  </conditionalFormatting>
  <conditionalFormatting sqref="P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{44A3FC9E-A86A-4DA0-81F3-F1685183B27D}</x14:id>
        </ext>
      </extLst>
    </cfRule>
  </conditionalFormatting>
  <conditionalFormatting sqref="Q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{951E0A3F-2E9D-49C0-888D-C7D4EB6B15FF}</x14:id>
        </ext>
      </extLst>
    </cfRule>
  </conditionalFormatting>
  <conditionalFormatting sqref="E92:E9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{962DEB8A-DBD6-473F-A0AF-513A1E9F1F64}</x14:id>
        </ext>
      </extLst>
    </cfRule>
  </conditionalFormatting>
  <conditionalFormatting sqref="F58:F93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{B9DB6389-F6D1-4785-9972-C988DAC3F135}</x14:id>
        </ext>
      </extLst>
    </cfRule>
  </conditionalFormatting>
  <conditionalFormatting sqref="P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{B6513FD8-8DA9-44DA-8CF3-07BC80387C04}</x14:id>
        </ext>
      </extLst>
    </cfRule>
  </conditionalFormatting>
  <conditionalFormatting sqref="Q9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{DF78EBC7-EF48-4191-ACD3-B2322867145E}</x14:id>
        </ext>
      </extLst>
    </cfRule>
  </conditionalFormatting>
  <conditionalFormatting sqref="P83:S8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{5299E067-6859-4965-802D-041EDCCCEEC3}</x14:id>
        </ext>
      </extLst>
    </cfRule>
  </conditionalFormatting>
  <conditionalFormatting sqref="P14:S82 P84:S9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{43E4A152-1468-4AA0-A6A2-55638D9EF52B}</x14:id>
        </ext>
      </extLst>
    </cfRule>
  </conditionalFormatting>
  <conditionalFormatting sqref="P14:P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{55F01895-B851-40B4-BC40-F0ED9952FB63}</x14:id>
        </ext>
      </extLst>
    </cfRule>
  </conditionalFormatting>
  <conditionalFormatting sqref="Q14:Q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{C89D931D-9140-4C37-B507-0DABA33903A6}</x14:id>
        </ext>
      </extLst>
    </cfRule>
  </conditionalFormatting>
  <conditionalFormatting sqref="R14:R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{323D949B-62A7-46C5-8CA2-2C83FD40848C}</x14:id>
        </ext>
      </extLst>
    </cfRule>
  </conditionalFormatting>
  <conditionalFormatting sqref="P92:P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{4204498B-7C44-4FE5-AEC5-7E4EC30AA6B3}</x14:id>
        </ext>
      </extLst>
    </cfRule>
  </conditionalFormatting>
  <conditionalFormatting sqref="Q92:Q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{3DAAF868-8AFF-4C6D-8AB8-16B92AEF3509}</x14:id>
        </ext>
      </extLst>
    </cfRule>
  </conditionalFormatting>
  <conditionalFormatting sqref="P16:P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{AED79CA1-2F93-4E65-A494-4C1605304C13}</x14:id>
        </ext>
      </extLst>
    </cfRule>
  </conditionalFormatting>
  <conditionalFormatting sqref="Q76:Q9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{5490DA0D-7CEF-43F4-B07C-1B50A1A8F0D1}</x14:id>
        </ext>
      </extLst>
    </cfRule>
  </conditionalFormatting>
  <conditionalFormatting sqref="P81:R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{4692FB5E-6577-41ED-8673-2080B3E6FDEA}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06519B-7E0B-4A00-9E1A-870BD37FF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4CC09471-A40C-46A8-8AD2-4ACAD160F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01FF2BAA-769D-42B1-9842-EDF81F811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F99E777B-6015-4628-8284-178355891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9F10BFC0-88B2-42D7-A2FA-286688ADA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3F6B5525-C93A-4E4D-943F-9211B8C30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C4F0B4D2-07B4-4C1D-82FF-E5C18F57A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FA4E53CE-2C2D-47AD-B9EB-3CB7835D5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A429D9F6-C72D-4467-9CC1-42A4E46C7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6F3ECDBD-25B6-4F38-9D64-05BF2FA1C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CA54BFB4-D00A-4E7B-A4B4-7D41EA0941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4E2B925B-28DF-4D93-A6E1-F1AB3FA31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9D2FA930-9EFF-4B48-B794-BEA4B3F15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74F6C50D-7FE4-4263-B5DE-8603C9BA0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44A3FC9E-A86A-4DA0-81F3-F1685183B2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951E0A3F-2E9D-49C0-888D-C7D4EB6B1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962DEB8A-DBD6-473F-A0AF-513A1E9F1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B9DB6389-F6D1-4785-9972-C988DAC3F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B6513FD8-8DA9-44DA-8CF3-07BC80387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DF78EBC7-EF48-4191-ACD3-B23228671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5299E067-6859-4965-802D-041EDCCCE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43E4A152-1468-4AA0-A6A2-55638D9EF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55F01895-B851-40B4-BC40-F0ED9952F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C89D931D-9140-4C37-B507-0DABA3390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323D949B-62A7-46C5-8CA2-2C83FD408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4204498B-7C44-4FE5-AEC5-7E4EC30AA6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3DAAF868-8AFF-4C6D-8AB8-16B92AEF3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AED79CA1-2F93-4E65-A494-4C1605304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5490DA0D-7CEF-43F4-B07C-1B50A1A8F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4692FB5E-6577-41ED-8673-2080B3E6F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1A3B-6ADF-4675-8543-ECD9265F312E}">
  <sheetPr>
    <tabColor theme="9" tint="0.79998168889431442"/>
  </sheetPr>
  <dimension ref="A1:S116"/>
  <sheetViews>
    <sheetView tabSelected="1" topLeftCell="B70" zoomScale="115" zoomScaleNormal="115" workbookViewId="0">
      <selection activeCell="P94" sqref="P94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136</v>
      </c>
      <c r="B1" s="20"/>
      <c r="C1" s="137" t="s">
        <v>157</v>
      </c>
      <c r="D1" s="138"/>
      <c r="E1" s="138"/>
      <c r="F1" s="138"/>
      <c r="G1" s="139"/>
      <c r="H1" s="20"/>
      <c r="I1" s="140" t="s">
        <v>158</v>
      </c>
      <c r="J1" s="141"/>
      <c r="K1" s="141"/>
      <c r="L1" s="141"/>
      <c r="M1" s="142"/>
      <c r="N1" s="20"/>
      <c r="O1" s="143" t="s">
        <v>159</v>
      </c>
      <c r="P1" s="144"/>
      <c r="Q1" s="144"/>
      <c r="R1" s="144"/>
      <c r="S1" s="145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19" t="s">
        <v>0</v>
      </c>
      <c r="D3" s="119"/>
      <c r="E3" s="119" t="s">
        <v>127</v>
      </c>
      <c r="F3" s="119"/>
      <c r="G3" s="134"/>
      <c r="H3" s="21"/>
      <c r="I3" s="120" t="s">
        <v>0</v>
      </c>
      <c r="J3" s="121"/>
      <c r="K3" s="121" t="s">
        <v>127</v>
      </c>
      <c r="L3" s="121"/>
      <c r="M3" s="135"/>
      <c r="N3" s="21"/>
      <c r="O3" s="122" t="s">
        <v>0</v>
      </c>
      <c r="P3" s="123"/>
      <c r="Q3" s="123" t="s">
        <v>127</v>
      </c>
      <c r="R3" s="123"/>
      <c r="S3" s="136"/>
    </row>
    <row r="4" spans="1:19" x14ac:dyDescent="0.25">
      <c r="A4" s="3"/>
      <c r="B4" s="21"/>
      <c r="C4" s="119" t="s">
        <v>1</v>
      </c>
      <c r="D4" s="119"/>
      <c r="E4" s="119">
        <v>5000</v>
      </c>
      <c r="F4" s="119"/>
      <c r="G4" s="134"/>
      <c r="H4" s="21"/>
      <c r="I4" s="120" t="s">
        <v>1</v>
      </c>
      <c r="J4" s="121"/>
      <c r="K4" s="121">
        <v>5000</v>
      </c>
      <c r="L4" s="121"/>
      <c r="M4" s="135"/>
      <c r="N4" s="21"/>
      <c r="O4" s="122" t="s">
        <v>1</v>
      </c>
      <c r="P4" s="123"/>
      <c r="Q4" s="123">
        <v>5000</v>
      </c>
      <c r="R4" s="123"/>
      <c r="S4" s="136"/>
    </row>
    <row r="5" spans="1:19" x14ac:dyDescent="0.25">
      <c r="A5" s="3"/>
      <c r="B5" s="21"/>
      <c r="C5" s="119" t="s">
        <v>2</v>
      </c>
      <c r="D5" s="119"/>
      <c r="E5" s="119">
        <v>300</v>
      </c>
      <c r="F5" s="119"/>
      <c r="G5" s="134"/>
      <c r="H5" s="21"/>
      <c r="I5" s="120" t="s">
        <v>2</v>
      </c>
      <c r="J5" s="121"/>
      <c r="K5" s="121">
        <v>300</v>
      </c>
      <c r="L5" s="121"/>
      <c r="M5" s="135"/>
      <c r="N5" s="21"/>
      <c r="O5" s="122" t="s">
        <v>2</v>
      </c>
      <c r="P5" s="123"/>
      <c r="Q5" s="123">
        <v>300</v>
      </c>
      <c r="R5" s="123"/>
      <c r="S5" s="136"/>
    </row>
    <row r="6" spans="1:19" x14ac:dyDescent="0.25">
      <c r="A6" s="3"/>
      <c r="B6" s="21"/>
      <c r="C6" s="119" t="s">
        <v>3</v>
      </c>
      <c r="D6" s="119"/>
      <c r="E6" s="119">
        <v>2000</v>
      </c>
      <c r="F6" s="119"/>
      <c r="G6" s="134"/>
      <c r="H6" s="21"/>
      <c r="I6" s="120" t="s">
        <v>3</v>
      </c>
      <c r="J6" s="121"/>
      <c r="K6" s="121">
        <v>2000</v>
      </c>
      <c r="L6" s="121"/>
      <c r="M6" s="135"/>
      <c r="N6" s="21"/>
      <c r="O6" s="122" t="s">
        <v>3</v>
      </c>
      <c r="P6" s="123"/>
      <c r="Q6" s="123">
        <v>2000</v>
      </c>
      <c r="R6" s="123"/>
      <c r="S6" s="136"/>
    </row>
    <row r="7" spans="1:19" x14ac:dyDescent="0.25">
      <c r="A7" s="3"/>
      <c r="B7" s="21"/>
      <c r="C7" s="119" t="s">
        <v>4</v>
      </c>
      <c r="D7" s="119"/>
      <c r="E7" s="119" t="s">
        <v>29</v>
      </c>
      <c r="F7" s="119"/>
      <c r="G7" s="134"/>
      <c r="H7" s="21"/>
      <c r="I7" s="120" t="s">
        <v>4</v>
      </c>
      <c r="J7" s="121"/>
      <c r="K7" s="121" t="s">
        <v>29</v>
      </c>
      <c r="L7" s="121"/>
      <c r="M7" s="135"/>
      <c r="N7" s="21"/>
      <c r="O7" s="122" t="s">
        <v>4</v>
      </c>
      <c r="P7" s="123"/>
      <c r="Q7" s="123" t="s">
        <v>29</v>
      </c>
      <c r="R7" s="123"/>
      <c r="S7" s="136"/>
    </row>
    <row r="8" spans="1:19" x14ac:dyDescent="0.25">
      <c r="A8" s="3"/>
      <c r="B8" s="21"/>
      <c r="C8" s="119" t="s">
        <v>5</v>
      </c>
      <c r="D8" s="119"/>
      <c r="E8" s="119" t="s">
        <v>25</v>
      </c>
      <c r="F8" s="119"/>
      <c r="G8" s="134"/>
      <c r="H8" s="21"/>
      <c r="I8" s="120" t="s">
        <v>5</v>
      </c>
      <c r="J8" s="121"/>
      <c r="K8" s="121" t="s">
        <v>25</v>
      </c>
      <c r="L8" s="121"/>
      <c r="M8" s="135"/>
      <c r="N8" s="21"/>
      <c r="O8" s="122" t="s">
        <v>5</v>
      </c>
      <c r="P8" s="123"/>
      <c r="Q8" s="123" t="s">
        <v>25</v>
      </c>
      <c r="R8" s="123"/>
      <c r="S8" s="136"/>
    </row>
    <row r="9" spans="1:19" x14ac:dyDescent="0.25">
      <c r="A9" s="3"/>
      <c r="B9" s="21"/>
      <c r="C9" s="119" t="s">
        <v>6</v>
      </c>
      <c r="D9" s="119"/>
      <c r="E9" s="119">
        <v>1</v>
      </c>
      <c r="F9" s="119"/>
      <c r="G9" s="134"/>
      <c r="H9" s="21"/>
      <c r="I9" s="120" t="s">
        <v>6</v>
      </c>
      <c r="J9" s="121"/>
      <c r="K9" s="121">
        <v>1</v>
      </c>
      <c r="L9" s="121"/>
      <c r="M9" s="135"/>
      <c r="N9" s="21"/>
      <c r="O9" s="122" t="s">
        <v>6</v>
      </c>
      <c r="P9" s="123"/>
      <c r="Q9" s="123">
        <v>1</v>
      </c>
      <c r="R9" s="123"/>
      <c r="S9" s="136"/>
    </row>
    <row r="10" spans="1:19" x14ac:dyDescent="0.25">
      <c r="A10" s="3"/>
      <c r="B10" s="21"/>
      <c r="C10" s="119" t="s">
        <v>7</v>
      </c>
      <c r="D10" s="119"/>
      <c r="E10" s="19"/>
      <c r="F10" s="19"/>
      <c r="G10" s="16"/>
      <c r="H10" s="21"/>
      <c r="I10" s="120" t="s">
        <v>7</v>
      </c>
      <c r="J10" s="121"/>
      <c r="K10" s="79"/>
      <c r="L10" s="79" t="s">
        <v>142</v>
      </c>
      <c r="M10" s="78"/>
      <c r="N10" s="21"/>
      <c r="O10" s="122" t="s">
        <v>7</v>
      </c>
      <c r="P10" s="123"/>
      <c r="Q10" s="89"/>
      <c r="R10" s="89" t="s">
        <v>160</v>
      </c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24">
        <v>1</v>
      </c>
      <c r="D12" s="125"/>
      <c r="E12" s="125"/>
      <c r="F12" s="125"/>
      <c r="G12" s="126"/>
      <c r="H12" s="24" t="s">
        <v>15</v>
      </c>
      <c r="I12" s="127">
        <v>1</v>
      </c>
      <c r="J12" s="128"/>
      <c r="K12" s="128"/>
      <c r="L12" s="128"/>
      <c r="M12" s="129"/>
      <c r="N12" s="24" t="s">
        <v>15</v>
      </c>
      <c r="O12" s="130">
        <v>1</v>
      </c>
      <c r="P12" s="130"/>
      <c r="Q12" s="130"/>
      <c r="R12" s="130"/>
      <c r="S12" s="131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13">
        <v>405</v>
      </c>
      <c r="D14" s="87">
        <v>1</v>
      </c>
      <c r="E14" s="88">
        <v>1</v>
      </c>
      <c r="F14" s="56">
        <v>1</v>
      </c>
      <c r="G14" s="57">
        <v>3.2581018518518518E-5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3.2997685185185183E-5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3.1620370370370371E-5</v>
      </c>
    </row>
    <row r="15" spans="1:19" x14ac:dyDescent="0.25">
      <c r="A15" s="73" t="s">
        <v>30</v>
      </c>
      <c r="B15" s="5">
        <v>2</v>
      </c>
      <c r="C15" s="13">
        <v>1</v>
      </c>
      <c r="D15" s="88">
        <v>0.5</v>
      </c>
      <c r="E15" s="88">
        <v>0.5</v>
      </c>
      <c r="F15" s="56">
        <v>1</v>
      </c>
      <c r="G15" s="57">
        <v>5.733796296296296E-5</v>
      </c>
      <c r="H15" s="5">
        <v>2</v>
      </c>
      <c r="I15" s="50">
        <v>1</v>
      </c>
      <c r="J15" s="52">
        <v>0.5</v>
      </c>
      <c r="K15" s="52">
        <v>0.5</v>
      </c>
      <c r="L15" s="63">
        <v>1</v>
      </c>
      <c r="M15" s="70">
        <v>6.643518518518519E-5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1.0416666666666667E-4</v>
      </c>
    </row>
    <row r="16" spans="1:19" x14ac:dyDescent="0.25">
      <c r="A16" s="73" t="s">
        <v>31</v>
      </c>
      <c r="B16" s="5">
        <v>143</v>
      </c>
      <c r="C16" s="13">
        <v>143</v>
      </c>
      <c r="D16" s="88">
        <v>1</v>
      </c>
      <c r="E16" s="88">
        <v>1</v>
      </c>
      <c r="F16" s="56">
        <v>1</v>
      </c>
      <c r="G16" s="57">
        <v>3.1562500000000001E-5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3.0127314814814816E-5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6.8495370370370373E-5</v>
      </c>
    </row>
    <row r="17" spans="1:19" ht="25.5" x14ac:dyDescent="0.25">
      <c r="A17" s="74" t="s">
        <v>97</v>
      </c>
      <c r="B17" s="5">
        <v>1</v>
      </c>
      <c r="C17" s="13">
        <v>1</v>
      </c>
      <c r="D17" s="88">
        <v>1</v>
      </c>
      <c r="E17" s="88">
        <v>1</v>
      </c>
      <c r="F17" s="56">
        <v>1</v>
      </c>
      <c r="G17" s="57">
        <v>4.5462962962962963E-5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4.2905092592592593E-5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9.327546296296296E-5</v>
      </c>
    </row>
    <row r="18" spans="1:19" x14ac:dyDescent="0.25">
      <c r="A18" s="73" t="s">
        <v>32</v>
      </c>
      <c r="B18" s="5">
        <v>34</v>
      </c>
      <c r="C18" s="13">
        <v>34</v>
      </c>
      <c r="D18" s="88">
        <v>1</v>
      </c>
      <c r="E18" s="88">
        <v>1</v>
      </c>
      <c r="F18" s="56">
        <v>1</v>
      </c>
      <c r="G18" s="57">
        <v>2.7754629629629628E-5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2.6898148148148147E-5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2.7326388888888888E-5</v>
      </c>
    </row>
    <row r="19" spans="1:19" x14ac:dyDescent="0.25">
      <c r="A19" s="73" t="s">
        <v>33</v>
      </c>
      <c r="B19" s="5">
        <v>3</v>
      </c>
      <c r="C19" s="13">
        <v>3</v>
      </c>
      <c r="D19" s="88">
        <v>1</v>
      </c>
      <c r="E19" s="88">
        <v>1</v>
      </c>
      <c r="F19" s="56">
        <v>1</v>
      </c>
      <c r="G19" s="57">
        <v>3.8680555555555555E-5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3.7488425925925928E-5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6.2488425925925919E-5</v>
      </c>
    </row>
    <row r="20" spans="1:19" ht="25.5" x14ac:dyDescent="0.25">
      <c r="A20" s="74" t="s">
        <v>34</v>
      </c>
      <c r="B20" s="5">
        <v>1</v>
      </c>
      <c r="C20" s="13">
        <v>1</v>
      </c>
      <c r="D20" s="88">
        <v>1</v>
      </c>
      <c r="E20" s="88">
        <v>1</v>
      </c>
      <c r="F20" s="56">
        <v>1</v>
      </c>
      <c r="G20" s="57">
        <v>5.190972222222222E-5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5.1712962962962966E-5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1.5210648148148147E-4</v>
      </c>
    </row>
    <row r="21" spans="1:19" ht="25.5" x14ac:dyDescent="0.25">
      <c r="A21" s="74" t="s">
        <v>35</v>
      </c>
      <c r="B21" s="5">
        <v>1</v>
      </c>
      <c r="C21" s="13">
        <v>1</v>
      </c>
      <c r="D21" s="88">
        <v>1</v>
      </c>
      <c r="E21" s="88">
        <v>1</v>
      </c>
      <c r="F21" s="56">
        <v>1</v>
      </c>
      <c r="G21" s="57">
        <v>4.2812499999999997E-5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4.4826388888888886E-5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1.1556712962962964E-4</v>
      </c>
    </row>
    <row r="22" spans="1:19" x14ac:dyDescent="0.25">
      <c r="A22" s="73" t="s">
        <v>36</v>
      </c>
      <c r="B22" s="5">
        <v>2</v>
      </c>
      <c r="C22" s="13">
        <v>2</v>
      </c>
      <c r="D22" s="88">
        <v>1</v>
      </c>
      <c r="E22" s="88">
        <v>1</v>
      </c>
      <c r="F22" s="56">
        <v>1</v>
      </c>
      <c r="G22" s="57">
        <v>2.611111111111111E-5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2.7708333333333334E-5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2.8703703703703703E-5</v>
      </c>
    </row>
    <row r="23" spans="1:19" x14ac:dyDescent="0.25">
      <c r="A23" s="73" t="s">
        <v>37</v>
      </c>
      <c r="B23" s="5">
        <v>1</v>
      </c>
      <c r="C23" s="13">
        <v>1</v>
      </c>
      <c r="D23" s="88">
        <v>1</v>
      </c>
      <c r="E23" s="88">
        <v>1</v>
      </c>
      <c r="F23" s="56">
        <v>1</v>
      </c>
      <c r="G23" s="57">
        <v>4.0659722222222224E-5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4.423611111111111E-5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7.197916666666667E-5</v>
      </c>
    </row>
    <row r="24" spans="1:19" x14ac:dyDescent="0.25">
      <c r="A24" s="73" t="s">
        <v>38</v>
      </c>
      <c r="B24" s="5">
        <v>1</v>
      </c>
      <c r="C24" s="13">
        <v>1</v>
      </c>
      <c r="D24" s="88">
        <v>1</v>
      </c>
      <c r="E24" s="88">
        <v>1</v>
      </c>
      <c r="F24" s="56">
        <v>1</v>
      </c>
      <c r="G24" s="57">
        <v>3.9884259259259256E-5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3.9548611111111112E-5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1.2932870370370371E-4</v>
      </c>
    </row>
    <row r="25" spans="1:19" x14ac:dyDescent="0.25">
      <c r="A25" s="73" t="s">
        <v>39</v>
      </c>
      <c r="B25" s="5">
        <v>3</v>
      </c>
      <c r="C25" s="13">
        <v>3</v>
      </c>
      <c r="D25" s="88">
        <v>1</v>
      </c>
      <c r="E25" s="88">
        <v>1</v>
      </c>
      <c r="F25" s="56">
        <v>1</v>
      </c>
      <c r="G25" s="57">
        <v>2.6597222222222221E-5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2.7592592592592594E-5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2.8217592592592592E-5</v>
      </c>
    </row>
    <row r="26" spans="1:19" x14ac:dyDescent="0.25">
      <c r="A26" s="73" t="s">
        <v>40</v>
      </c>
      <c r="B26" s="5">
        <v>4</v>
      </c>
      <c r="C26" s="13">
        <v>4</v>
      </c>
      <c r="D26" s="88">
        <v>1</v>
      </c>
      <c r="E26" s="88">
        <v>1</v>
      </c>
      <c r="F26" s="56">
        <v>1</v>
      </c>
      <c r="G26" s="57">
        <v>3.3298611111111109E-5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3.5439814814814813E-5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6.0173611111111112E-5</v>
      </c>
    </row>
    <row r="27" spans="1:19" x14ac:dyDescent="0.25">
      <c r="A27" s="73" t="s">
        <v>41</v>
      </c>
      <c r="B27" s="5">
        <v>179</v>
      </c>
      <c r="C27" s="13">
        <v>179</v>
      </c>
      <c r="D27" s="88">
        <v>1</v>
      </c>
      <c r="E27" s="88">
        <v>1</v>
      </c>
      <c r="F27" s="56">
        <v>1</v>
      </c>
      <c r="G27" s="57">
        <v>3.6921296296296297E-5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3.8136574074074074E-5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6.1516203703703697E-5</v>
      </c>
    </row>
    <row r="28" spans="1:19" x14ac:dyDescent="0.25">
      <c r="A28" s="73" t="s">
        <v>42</v>
      </c>
      <c r="B28" s="5">
        <v>2</v>
      </c>
      <c r="C28" s="13">
        <v>2</v>
      </c>
      <c r="D28" s="88">
        <v>1</v>
      </c>
      <c r="E28" s="88">
        <v>1</v>
      </c>
      <c r="F28" s="56">
        <v>1</v>
      </c>
      <c r="G28" s="57">
        <v>3.2025462962962962E-5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3.3715277777777781E-5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1.0174768518518519E-4</v>
      </c>
    </row>
    <row r="29" spans="1:19" ht="25.5" x14ac:dyDescent="0.25">
      <c r="A29" s="74" t="s">
        <v>43</v>
      </c>
      <c r="B29" s="5">
        <v>1</v>
      </c>
      <c r="C29" s="13">
        <v>1</v>
      </c>
      <c r="D29" s="88">
        <v>1</v>
      </c>
      <c r="E29" s="88">
        <v>1</v>
      </c>
      <c r="F29" s="56">
        <v>1</v>
      </c>
      <c r="G29" s="57">
        <v>5.7511574074074077E-5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6.1018518518518518E-5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1.6231481481481481E-4</v>
      </c>
    </row>
    <row r="30" spans="1:19" x14ac:dyDescent="0.25">
      <c r="A30" s="73" t="s">
        <v>44</v>
      </c>
      <c r="B30" s="5">
        <v>2</v>
      </c>
      <c r="C30" s="13">
        <v>2</v>
      </c>
      <c r="D30" s="88">
        <v>1</v>
      </c>
      <c r="E30" s="88">
        <v>1</v>
      </c>
      <c r="F30" s="56">
        <v>1</v>
      </c>
      <c r="G30" s="57">
        <v>4.0347222222222223E-5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3.8553240740740739E-5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6.6631944444444451E-5</v>
      </c>
    </row>
    <row r="31" spans="1:19" x14ac:dyDescent="0.25">
      <c r="A31" s="73" t="s">
        <v>45</v>
      </c>
      <c r="B31" s="5">
        <v>110</v>
      </c>
      <c r="C31" s="13">
        <v>107</v>
      </c>
      <c r="D31" s="88">
        <v>0.97272727272727277</v>
      </c>
      <c r="E31" s="88">
        <v>0.97272727272727277</v>
      </c>
      <c r="F31" s="56">
        <v>1</v>
      </c>
      <c r="G31" s="57">
        <v>2.7928240740740742E-5</v>
      </c>
      <c r="H31" s="5">
        <v>110</v>
      </c>
      <c r="I31" s="50">
        <v>107</v>
      </c>
      <c r="J31" s="52">
        <v>0.97272727272727277</v>
      </c>
      <c r="K31" s="52">
        <v>0.97272727272727277</v>
      </c>
      <c r="L31" s="63">
        <v>1</v>
      </c>
      <c r="M31" s="70">
        <v>3.1793981481481482E-5</v>
      </c>
      <c r="N31" s="5">
        <v>110</v>
      </c>
      <c r="O31" s="80">
        <v>109</v>
      </c>
      <c r="P31" s="82">
        <v>0.99090909090909096</v>
      </c>
      <c r="Q31" s="82">
        <v>0.99090909090909096</v>
      </c>
      <c r="R31" s="83">
        <v>1</v>
      </c>
      <c r="S31" s="84">
        <v>2.8993055555555556E-5</v>
      </c>
    </row>
    <row r="32" spans="1:19" ht="25.5" x14ac:dyDescent="0.25">
      <c r="A32" s="74" t="s">
        <v>46</v>
      </c>
      <c r="B32" s="5">
        <v>1</v>
      </c>
      <c r="C32" s="13">
        <v>1</v>
      </c>
      <c r="D32" s="88">
        <v>1</v>
      </c>
      <c r="E32" s="88">
        <v>1</v>
      </c>
      <c r="F32" s="56">
        <v>1</v>
      </c>
      <c r="G32" s="57">
        <v>4.6296296296296294E-5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4.8506944444444444E-5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7.215277777777778E-5</v>
      </c>
    </row>
    <row r="33" spans="1:19" ht="25.5" x14ac:dyDescent="0.25">
      <c r="A33" s="75" t="s">
        <v>47</v>
      </c>
      <c r="B33" s="5">
        <v>1</v>
      </c>
      <c r="C33" s="13">
        <v>1</v>
      </c>
      <c r="D33" s="88">
        <v>1</v>
      </c>
      <c r="E33" s="88">
        <v>1</v>
      </c>
      <c r="F33" s="56">
        <v>1</v>
      </c>
      <c r="G33" s="57">
        <v>4.2233796296296297E-5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4.2592592592592592E-5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9.373842592592592E-5</v>
      </c>
    </row>
    <row r="34" spans="1:19" x14ac:dyDescent="0.25">
      <c r="A34" s="76" t="s">
        <v>48</v>
      </c>
      <c r="B34" s="5">
        <v>2916</v>
      </c>
      <c r="C34" s="13">
        <v>2916</v>
      </c>
      <c r="D34" s="88">
        <v>1</v>
      </c>
      <c r="E34" s="88">
        <v>1</v>
      </c>
      <c r="F34" s="56">
        <v>1</v>
      </c>
      <c r="G34" s="57">
        <v>2.9502314814814815E-5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2.8692129629629631E-5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3.2650462962962963E-5</v>
      </c>
    </row>
    <row r="35" spans="1:19" x14ac:dyDescent="0.25">
      <c r="A35" s="73" t="s">
        <v>49</v>
      </c>
      <c r="B35" s="5">
        <v>1</v>
      </c>
      <c r="C35" s="13">
        <v>1</v>
      </c>
      <c r="D35" s="88">
        <v>1</v>
      </c>
      <c r="E35" s="88">
        <v>1</v>
      </c>
      <c r="F35" s="56">
        <v>1</v>
      </c>
      <c r="G35" s="57">
        <v>4.2997685185185183E-5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4.2476851851851852E-5</v>
      </c>
      <c r="N35" s="5">
        <v>1</v>
      </c>
      <c r="O35" s="80">
        <v>1</v>
      </c>
      <c r="P35" s="82">
        <v>1</v>
      </c>
      <c r="Q35" s="82">
        <v>1</v>
      </c>
      <c r="R35" s="83">
        <v>0.16666666666666666</v>
      </c>
      <c r="S35" s="84">
        <v>7.682870370370371E-5</v>
      </c>
    </row>
    <row r="36" spans="1:19" x14ac:dyDescent="0.25">
      <c r="A36" s="73" t="s">
        <v>50</v>
      </c>
      <c r="B36" s="5">
        <v>1</v>
      </c>
      <c r="C36" s="13">
        <v>1</v>
      </c>
      <c r="D36" s="88">
        <v>1</v>
      </c>
      <c r="E36" s="88">
        <v>1</v>
      </c>
      <c r="F36" s="56">
        <v>1</v>
      </c>
      <c r="G36" s="57">
        <v>4.5729166666666669E-5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4.6944444444444446E-5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1.1644675925925925E-4</v>
      </c>
    </row>
    <row r="37" spans="1:19" x14ac:dyDescent="0.25">
      <c r="A37" s="73" t="s">
        <v>51</v>
      </c>
      <c r="B37" s="5">
        <v>13609</v>
      </c>
      <c r="C37" s="13">
        <v>0</v>
      </c>
      <c r="D37" s="88">
        <v>0</v>
      </c>
      <c r="E37" s="88">
        <v>0</v>
      </c>
      <c r="F37" s="56">
        <v>0</v>
      </c>
      <c r="G37" s="57">
        <v>2.701388888888889E-5</v>
      </c>
      <c r="H37" s="5">
        <v>13609</v>
      </c>
      <c r="I37" s="50">
        <v>0</v>
      </c>
      <c r="J37" s="52">
        <v>0</v>
      </c>
      <c r="K37" s="52">
        <v>0</v>
      </c>
      <c r="L37" s="63">
        <v>0</v>
      </c>
      <c r="M37" s="70">
        <v>2.861111111111111E-5</v>
      </c>
      <c r="N37" s="5">
        <v>13609</v>
      </c>
      <c r="O37" s="80">
        <v>1989</v>
      </c>
      <c r="P37" s="82">
        <v>0.14615328091704019</v>
      </c>
      <c r="Q37" s="82">
        <v>0.39779999999999999</v>
      </c>
      <c r="R37" s="83">
        <v>0.33333333333333331</v>
      </c>
      <c r="S37" s="84">
        <v>5.429398148148148E-5</v>
      </c>
    </row>
    <row r="38" spans="1:19" x14ac:dyDescent="0.25">
      <c r="A38" s="73" t="s">
        <v>52</v>
      </c>
      <c r="B38" s="5">
        <v>12</v>
      </c>
      <c r="C38" s="13">
        <v>2</v>
      </c>
      <c r="D38" s="88">
        <v>0.16666666666666666</v>
      </c>
      <c r="E38" s="88">
        <v>0.16666666666666666</v>
      </c>
      <c r="F38" s="56">
        <v>1</v>
      </c>
      <c r="G38" s="57">
        <v>3.2303240740740743E-5</v>
      </c>
      <c r="H38" s="5">
        <v>12</v>
      </c>
      <c r="I38" s="50">
        <v>2</v>
      </c>
      <c r="J38" s="52">
        <v>0.16666666666666666</v>
      </c>
      <c r="K38" s="52">
        <v>0.16666666666666666</v>
      </c>
      <c r="L38" s="63">
        <v>0.5</v>
      </c>
      <c r="M38" s="70">
        <v>3.1851851851851852E-5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1.0526315789473684E-2</v>
      </c>
      <c r="S38" s="84">
        <v>7.2407407407407411E-5</v>
      </c>
    </row>
    <row r="39" spans="1:19" x14ac:dyDescent="0.25">
      <c r="A39" s="73" t="s">
        <v>53</v>
      </c>
      <c r="B39" s="5">
        <v>2</v>
      </c>
      <c r="C39" s="13">
        <v>0</v>
      </c>
      <c r="D39" s="88">
        <v>0</v>
      </c>
      <c r="E39" s="88">
        <v>0</v>
      </c>
      <c r="F39" s="56">
        <v>0</v>
      </c>
      <c r="G39" s="57">
        <v>3.369212962962963E-5</v>
      </c>
      <c r="H39" s="5">
        <v>2</v>
      </c>
      <c r="I39" s="50">
        <v>0</v>
      </c>
      <c r="J39" s="52">
        <v>0</v>
      </c>
      <c r="K39" s="52">
        <v>0</v>
      </c>
      <c r="L39" s="63">
        <v>0</v>
      </c>
      <c r="M39" s="70">
        <v>3.3252314814814814E-5</v>
      </c>
      <c r="N39" s="5">
        <v>2</v>
      </c>
      <c r="O39" s="80">
        <v>2</v>
      </c>
      <c r="P39" s="82">
        <v>1</v>
      </c>
      <c r="Q39" s="82">
        <v>1</v>
      </c>
      <c r="R39" s="83">
        <v>0.5</v>
      </c>
      <c r="S39" s="84">
        <v>8.2997685185185179E-5</v>
      </c>
    </row>
    <row r="40" spans="1:19" x14ac:dyDescent="0.25">
      <c r="A40" s="73" t="s">
        <v>54</v>
      </c>
      <c r="B40" s="5">
        <v>5</v>
      </c>
      <c r="C40" s="13">
        <v>5</v>
      </c>
      <c r="D40" s="88">
        <v>1</v>
      </c>
      <c r="E40" s="88">
        <v>1</v>
      </c>
      <c r="F40" s="56">
        <v>0.33333333333333331</v>
      </c>
      <c r="G40" s="57">
        <v>5.472222222222222E-5</v>
      </c>
      <c r="H40" s="5">
        <v>5</v>
      </c>
      <c r="I40" s="50">
        <v>5</v>
      </c>
      <c r="J40" s="52">
        <v>1</v>
      </c>
      <c r="K40" s="52">
        <v>1</v>
      </c>
      <c r="L40" s="63">
        <v>1</v>
      </c>
      <c r="M40" s="70">
        <v>5.3379629629629628E-5</v>
      </c>
      <c r="N40" s="5">
        <v>5</v>
      </c>
      <c r="O40" s="80">
        <v>5</v>
      </c>
      <c r="P40" s="82">
        <v>1</v>
      </c>
      <c r="Q40" s="82">
        <v>1</v>
      </c>
      <c r="R40" s="83">
        <v>0.2</v>
      </c>
      <c r="S40" s="84">
        <v>1.2121527777777777E-4</v>
      </c>
    </row>
    <row r="41" spans="1:19" x14ac:dyDescent="0.25">
      <c r="A41" s="73" t="s">
        <v>55</v>
      </c>
      <c r="B41" s="5">
        <v>62</v>
      </c>
      <c r="C41" s="13">
        <v>58</v>
      </c>
      <c r="D41" s="88">
        <v>0.93548387096774188</v>
      </c>
      <c r="E41" s="88">
        <v>0.93548387096774188</v>
      </c>
      <c r="F41" s="56">
        <v>1</v>
      </c>
      <c r="G41" s="57">
        <v>3.7442129629629627E-5</v>
      </c>
      <c r="H41" s="5">
        <v>62</v>
      </c>
      <c r="I41" s="50">
        <v>58</v>
      </c>
      <c r="J41" s="52">
        <v>0.93548387096774188</v>
      </c>
      <c r="K41" s="52">
        <v>0.93548387096774188</v>
      </c>
      <c r="L41" s="63">
        <v>1</v>
      </c>
      <c r="M41" s="70">
        <v>3.7604166666666668E-5</v>
      </c>
      <c r="N41" s="5">
        <v>62</v>
      </c>
      <c r="O41" s="80">
        <v>58</v>
      </c>
      <c r="P41" s="82">
        <v>0.93548387096774188</v>
      </c>
      <c r="Q41" s="82">
        <v>0.93548387096774188</v>
      </c>
      <c r="R41" s="83">
        <v>9.8039215686274508E-3</v>
      </c>
      <c r="S41" s="84">
        <v>1.0481481481481481E-4</v>
      </c>
    </row>
    <row r="42" spans="1:19" x14ac:dyDescent="0.25">
      <c r="A42" s="73" t="s">
        <v>56</v>
      </c>
      <c r="B42" s="5">
        <v>19</v>
      </c>
      <c r="C42" s="13">
        <v>19</v>
      </c>
      <c r="D42" s="88">
        <v>1</v>
      </c>
      <c r="E42" s="88">
        <v>1</v>
      </c>
      <c r="F42" s="56">
        <v>1</v>
      </c>
      <c r="G42" s="57">
        <v>4.1620370370370371E-5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4.0949074074074074E-5</v>
      </c>
      <c r="N42" s="5">
        <v>19</v>
      </c>
      <c r="O42" s="80">
        <v>19</v>
      </c>
      <c r="P42" s="82">
        <v>1</v>
      </c>
      <c r="Q42" s="82">
        <v>1</v>
      </c>
      <c r="R42" s="83">
        <v>0.5</v>
      </c>
      <c r="S42" s="84">
        <v>7.0740740740740736E-5</v>
      </c>
    </row>
    <row r="43" spans="1:19" x14ac:dyDescent="0.25">
      <c r="A43" s="73" t="s">
        <v>57</v>
      </c>
      <c r="B43" s="5">
        <v>1</v>
      </c>
      <c r="C43" s="13">
        <v>0</v>
      </c>
      <c r="D43" s="88">
        <v>0</v>
      </c>
      <c r="E43" s="88">
        <v>0</v>
      </c>
      <c r="F43" s="56">
        <v>0</v>
      </c>
      <c r="G43" s="57">
        <v>3.8032407407407409E-5</v>
      </c>
      <c r="H43" s="5">
        <v>1</v>
      </c>
      <c r="I43" s="50">
        <v>0</v>
      </c>
      <c r="J43" s="52">
        <v>0</v>
      </c>
      <c r="K43" s="52">
        <v>0</v>
      </c>
      <c r="L43" s="63">
        <v>0</v>
      </c>
      <c r="M43" s="70">
        <v>3.7800925925925929E-5</v>
      </c>
      <c r="N43" s="5">
        <v>1</v>
      </c>
      <c r="O43" s="80">
        <v>1</v>
      </c>
      <c r="P43" s="82">
        <v>1</v>
      </c>
      <c r="Q43" s="82">
        <v>1</v>
      </c>
      <c r="R43" s="83">
        <v>0.14285714285714285</v>
      </c>
      <c r="S43" s="84">
        <v>1.5148148148148147E-4</v>
      </c>
    </row>
    <row r="44" spans="1:19" x14ac:dyDescent="0.25">
      <c r="A44" s="73" t="s">
        <v>58</v>
      </c>
      <c r="B44" s="5">
        <v>1</v>
      </c>
      <c r="C44" s="13">
        <v>1</v>
      </c>
      <c r="D44" s="88">
        <v>1</v>
      </c>
      <c r="E44" s="88">
        <v>1</v>
      </c>
      <c r="F44" s="56">
        <v>1</v>
      </c>
      <c r="G44" s="57">
        <v>3.4560185185185187E-5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3.349537037037037E-5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4.9502314814814816E-5</v>
      </c>
    </row>
    <row r="45" spans="1:19" x14ac:dyDescent="0.25">
      <c r="A45" s="73" t="s">
        <v>98</v>
      </c>
      <c r="B45" s="5">
        <v>1</v>
      </c>
      <c r="C45" s="13">
        <v>1</v>
      </c>
      <c r="D45" s="88">
        <v>1</v>
      </c>
      <c r="E45" s="88">
        <v>1</v>
      </c>
      <c r="F45" s="56">
        <v>1.5527950310559005E-3</v>
      </c>
      <c r="G45" s="57">
        <v>3.4884259259259257E-5</v>
      </c>
      <c r="H45" s="5">
        <v>1</v>
      </c>
      <c r="I45" s="50">
        <v>1</v>
      </c>
      <c r="J45" s="52">
        <v>1</v>
      </c>
      <c r="K45" s="52">
        <v>1</v>
      </c>
      <c r="L45" s="63">
        <v>1.594896331738437E-3</v>
      </c>
      <c r="M45" s="70">
        <v>3.4444444444444447E-5</v>
      </c>
      <c r="N45" s="5">
        <v>1</v>
      </c>
      <c r="O45" s="80">
        <v>1</v>
      </c>
      <c r="P45" s="82">
        <v>1</v>
      </c>
      <c r="Q45" s="82">
        <v>1</v>
      </c>
      <c r="R45" s="83">
        <v>0.5</v>
      </c>
      <c r="S45" s="84">
        <v>8.3263888888888892E-5</v>
      </c>
    </row>
    <row r="46" spans="1:19" x14ac:dyDescent="0.25">
      <c r="A46" s="73" t="s">
        <v>59</v>
      </c>
      <c r="B46" s="5">
        <v>1</v>
      </c>
      <c r="C46" s="13">
        <v>0</v>
      </c>
      <c r="D46" s="88">
        <v>0</v>
      </c>
      <c r="E46" s="88">
        <v>0</v>
      </c>
      <c r="F46" s="56">
        <v>0</v>
      </c>
      <c r="G46" s="57">
        <v>3.4826388888888887E-5</v>
      </c>
      <c r="H46" s="5">
        <v>1</v>
      </c>
      <c r="I46" s="50">
        <v>0</v>
      </c>
      <c r="J46" s="52">
        <v>0</v>
      </c>
      <c r="K46" s="52">
        <v>0</v>
      </c>
      <c r="L46" s="63">
        <v>0</v>
      </c>
      <c r="M46" s="70">
        <v>3.4583333333333331E-5</v>
      </c>
      <c r="N46" s="5">
        <v>1</v>
      </c>
      <c r="O46" s="80">
        <v>1</v>
      </c>
      <c r="P46" s="82">
        <v>1</v>
      </c>
      <c r="Q46" s="82">
        <v>1</v>
      </c>
      <c r="R46" s="83">
        <v>1.8867924528301886E-2</v>
      </c>
      <c r="S46" s="84">
        <v>6.141203703703704E-5</v>
      </c>
    </row>
    <row r="47" spans="1:19" x14ac:dyDescent="0.25">
      <c r="A47" s="73" t="s">
        <v>99</v>
      </c>
      <c r="B47" s="5">
        <v>106</v>
      </c>
      <c r="C47" s="13">
        <v>106</v>
      </c>
      <c r="D47" s="88">
        <v>1</v>
      </c>
      <c r="E47" s="88">
        <v>1</v>
      </c>
      <c r="F47" s="56">
        <v>2.3255813953488372E-2</v>
      </c>
      <c r="G47" s="57">
        <v>2.7800925925925926E-5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2.8159722222222222E-5</v>
      </c>
      <c r="N47" s="5">
        <v>106</v>
      </c>
      <c r="O47" s="80">
        <v>106</v>
      </c>
      <c r="P47" s="82">
        <v>1</v>
      </c>
      <c r="Q47" s="82">
        <v>1</v>
      </c>
      <c r="R47" s="83">
        <v>0.25</v>
      </c>
      <c r="S47" s="84">
        <v>2.9432870370370369E-5</v>
      </c>
    </row>
    <row r="48" spans="1:19" x14ac:dyDescent="0.25">
      <c r="A48" s="73" t="s">
        <v>60</v>
      </c>
      <c r="B48" s="5">
        <v>2</v>
      </c>
      <c r="C48" s="13">
        <v>2</v>
      </c>
      <c r="D48" s="88">
        <v>1</v>
      </c>
      <c r="E48" s="88">
        <v>1</v>
      </c>
      <c r="F48" s="56">
        <v>1</v>
      </c>
      <c r="G48" s="57">
        <v>4.8935185185185185E-5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4.8738425925925924E-5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1.514699074074074E-4</v>
      </c>
    </row>
    <row r="49" spans="1:19" x14ac:dyDescent="0.25">
      <c r="A49" s="74" t="s">
        <v>100</v>
      </c>
      <c r="B49" s="5">
        <v>1</v>
      </c>
      <c r="C49" s="13">
        <v>1</v>
      </c>
      <c r="D49" s="88">
        <v>1</v>
      </c>
      <c r="E49" s="88">
        <v>1</v>
      </c>
      <c r="F49" s="56">
        <v>1.3568521031207597E-3</v>
      </c>
      <c r="G49" s="57">
        <v>3.122685185185185E-5</v>
      </c>
      <c r="H49" s="5">
        <v>1</v>
      </c>
      <c r="I49" s="50">
        <v>1</v>
      </c>
      <c r="J49" s="52">
        <v>1</v>
      </c>
      <c r="K49" s="52">
        <v>1</v>
      </c>
      <c r="L49" s="63">
        <v>1.5174506828528073E-3</v>
      </c>
      <c r="M49" s="70">
        <v>2.951388888888889E-5</v>
      </c>
      <c r="N49" s="5">
        <v>1</v>
      </c>
      <c r="O49" s="80">
        <v>1</v>
      </c>
      <c r="P49" s="82">
        <v>1</v>
      </c>
      <c r="Q49" s="82">
        <v>1</v>
      </c>
      <c r="R49" s="83">
        <v>0.2</v>
      </c>
      <c r="S49" s="84">
        <v>4.1377314814814815E-5</v>
      </c>
    </row>
    <row r="50" spans="1:19" x14ac:dyDescent="0.25">
      <c r="A50" s="73" t="s">
        <v>61</v>
      </c>
      <c r="B50" s="5">
        <v>1</v>
      </c>
      <c r="C50" s="13">
        <v>1</v>
      </c>
      <c r="D50" s="88">
        <v>1</v>
      </c>
      <c r="E50" s="88">
        <v>1</v>
      </c>
      <c r="F50" s="56">
        <v>1</v>
      </c>
      <c r="G50" s="57">
        <v>3.1296296296296295E-5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3.1712962962962961E-5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1.0721064814814815E-4</v>
      </c>
    </row>
    <row r="51" spans="1:19" x14ac:dyDescent="0.25">
      <c r="A51" s="73" t="s">
        <v>62</v>
      </c>
      <c r="B51" s="5">
        <v>1759</v>
      </c>
      <c r="C51" s="13">
        <v>1753</v>
      </c>
      <c r="D51" s="88">
        <v>0.99658897100625354</v>
      </c>
      <c r="E51" s="88">
        <v>0.99658897100625354</v>
      </c>
      <c r="F51" s="56">
        <v>0.5</v>
      </c>
      <c r="G51" s="57">
        <v>2.724537037037037E-5</v>
      </c>
      <c r="H51" s="5">
        <v>1759</v>
      </c>
      <c r="I51" s="50">
        <v>1758</v>
      </c>
      <c r="J51" s="52">
        <v>0.99943149516770891</v>
      </c>
      <c r="K51" s="52">
        <v>0.99943149516770891</v>
      </c>
      <c r="L51" s="63">
        <v>1</v>
      </c>
      <c r="M51" s="70">
        <v>2.7581018518518518E-5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2.8692129629629631E-5</v>
      </c>
    </row>
    <row r="52" spans="1:19" x14ac:dyDescent="0.25">
      <c r="A52" s="73" t="s">
        <v>63</v>
      </c>
      <c r="B52" s="5">
        <v>934</v>
      </c>
      <c r="C52" s="13">
        <v>934</v>
      </c>
      <c r="D52" s="88">
        <v>1</v>
      </c>
      <c r="E52" s="88">
        <v>1</v>
      </c>
      <c r="F52" s="56">
        <v>1</v>
      </c>
      <c r="G52" s="57">
        <v>3.0624999999999999E-5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2.9791666666666668E-5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3.1203703703703706E-5</v>
      </c>
    </row>
    <row r="53" spans="1:19" x14ac:dyDescent="0.25">
      <c r="A53" s="77" t="s">
        <v>64</v>
      </c>
      <c r="B53" s="5">
        <v>88</v>
      </c>
      <c r="C53" s="13">
        <v>5</v>
      </c>
      <c r="D53" s="88">
        <v>5.6818181818181816E-2</v>
      </c>
      <c r="E53" s="88">
        <v>5.6818181818181816E-2</v>
      </c>
      <c r="F53" s="56">
        <v>7.4738415545590436E-4</v>
      </c>
      <c r="G53" s="57">
        <v>3.3449074074074075E-5</v>
      </c>
      <c r="H53" s="5">
        <v>88</v>
      </c>
      <c r="I53" s="50">
        <v>5</v>
      </c>
      <c r="J53" s="52">
        <v>5.6818181818181816E-2</v>
      </c>
      <c r="K53" s="52">
        <v>5.6818181818181816E-2</v>
      </c>
      <c r="L53" s="63">
        <v>6.993006993006993E-4</v>
      </c>
      <c r="M53" s="70">
        <v>3.4513888888888886E-5</v>
      </c>
      <c r="N53" s="5">
        <v>88</v>
      </c>
      <c r="O53" s="80">
        <v>88</v>
      </c>
      <c r="P53" s="82">
        <v>1</v>
      </c>
      <c r="Q53" s="82">
        <v>1</v>
      </c>
      <c r="R53" s="83">
        <v>0.2</v>
      </c>
      <c r="S53" s="84">
        <v>6.9490740740740746E-5</v>
      </c>
    </row>
    <row r="54" spans="1:19" x14ac:dyDescent="0.25">
      <c r="A54" s="76" t="s">
        <v>65</v>
      </c>
      <c r="B54" s="5">
        <v>676</v>
      </c>
      <c r="C54" s="13">
        <v>676</v>
      </c>
      <c r="D54" s="88">
        <v>1</v>
      </c>
      <c r="E54" s="88">
        <v>1</v>
      </c>
      <c r="F54" s="56">
        <v>1</v>
      </c>
      <c r="G54" s="57">
        <v>3.0844907407407411E-5</v>
      </c>
      <c r="H54" s="5"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3.0347222222222221E-5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3.2077546296296297E-4</v>
      </c>
    </row>
    <row r="55" spans="1:19" x14ac:dyDescent="0.25">
      <c r="A55" s="73" t="s">
        <v>66</v>
      </c>
      <c r="B55" s="5">
        <v>67</v>
      </c>
      <c r="C55" s="13">
        <v>5</v>
      </c>
      <c r="D55" s="88">
        <v>7.4626865671641784E-2</v>
      </c>
      <c r="E55" s="88">
        <v>7.4626865671641784E-2</v>
      </c>
      <c r="F55" s="56">
        <v>1</v>
      </c>
      <c r="G55" s="57">
        <v>3.1516203703703707E-5</v>
      </c>
      <c r="H55" s="5">
        <v>67</v>
      </c>
      <c r="I55" s="50">
        <v>5</v>
      </c>
      <c r="J55" s="52">
        <v>7.4626865671641784E-2</v>
      </c>
      <c r="K55" s="52">
        <v>7.4626865671641784E-2</v>
      </c>
      <c r="L55" s="63">
        <v>1</v>
      </c>
      <c r="M55" s="70">
        <v>3.1122685185185185E-5</v>
      </c>
      <c r="N55" s="5">
        <v>67</v>
      </c>
      <c r="O55" s="80">
        <v>67</v>
      </c>
      <c r="P55" s="82">
        <v>1</v>
      </c>
      <c r="Q55" s="82">
        <v>1</v>
      </c>
      <c r="R55" s="83">
        <v>0.5</v>
      </c>
      <c r="S55" s="84">
        <v>6.1087962962962957E-5</v>
      </c>
    </row>
    <row r="56" spans="1:19" x14ac:dyDescent="0.25">
      <c r="A56" s="73" t="s">
        <v>67</v>
      </c>
      <c r="B56" s="5">
        <v>3393</v>
      </c>
      <c r="C56" s="13">
        <v>1991</v>
      </c>
      <c r="D56" s="88">
        <v>0.58679634541703507</v>
      </c>
      <c r="E56" s="88">
        <v>0.58679634541703507</v>
      </c>
      <c r="F56" s="56">
        <v>1</v>
      </c>
      <c r="G56" s="57">
        <v>2.8020833333333335E-5</v>
      </c>
      <c r="H56" s="5">
        <v>3393</v>
      </c>
      <c r="I56" s="50">
        <v>2009</v>
      </c>
      <c r="J56" s="52">
        <v>0.59210138520483346</v>
      </c>
      <c r="K56" s="52">
        <v>0.59210138520483346</v>
      </c>
      <c r="L56" s="63">
        <v>1</v>
      </c>
      <c r="M56" s="70">
        <v>2.7858796296296296E-5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3.2615740740740744E-5</v>
      </c>
    </row>
    <row r="57" spans="1:19" x14ac:dyDescent="0.25">
      <c r="A57" s="73" t="s">
        <v>68</v>
      </c>
      <c r="B57" s="5">
        <v>14</v>
      </c>
      <c r="C57" s="13">
        <v>13</v>
      </c>
      <c r="D57" s="88">
        <v>0.9285714285714286</v>
      </c>
      <c r="E57" s="88">
        <v>0.9285714285714286</v>
      </c>
      <c r="F57" s="56">
        <v>1</v>
      </c>
      <c r="G57" s="57">
        <v>3.8437499999999999E-5</v>
      </c>
      <c r="H57" s="5">
        <v>14</v>
      </c>
      <c r="I57" s="50">
        <v>13</v>
      </c>
      <c r="J57" s="52">
        <v>0.9285714285714286</v>
      </c>
      <c r="K57" s="52">
        <v>0.9285714285714286</v>
      </c>
      <c r="L57" s="63">
        <v>1</v>
      </c>
      <c r="M57" s="70">
        <v>3.659722222222222E-5</v>
      </c>
      <c r="N57" s="5">
        <v>14</v>
      </c>
      <c r="O57" s="80">
        <v>14</v>
      </c>
      <c r="P57" s="82">
        <v>1</v>
      </c>
      <c r="Q57" s="82">
        <v>1</v>
      </c>
      <c r="R57" s="83">
        <v>2.3094688221709007E-3</v>
      </c>
      <c r="S57" s="84">
        <v>9.1458333333333338E-5</v>
      </c>
    </row>
    <row r="58" spans="1:19" x14ac:dyDescent="0.25">
      <c r="A58" s="73" t="s">
        <v>69</v>
      </c>
      <c r="B58" s="5">
        <v>2</v>
      </c>
      <c r="C58" s="13">
        <v>2</v>
      </c>
      <c r="D58" s="88">
        <v>1</v>
      </c>
      <c r="E58" s="88">
        <v>1</v>
      </c>
      <c r="F58" s="56">
        <v>1</v>
      </c>
      <c r="G58" s="57">
        <v>3.9305555555555556E-5</v>
      </c>
      <c r="H58" s="5">
        <v>2</v>
      </c>
      <c r="I58" s="50">
        <v>2</v>
      </c>
      <c r="J58" s="52">
        <v>1</v>
      </c>
      <c r="K58" s="52">
        <v>1</v>
      </c>
      <c r="L58" s="63">
        <v>1</v>
      </c>
      <c r="M58" s="70">
        <v>3.8888888888888891E-5</v>
      </c>
      <c r="N58" s="5">
        <v>2</v>
      </c>
      <c r="O58" s="80">
        <v>2</v>
      </c>
      <c r="P58" s="82">
        <v>1</v>
      </c>
      <c r="Q58" s="82">
        <v>1</v>
      </c>
      <c r="R58" s="83">
        <v>1.5797788309636651E-3</v>
      </c>
      <c r="S58" s="84">
        <v>6.6099537037037038E-5</v>
      </c>
    </row>
    <row r="59" spans="1:19" x14ac:dyDescent="0.25">
      <c r="A59" s="73" t="s">
        <v>101</v>
      </c>
      <c r="B59" s="5">
        <v>1</v>
      </c>
      <c r="C59" s="13">
        <v>0</v>
      </c>
      <c r="D59" s="88">
        <v>0</v>
      </c>
      <c r="E59" s="88">
        <v>0</v>
      </c>
      <c r="F59" s="56">
        <v>0</v>
      </c>
      <c r="G59" s="57">
        <v>3.4490740740740742E-5</v>
      </c>
      <c r="H59" s="5">
        <v>1</v>
      </c>
      <c r="I59" s="50">
        <v>0</v>
      </c>
      <c r="J59" s="52">
        <v>0</v>
      </c>
      <c r="K59" s="52">
        <v>0</v>
      </c>
      <c r="L59" s="63">
        <v>0</v>
      </c>
      <c r="M59" s="70">
        <v>3.4699074074074071E-5</v>
      </c>
      <c r="N59" s="5">
        <v>1</v>
      </c>
      <c r="O59" s="80">
        <v>1</v>
      </c>
      <c r="P59" s="82">
        <v>1</v>
      </c>
      <c r="Q59" s="82">
        <v>1</v>
      </c>
      <c r="R59" s="83">
        <v>0.25</v>
      </c>
      <c r="S59" s="84">
        <v>1.1685185185185186E-4</v>
      </c>
    </row>
    <row r="60" spans="1:19" x14ac:dyDescent="0.25">
      <c r="A60" s="73" t="s">
        <v>70</v>
      </c>
      <c r="B60" s="5">
        <v>1</v>
      </c>
      <c r="C60" s="13">
        <v>1</v>
      </c>
      <c r="D60" s="88">
        <v>1</v>
      </c>
      <c r="E60" s="88">
        <v>1</v>
      </c>
      <c r="F60" s="56">
        <v>1</v>
      </c>
      <c r="G60" s="57">
        <v>3.8113425925925923E-5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3.7731481481481484E-5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5.9363425925925925E-5</v>
      </c>
    </row>
    <row r="61" spans="1:19" x14ac:dyDescent="0.25">
      <c r="A61" s="73" t="s">
        <v>102</v>
      </c>
      <c r="B61" s="5">
        <v>15904.000000000002</v>
      </c>
      <c r="C61" s="13">
        <v>4979</v>
      </c>
      <c r="D61" s="88">
        <v>0.31306589537223339</v>
      </c>
      <c r="E61" s="88">
        <v>0.99580000000000002</v>
      </c>
      <c r="F61" s="56">
        <v>1</v>
      </c>
      <c r="G61" s="57">
        <v>2.7928240740740742E-5</v>
      </c>
      <c r="H61" s="5">
        <v>15904.000000000002</v>
      </c>
      <c r="I61" s="50">
        <v>4996</v>
      </c>
      <c r="J61" s="52">
        <v>0.31413480885311873</v>
      </c>
      <c r="K61" s="52">
        <v>0.99919999999999998</v>
      </c>
      <c r="L61" s="63">
        <v>1</v>
      </c>
      <c r="M61" s="70">
        <v>2.7592592592592594E-5</v>
      </c>
      <c r="N61" s="5">
        <v>15904.000000000002</v>
      </c>
      <c r="O61" s="80">
        <v>4874</v>
      </c>
      <c r="P61" s="82">
        <v>0.30646378269617708</v>
      </c>
      <c r="Q61" s="82">
        <v>0.9748</v>
      </c>
      <c r="R61" s="83">
        <v>1</v>
      </c>
      <c r="S61" s="84">
        <v>2.8680555555555555E-5</v>
      </c>
    </row>
    <row r="62" spans="1:19" x14ac:dyDescent="0.25">
      <c r="A62" s="73" t="s">
        <v>71</v>
      </c>
      <c r="B62" s="5">
        <v>2</v>
      </c>
      <c r="C62" s="13">
        <v>1</v>
      </c>
      <c r="D62" s="88">
        <v>0.5</v>
      </c>
      <c r="E62" s="88">
        <v>0.5</v>
      </c>
      <c r="F62" s="56">
        <v>5.2659294365455498E-4</v>
      </c>
      <c r="G62" s="57">
        <v>3.4629629629629633E-5</v>
      </c>
      <c r="H62" s="5">
        <v>2</v>
      </c>
      <c r="I62" s="50">
        <v>1</v>
      </c>
      <c r="J62" s="52">
        <v>0.5</v>
      </c>
      <c r="K62" s="52">
        <v>0.5</v>
      </c>
      <c r="L62" s="63">
        <v>5.428881650380022E-4</v>
      </c>
      <c r="M62" s="70">
        <v>3.4178240740740741E-5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6.155092592592593E-5</v>
      </c>
    </row>
    <row r="63" spans="1:19" x14ac:dyDescent="0.25">
      <c r="A63" s="73" t="s">
        <v>72</v>
      </c>
      <c r="B63" s="5">
        <v>5</v>
      </c>
      <c r="C63" s="13">
        <v>5</v>
      </c>
      <c r="D63" s="88">
        <v>1</v>
      </c>
      <c r="E63" s="88">
        <v>1</v>
      </c>
      <c r="F63" s="56">
        <v>1</v>
      </c>
      <c r="G63" s="57">
        <v>3.1319444444444446E-5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3.1203703703703706E-5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5.1782407407407404E-5</v>
      </c>
    </row>
    <row r="64" spans="1:19" x14ac:dyDescent="0.25">
      <c r="A64" s="73" t="s">
        <v>73</v>
      </c>
      <c r="B64" s="5">
        <v>7</v>
      </c>
      <c r="C64" s="13">
        <v>7</v>
      </c>
      <c r="D64" s="88">
        <v>1</v>
      </c>
      <c r="E64" s="88">
        <v>1</v>
      </c>
      <c r="F64" s="56">
        <v>1</v>
      </c>
      <c r="G64" s="57">
        <v>3.8067129629629628E-5</v>
      </c>
      <c r="H64" s="5">
        <v>7</v>
      </c>
      <c r="I64" s="50">
        <v>7</v>
      </c>
      <c r="J64" s="52">
        <v>1</v>
      </c>
      <c r="K64" s="52">
        <v>1</v>
      </c>
      <c r="L64" s="63">
        <v>1</v>
      </c>
      <c r="M64" s="70">
        <v>3.7303240740740743E-5</v>
      </c>
      <c r="N64" s="5">
        <v>7</v>
      </c>
      <c r="O64" s="80">
        <v>7</v>
      </c>
      <c r="P64" s="82">
        <v>1</v>
      </c>
      <c r="Q64" s="82">
        <v>1</v>
      </c>
      <c r="R64" s="83">
        <v>3.5211267605633804E-3</v>
      </c>
      <c r="S64" s="84">
        <v>6.5150462962962967E-5</v>
      </c>
    </row>
    <row r="65" spans="1:19" x14ac:dyDescent="0.25">
      <c r="A65" s="73" t="s">
        <v>74</v>
      </c>
      <c r="B65" s="5">
        <v>5</v>
      </c>
      <c r="C65" s="13">
        <v>4</v>
      </c>
      <c r="D65" s="88">
        <v>0.8</v>
      </c>
      <c r="E65" s="88">
        <v>0.8</v>
      </c>
      <c r="F65" s="56">
        <v>1</v>
      </c>
      <c r="G65" s="57">
        <v>3.7499999999999997E-5</v>
      </c>
      <c r="H65" s="5">
        <v>5</v>
      </c>
      <c r="I65" s="50">
        <v>4</v>
      </c>
      <c r="J65" s="52">
        <v>0.8</v>
      </c>
      <c r="K65" s="52">
        <v>0.8</v>
      </c>
      <c r="L65" s="63">
        <v>1</v>
      </c>
      <c r="M65" s="70">
        <v>3.7245370370370373E-5</v>
      </c>
      <c r="N65" s="5">
        <v>5</v>
      </c>
      <c r="O65" s="80">
        <v>5</v>
      </c>
      <c r="P65" s="82">
        <v>1</v>
      </c>
      <c r="Q65" s="82">
        <v>1</v>
      </c>
      <c r="R65" s="83">
        <v>5.4054054054054057E-3</v>
      </c>
      <c r="S65" s="84">
        <v>6.77662037037037E-5</v>
      </c>
    </row>
    <row r="66" spans="1:19" x14ac:dyDescent="0.25">
      <c r="A66" s="73" t="s">
        <v>108</v>
      </c>
      <c r="B66" s="5">
        <v>38</v>
      </c>
      <c r="C66" s="13">
        <v>26</v>
      </c>
      <c r="D66" s="88">
        <v>0.68421052631578949</v>
      </c>
      <c r="E66" s="88">
        <v>0.68421052631578949</v>
      </c>
      <c r="F66" s="56">
        <v>1.3513513513513514E-2</v>
      </c>
      <c r="G66" s="57">
        <v>3.5370370370370368E-5</v>
      </c>
      <c r="H66" s="5">
        <v>38</v>
      </c>
      <c r="I66" s="50">
        <v>26</v>
      </c>
      <c r="J66" s="52">
        <v>0.68421052631578949</v>
      </c>
      <c r="K66" s="52">
        <v>0.68421052631578949</v>
      </c>
      <c r="L66" s="63">
        <v>1.4492753623188406E-2</v>
      </c>
      <c r="M66" s="70">
        <v>3.3657407407407404E-5</v>
      </c>
      <c r="N66" s="5">
        <v>38</v>
      </c>
      <c r="O66" s="80">
        <v>4</v>
      </c>
      <c r="P66" s="82">
        <v>0.10526315789473684</v>
      </c>
      <c r="Q66" s="82">
        <v>0.10526315789473684</v>
      </c>
      <c r="R66" s="83">
        <v>7.5642965204236008E-4</v>
      </c>
      <c r="S66" s="84">
        <v>7.1365740740740737E-5</v>
      </c>
    </row>
    <row r="67" spans="1:19" x14ac:dyDescent="0.25">
      <c r="A67" s="73" t="s">
        <v>75</v>
      </c>
      <c r="B67" s="5">
        <v>7717.9999999999991</v>
      </c>
      <c r="C67" s="13">
        <v>4204</v>
      </c>
      <c r="D67" s="88">
        <v>0.54470069966312518</v>
      </c>
      <c r="E67" s="88">
        <v>0.84079999999999999</v>
      </c>
      <c r="F67" s="56">
        <v>0.33333333333333331</v>
      </c>
      <c r="G67" s="57">
        <v>3.2916666666666669E-5</v>
      </c>
      <c r="H67" s="5">
        <v>7717.9999999999991</v>
      </c>
      <c r="I67" s="50">
        <v>4833</v>
      </c>
      <c r="J67" s="86">
        <v>0.62619849701995334</v>
      </c>
      <c r="K67" s="86">
        <v>0.96660000000000001</v>
      </c>
      <c r="L67" s="86">
        <v>1</v>
      </c>
      <c r="M67" s="70">
        <v>3.0254629629629628E-5</v>
      </c>
      <c r="N67" s="5">
        <v>7718</v>
      </c>
      <c r="O67" s="80">
        <v>4066</v>
      </c>
      <c r="P67" s="82">
        <v>0.52682041979787508</v>
      </c>
      <c r="Q67" s="82">
        <v>0.81320000000000003</v>
      </c>
      <c r="R67" s="83">
        <v>0.5</v>
      </c>
      <c r="S67" s="84">
        <v>3.1354166666666665E-5</v>
      </c>
    </row>
    <row r="68" spans="1:19" x14ac:dyDescent="0.25">
      <c r="A68" s="73" t="s">
        <v>103</v>
      </c>
      <c r="B68" s="5">
        <v>14</v>
      </c>
      <c r="C68" s="13">
        <v>14</v>
      </c>
      <c r="D68" s="88">
        <v>1</v>
      </c>
      <c r="E68" s="88">
        <v>1</v>
      </c>
      <c r="F68" s="56">
        <v>1</v>
      </c>
      <c r="G68" s="57">
        <v>2.9247685185185184E-5</v>
      </c>
      <c r="H68" s="5">
        <v>14</v>
      </c>
      <c r="I68" s="50">
        <v>14</v>
      </c>
      <c r="J68" s="86">
        <v>1</v>
      </c>
      <c r="K68" s="86">
        <v>1</v>
      </c>
      <c r="L68" s="86">
        <v>1</v>
      </c>
      <c r="M68" s="70">
        <v>2.9710648148148147E-5</v>
      </c>
      <c r="N68" s="5">
        <v>14</v>
      </c>
      <c r="O68" s="80">
        <v>14</v>
      </c>
      <c r="P68" s="82">
        <v>1</v>
      </c>
      <c r="Q68" s="82">
        <v>1</v>
      </c>
      <c r="R68" s="83">
        <v>0.14285714285714285</v>
      </c>
      <c r="S68" s="84">
        <v>4.8738425925925924E-5</v>
      </c>
    </row>
    <row r="69" spans="1:19" x14ac:dyDescent="0.25">
      <c r="A69" s="73" t="str">
        <f>A76</f>
        <v>_ --&gt;import static ID.ID.ID.ID;</v>
      </c>
      <c r="B69" s="5">
        <v>24</v>
      </c>
      <c r="C69" s="13">
        <v>17</v>
      </c>
      <c r="D69" s="88">
        <v>0.70833333333333337</v>
      </c>
      <c r="E69" s="88">
        <v>0.70833333333333337</v>
      </c>
      <c r="F69" s="56">
        <v>3.4364261168384879E-3</v>
      </c>
      <c r="G69" s="57">
        <v>3.7048611111111112E-5</v>
      </c>
      <c r="H69" s="5">
        <v>24</v>
      </c>
      <c r="I69" s="50">
        <v>17</v>
      </c>
      <c r="J69" s="86">
        <v>0.70833333333333337</v>
      </c>
      <c r="K69" s="86">
        <v>0.70833333333333337</v>
      </c>
      <c r="L69" s="86">
        <v>3.003003003003003E-3</v>
      </c>
      <c r="M69" s="70">
        <v>3.653935185185185E-5</v>
      </c>
      <c r="N69" s="5">
        <v>24</v>
      </c>
      <c r="O69" s="80">
        <v>7</v>
      </c>
      <c r="P69" s="82">
        <v>0.29166666666666669</v>
      </c>
      <c r="Q69" s="82">
        <v>0.29166666666666669</v>
      </c>
      <c r="R69" s="83">
        <v>4.6168051708217911E-4</v>
      </c>
      <c r="S69" s="84">
        <v>6.7175925925925931E-5</v>
      </c>
    </row>
    <row r="70" spans="1:19" x14ac:dyDescent="0.25">
      <c r="A70" s="73" t="s">
        <v>76</v>
      </c>
      <c r="B70" s="5">
        <v>6</v>
      </c>
      <c r="C70" s="13">
        <v>1</v>
      </c>
      <c r="D70" s="88">
        <v>0.16666666666666666</v>
      </c>
      <c r="E70" s="88">
        <v>0.16666666666666666</v>
      </c>
      <c r="F70" s="56">
        <v>4.7619047619047616E-2</v>
      </c>
      <c r="G70" s="57">
        <v>3.3703703703703706E-5</v>
      </c>
      <c r="H70" s="5">
        <v>6</v>
      </c>
      <c r="I70" s="50">
        <v>1</v>
      </c>
      <c r="J70" s="86">
        <v>0.16666666666666666</v>
      </c>
      <c r="K70" s="86">
        <v>0.16666666666666666</v>
      </c>
      <c r="L70" s="86">
        <v>4.1666666666666664E-2</v>
      </c>
      <c r="M70" s="70">
        <v>3.2662037037037039E-5</v>
      </c>
      <c r="N70" s="5">
        <v>6</v>
      </c>
      <c r="O70" s="80">
        <v>6</v>
      </c>
      <c r="P70" s="82">
        <v>1</v>
      </c>
      <c r="Q70" s="82">
        <v>1</v>
      </c>
      <c r="R70" s="83">
        <v>1.2500000000000001E-2</v>
      </c>
      <c r="S70" s="84">
        <v>5.3692129629629629E-5</v>
      </c>
    </row>
    <row r="71" spans="1:19" x14ac:dyDescent="0.25">
      <c r="A71" s="73" t="s">
        <v>77</v>
      </c>
      <c r="B71" s="5">
        <v>1</v>
      </c>
      <c r="C71" s="13">
        <v>1</v>
      </c>
      <c r="D71" s="88">
        <v>1</v>
      </c>
      <c r="E71" s="88">
        <v>1</v>
      </c>
      <c r="F71" s="56">
        <v>4.5454545454545456E-2</v>
      </c>
      <c r="G71" s="57">
        <v>3.5833333333333335E-5</v>
      </c>
      <c r="H71" s="5">
        <v>1</v>
      </c>
      <c r="I71" s="50">
        <v>1</v>
      </c>
      <c r="J71" s="86">
        <v>1</v>
      </c>
      <c r="K71" s="86">
        <v>1</v>
      </c>
      <c r="L71" s="86">
        <v>6.6666666666666666E-2</v>
      </c>
      <c r="M71" s="70">
        <v>3.4386574074074077E-5</v>
      </c>
      <c r="N71" s="5">
        <v>1</v>
      </c>
      <c r="O71" s="80">
        <v>1</v>
      </c>
      <c r="P71" s="82">
        <v>1</v>
      </c>
      <c r="Q71" s="82">
        <v>1</v>
      </c>
      <c r="R71" s="83">
        <v>7.874015748031496E-3</v>
      </c>
      <c r="S71" s="84">
        <v>5.09837962962963E-5</v>
      </c>
    </row>
    <row r="72" spans="1:19" x14ac:dyDescent="0.25">
      <c r="A72" s="73" t="s">
        <v>78</v>
      </c>
      <c r="B72" s="5">
        <v>6289</v>
      </c>
      <c r="C72" s="13">
        <v>0</v>
      </c>
      <c r="D72" s="88">
        <v>0</v>
      </c>
      <c r="E72" s="88">
        <v>0</v>
      </c>
      <c r="F72" s="56">
        <v>0</v>
      </c>
      <c r="G72" s="57">
        <v>2.8715277777777778E-5</v>
      </c>
      <c r="H72" s="5">
        <v>6289</v>
      </c>
      <c r="I72" s="50">
        <v>0</v>
      </c>
      <c r="J72" s="86">
        <v>0</v>
      </c>
      <c r="K72" s="86">
        <v>0</v>
      </c>
      <c r="L72" s="86">
        <v>0</v>
      </c>
      <c r="M72" s="70">
        <v>2.7291666666666668E-5</v>
      </c>
      <c r="N72" s="5">
        <v>6289</v>
      </c>
      <c r="O72" s="80">
        <v>2316</v>
      </c>
      <c r="P72" s="82">
        <v>0.36826204484019714</v>
      </c>
      <c r="Q72" s="82">
        <v>0.4632</v>
      </c>
      <c r="R72" s="83">
        <v>1</v>
      </c>
      <c r="S72" s="84">
        <v>3.2685185185185183E-5</v>
      </c>
    </row>
    <row r="73" spans="1:19" x14ac:dyDescent="0.25">
      <c r="A73" s="77" t="s">
        <v>79</v>
      </c>
      <c r="B73" s="5">
        <v>3</v>
      </c>
      <c r="C73" s="13">
        <v>0</v>
      </c>
      <c r="D73" s="88">
        <v>0</v>
      </c>
      <c r="E73" s="88">
        <v>0</v>
      </c>
      <c r="F73" s="56">
        <v>0</v>
      </c>
      <c r="G73" s="57">
        <v>3.1504629629629631E-5</v>
      </c>
      <c r="H73" s="5">
        <v>3</v>
      </c>
      <c r="I73" s="50">
        <v>0</v>
      </c>
      <c r="J73" s="86">
        <v>0</v>
      </c>
      <c r="K73" s="86">
        <v>0</v>
      </c>
      <c r="L73" s="86">
        <v>0</v>
      </c>
      <c r="M73" s="70">
        <v>3.0428240740740742E-5</v>
      </c>
      <c r="N73" s="5">
        <v>3</v>
      </c>
      <c r="O73" s="80">
        <v>3</v>
      </c>
      <c r="P73" s="82">
        <v>1</v>
      </c>
      <c r="Q73" s="82">
        <v>1</v>
      </c>
      <c r="R73" s="83">
        <v>1.4925373134328358E-2</v>
      </c>
      <c r="S73" s="84">
        <v>6.4652777777777774E-5</v>
      </c>
    </row>
    <row r="74" spans="1:19" x14ac:dyDescent="0.25">
      <c r="A74" s="71" t="s">
        <v>104</v>
      </c>
      <c r="B74" s="5">
        <v>9</v>
      </c>
      <c r="C74" s="13">
        <v>4</v>
      </c>
      <c r="D74" s="88">
        <v>0.44444444444444442</v>
      </c>
      <c r="E74" s="88">
        <v>0.44444444444444442</v>
      </c>
      <c r="F74" s="56">
        <v>1</v>
      </c>
      <c r="G74" s="57">
        <v>3.7268518518518517E-5</v>
      </c>
      <c r="H74" s="5">
        <v>9</v>
      </c>
      <c r="I74" s="50">
        <v>4</v>
      </c>
      <c r="J74" s="86">
        <v>0.44444444444444442</v>
      </c>
      <c r="K74" s="86">
        <v>0.44444444444444442</v>
      </c>
      <c r="L74" s="86">
        <v>1</v>
      </c>
      <c r="M74" s="70">
        <v>3.6747685185185186E-5</v>
      </c>
      <c r="N74" s="5">
        <v>9</v>
      </c>
      <c r="O74" s="80">
        <v>9</v>
      </c>
      <c r="P74" s="82">
        <v>1</v>
      </c>
      <c r="Q74" s="82">
        <v>1</v>
      </c>
      <c r="R74" s="83">
        <v>7.1428571428571426E-3</v>
      </c>
      <c r="S74" s="84">
        <v>7.8113425925925919E-5</v>
      </c>
    </row>
    <row r="75" spans="1:19" x14ac:dyDescent="0.25">
      <c r="A75" s="71" t="s">
        <v>80</v>
      </c>
      <c r="B75" s="5">
        <v>302</v>
      </c>
      <c r="C75" s="13">
        <v>180</v>
      </c>
      <c r="D75" s="88">
        <v>0.59602649006622521</v>
      </c>
      <c r="E75" s="88">
        <v>0.59602649006622521</v>
      </c>
      <c r="F75" s="56">
        <v>0.5</v>
      </c>
      <c r="G75" s="57">
        <v>3.8055555555555553E-5</v>
      </c>
      <c r="H75" s="5">
        <v>302</v>
      </c>
      <c r="I75" s="50">
        <v>181</v>
      </c>
      <c r="J75" s="86">
        <v>0.59933774834437081</v>
      </c>
      <c r="K75" s="86">
        <v>0.59933774834437081</v>
      </c>
      <c r="L75" s="86">
        <v>0.5</v>
      </c>
      <c r="M75" s="70">
        <v>3.7083333333333331E-5</v>
      </c>
      <c r="N75" s="5">
        <v>302</v>
      </c>
      <c r="O75" s="80">
        <v>265</v>
      </c>
      <c r="P75" s="82">
        <v>0.87748344370860931</v>
      </c>
      <c r="Q75" s="82">
        <v>0.87748344370860931</v>
      </c>
      <c r="R75" s="83">
        <v>4.1666666666666666E-3</v>
      </c>
      <c r="S75" s="84">
        <v>5.472222222222222E-5</v>
      </c>
    </row>
    <row r="76" spans="1:19" x14ac:dyDescent="0.25">
      <c r="A76" s="71" t="s">
        <v>105</v>
      </c>
      <c r="B76" s="5">
        <v>968</v>
      </c>
      <c r="C76" s="13">
        <v>968</v>
      </c>
      <c r="D76" s="88">
        <v>1</v>
      </c>
      <c r="E76" s="88">
        <v>1</v>
      </c>
      <c r="F76" s="56">
        <v>1</v>
      </c>
      <c r="G76" s="57">
        <v>2.6979166666666667E-5</v>
      </c>
      <c r="H76" s="5">
        <v>968</v>
      </c>
      <c r="I76" s="50">
        <v>968</v>
      </c>
      <c r="J76" s="86">
        <v>1</v>
      </c>
      <c r="K76" s="86">
        <v>1</v>
      </c>
      <c r="L76" s="86">
        <v>1</v>
      </c>
      <c r="M76" s="70">
        <v>2.6319444444444443E-5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3.0115740740740741E-5</v>
      </c>
    </row>
    <row r="77" spans="1:19" x14ac:dyDescent="0.25">
      <c r="A77" s="71" t="s">
        <v>81</v>
      </c>
      <c r="B77" s="5">
        <v>368</v>
      </c>
      <c r="C77" s="13">
        <v>357</v>
      </c>
      <c r="D77" s="88">
        <v>0.97010869565217395</v>
      </c>
      <c r="E77" s="88">
        <v>0.97010869565217395</v>
      </c>
      <c r="F77" s="56">
        <v>1</v>
      </c>
      <c r="G77" s="57">
        <v>3.4039351851851851E-5</v>
      </c>
      <c r="H77" s="5">
        <v>368</v>
      </c>
      <c r="I77" s="50">
        <v>357</v>
      </c>
      <c r="J77" s="86">
        <v>0.97010869565217395</v>
      </c>
      <c r="K77" s="86">
        <v>0.97010869565217395</v>
      </c>
      <c r="L77" s="86">
        <v>1</v>
      </c>
      <c r="M77" s="70">
        <v>3.3252314814814814E-5</v>
      </c>
      <c r="N77" s="5">
        <v>368</v>
      </c>
      <c r="O77" s="80">
        <v>356</v>
      </c>
      <c r="P77" s="82">
        <v>0.96739130434782605</v>
      </c>
      <c r="Q77" s="82">
        <v>0.96739130434782605</v>
      </c>
      <c r="R77" s="83">
        <v>0.25</v>
      </c>
      <c r="S77" s="84">
        <v>4.6226851851851849E-5</v>
      </c>
    </row>
    <row r="78" spans="1:19" x14ac:dyDescent="0.25">
      <c r="A78" s="71" t="s">
        <v>82</v>
      </c>
      <c r="B78" s="5">
        <v>1842</v>
      </c>
      <c r="C78" s="13">
        <v>883</v>
      </c>
      <c r="D78" s="88">
        <v>0.47937024972855591</v>
      </c>
      <c r="E78" s="88">
        <v>0.47937024972855591</v>
      </c>
      <c r="F78" s="56">
        <v>1</v>
      </c>
      <c r="G78" s="57">
        <v>3.5023148148148148E-5</v>
      </c>
      <c r="H78" s="5">
        <v>1842</v>
      </c>
      <c r="I78" s="50">
        <v>882</v>
      </c>
      <c r="J78" s="86">
        <v>0.47882736156351791</v>
      </c>
      <c r="K78" s="86">
        <v>0.47882736156351791</v>
      </c>
      <c r="L78" s="86">
        <v>1</v>
      </c>
      <c r="M78" s="70">
        <v>3.3796296296296295E-5</v>
      </c>
      <c r="N78" s="5">
        <v>1842</v>
      </c>
      <c r="O78" s="80">
        <v>62</v>
      </c>
      <c r="P78" s="82">
        <v>3.3659066232356136E-2</v>
      </c>
      <c r="Q78" s="82">
        <v>3.3659066232356136E-2</v>
      </c>
      <c r="R78" s="83">
        <v>9.7087378640776691E-3</v>
      </c>
      <c r="S78" s="84">
        <v>5.2789351851851852E-5</v>
      </c>
    </row>
    <row r="79" spans="1:19" x14ac:dyDescent="0.25">
      <c r="A79" s="71" t="s">
        <v>83</v>
      </c>
      <c r="B79" s="5">
        <v>1419</v>
      </c>
      <c r="C79" s="13">
        <v>1313</v>
      </c>
      <c r="D79" s="88">
        <v>0.9252995066948555</v>
      </c>
      <c r="E79" s="88">
        <v>0.9252995066948555</v>
      </c>
      <c r="F79" s="56">
        <v>1</v>
      </c>
      <c r="G79" s="57">
        <v>3.2685185185185183E-5</v>
      </c>
      <c r="H79" s="5">
        <v>1419</v>
      </c>
      <c r="I79" s="50">
        <v>1313</v>
      </c>
      <c r="J79" s="86">
        <v>0.9252995066948555</v>
      </c>
      <c r="K79" s="86">
        <v>0.9252995066948555</v>
      </c>
      <c r="L79" s="86">
        <v>1</v>
      </c>
      <c r="M79" s="70">
        <v>3.2129629629629626E-5</v>
      </c>
      <c r="N79" s="5">
        <v>1419</v>
      </c>
      <c r="O79" s="80">
        <v>1367</v>
      </c>
      <c r="P79" s="82">
        <v>0.96335447498238191</v>
      </c>
      <c r="Q79" s="82">
        <v>0.96335447498238191</v>
      </c>
      <c r="R79" s="83">
        <v>4.3478260869565216E-2</v>
      </c>
      <c r="S79" s="84">
        <v>4.8414351851851854E-5</v>
      </c>
    </row>
    <row r="80" spans="1:19" x14ac:dyDescent="0.25">
      <c r="A80" s="71" t="s">
        <v>106</v>
      </c>
      <c r="B80" s="5">
        <v>184</v>
      </c>
      <c r="C80" s="13">
        <v>32</v>
      </c>
      <c r="D80" s="88">
        <v>0.17391304347826086</v>
      </c>
      <c r="E80" s="88">
        <v>0.17391304347826086</v>
      </c>
      <c r="F80" s="56">
        <v>8.3333333333333329E-2</v>
      </c>
      <c r="G80" s="57">
        <v>3.8275462962962964E-5</v>
      </c>
      <c r="H80" s="5">
        <v>184</v>
      </c>
      <c r="I80" s="50">
        <v>33</v>
      </c>
      <c r="J80" s="86">
        <v>0.17934782608695651</v>
      </c>
      <c r="K80" s="86">
        <v>0.17934782608695651</v>
      </c>
      <c r="L80" s="86">
        <v>0.125</v>
      </c>
      <c r="M80" s="70">
        <v>3.7962962962962964E-5</v>
      </c>
      <c r="N80" s="5">
        <v>184</v>
      </c>
      <c r="O80" s="80">
        <v>184</v>
      </c>
      <c r="P80" s="82">
        <v>1</v>
      </c>
      <c r="Q80" s="82">
        <v>1</v>
      </c>
      <c r="R80" s="83">
        <v>1.1235955056179775E-2</v>
      </c>
      <c r="S80" s="84">
        <v>1.2796296296296297E-4</v>
      </c>
    </row>
    <row r="81" spans="1:19" x14ac:dyDescent="0.25">
      <c r="A81" s="71" t="s">
        <v>84</v>
      </c>
      <c r="B81" s="5">
        <v>3147</v>
      </c>
      <c r="C81" s="13">
        <v>0</v>
      </c>
      <c r="D81" s="88">
        <v>0</v>
      </c>
      <c r="E81" s="88">
        <v>0</v>
      </c>
      <c r="F81" s="56">
        <v>0</v>
      </c>
      <c r="G81" s="57">
        <v>3.2719907407407409E-5</v>
      </c>
      <c r="H81" s="5">
        <v>3147</v>
      </c>
      <c r="I81" s="50">
        <v>0</v>
      </c>
      <c r="J81" s="86">
        <v>0</v>
      </c>
      <c r="K81" s="86">
        <v>0</v>
      </c>
      <c r="L81" s="86">
        <v>0</v>
      </c>
      <c r="M81" s="70">
        <v>3.099537037037037E-5</v>
      </c>
      <c r="N81" s="5">
        <v>3147</v>
      </c>
      <c r="O81" s="80">
        <v>637</v>
      </c>
      <c r="P81" s="82">
        <v>0.20241499841118527</v>
      </c>
      <c r="Q81" s="82">
        <v>0.20241499841118527</v>
      </c>
      <c r="R81" s="83">
        <v>0.5</v>
      </c>
      <c r="S81" s="84">
        <v>6.4016203703703704E-5</v>
      </c>
    </row>
    <row r="82" spans="1:19" x14ac:dyDescent="0.25">
      <c r="A82" s="71" t="s">
        <v>85</v>
      </c>
      <c r="B82" s="5">
        <v>30</v>
      </c>
      <c r="C82" s="13">
        <v>19</v>
      </c>
      <c r="D82" s="88">
        <v>0.6333333333333333</v>
      </c>
      <c r="E82" s="88">
        <v>0.6333333333333333</v>
      </c>
      <c r="F82" s="56">
        <v>1</v>
      </c>
      <c r="G82" s="57">
        <v>3.6030092592592595E-5</v>
      </c>
      <c r="H82" s="5">
        <v>30</v>
      </c>
      <c r="I82" s="50">
        <v>19</v>
      </c>
      <c r="J82" s="86">
        <v>0.6333333333333333</v>
      </c>
      <c r="K82" s="86">
        <v>0.6333333333333333</v>
      </c>
      <c r="L82" s="86">
        <v>1</v>
      </c>
      <c r="M82" s="70">
        <v>3.5300925925925929E-5</v>
      </c>
      <c r="N82" s="5">
        <v>30</v>
      </c>
      <c r="O82" s="80">
        <v>30</v>
      </c>
      <c r="P82" s="82">
        <v>1</v>
      </c>
      <c r="Q82" s="82">
        <v>1</v>
      </c>
      <c r="R82" s="83">
        <v>2.7777777777777776E-2</v>
      </c>
      <c r="S82" s="84">
        <v>5.699074074074074E-5</v>
      </c>
    </row>
    <row r="83" spans="1:19" x14ac:dyDescent="0.25">
      <c r="A83" s="71" t="s">
        <v>86</v>
      </c>
      <c r="B83" s="5">
        <v>1186</v>
      </c>
      <c r="C83" s="13">
        <v>147</v>
      </c>
      <c r="D83" s="88">
        <v>0.1239460370994941</v>
      </c>
      <c r="E83" s="88">
        <v>0.1239460370994941</v>
      </c>
      <c r="F83" s="56">
        <v>3.3444816053511705E-3</v>
      </c>
      <c r="G83" s="57">
        <v>3.9548611111111112E-5</v>
      </c>
      <c r="H83" s="5">
        <v>1186</v>
      </c>
      <c r="I83" s="50">
        <v>146</v>
      </c>
      <c r="J83" s="86">
        <v>0.12310286677908938</v>
      </c>
      <c r="K83" s="86">
        <v>0.12310286677908938</v>
      </c>
      <c r="L83" s="86">
        <v>2.2026431718061676E-3</v>
      </c>
      <c r="M83" s="70">
        <v>4.072916666666667E-5</v>
      </c>
      <c r="N83" s="5">
        <v>1186</v>
      </c>
      <c r="O83" s="80">
        <v>699</v>
      </c>
      <c r="P83" s="82">
        <v>0.58937605396290049</v>
      </c>
      <c r="Q83" s="82">
        <v>0.58937605396290049</v>
      </c>
      <c r="R83" s="83">
        <v>3.0303030303030304E-2</v>
      </c>
      <c r="S83" s="84">
        <v>1.7537037037037038E-4</v>
      </c>
    </row>
    <row r="84" spans="1:19" x14ac:dyDescent="0.25">
      <c r="A84" s="71" t="s">
        <v>87</v>
      </c>
      <c r="B84" s="5">
        <v>22</v>
      </c>
      <c r="C84" s="13">
        <v>19</v>
      </c>
      <c r="D84" s="88">
        <v>0.86363636363636365</v>
      </c>
      <c r="E84" s="88">
        <v>0.86363636363636365</v>
      </c>
      <c r="F84" s="56">
        <v>1</v>
      </c>
      <c r="G84" s="57">
        <v>4.0416666666666669E-5</v>
      </c>
      <c r="H84" s="5">
        <v>22</v>
      </c>
      <c r="I84" s="50">
        <v>19</v>
      </c>
      <c r="J84" s="86">
        <v>0.86363636363636365</v>
      </c>
      <c r="K84" s="86">
        <v>0.86363636363636398</v>
      </c>
      <c r="L84" s="86">
        <v>1</v>
      </c>
      <c r="M84" s="70">
        <v>4.0428240740740737E-5</v>
      </c>
      <c r="N84" s="5">
        <v>22</v>
      </c>
      <c r="O84" s="80">
        <v>22</v>
      </c>
      <c r="P84" s="82">
        <v>1</v>
      </c>
      <c r="Q84" s="82">
        <v>1</v>
      </c>
      <c r="R84" s="83">
        <v>0.5</v>
      </c>
      <c r="S84" s="84">
        <v>7.5902777777777777E-5</v>
      </c>
    </row>
    <row r="85" spans="1:19" x14ac:dyDescent="0.25">
      <c r="A85" s="71" t="s">
        <v>88</v>
      </c>
      <c r="B85" s="5">
        <v>146</v>
      </c>
      <c r="C85" s="13">
        <v>118</v>
      </c>
      <c r="D85" s="88">
        <v>0.80821917808219179</v>
      </c>
      <c r="E85" s="88">
        <v>0.80821917808219179</v>
      </c>
      <c r="F85" s="56">
        <v>1</v>
      </c>
      <c r="G85" s="57">
        <v>3.2962962962962964E-5</v>
      </c>
      <c r="H85" s="5">
        <v>146</v>
      </c>
      <c r="I85" s="50">
        <v>118</v>
      </c>
      <c r="J85" s="86">
        <v>0.80821917808219179</v>
      </c>
      <c r="K85" s="86">
        <v>0.80821917808219179</v>
      </c>
      <c r="L85" s="86">
        <v>1</v>
      </c>
      <c r="M85" s="70">
        <v>3.3414351851851849E-5</v>
      </c>
      <c r="N85" s="5">
        <v>146</v>
      </c>
      <c r="O85" s="80">
        <v>103</v>
      </c>
      <c r="P85" s="82">
        <v>0.70547945205479456</v>
      </c>
      <c r="Q85" s="82">
        <v>0.70547945205479456</v>
      </c>
      <c r="R85" s="83">
        <v>0.5</v>
      </c>
      <c r="S85" s="84">
        <v>4.8726851851851855E-5</v>
      </c>
    </row>
    <row r="86" spans="1:19" x14ac:dyDescent="0.25">
      <c r="A86" s="71" t="s">
        <v>89</v>
      </c>
      <c r="B86" s="5">
        <v>2</v>
      </c>
      <c r="C86" s="13">
        <v>0</v>
      </c>
      <c r="D86" s="88">
        <v>0</v>
      </c>
      <c r="E86" s="88">
        <v>0</v>
      </c>
      <c r="F86" s="56">
        <v>0</v>
      </c>
      <c r="G86" s="57">
        <v>3.5405092592592594E-5</v>
      </c>
      <c r="H86" s="5">
        <v>2</v>
      </c>
      <c r="I86" s="50">
        <v>0</v>
      </c>
      <c r="J86" s="86">
        <v>0</v>
      </c>
      <c r="K86" s="86">
        <v>0</v>
      </c>
      <c r="L86" s="86">
        <v>0</v>
      </c>
      <c r="M86" s="70">
        <v>3.5162037037037038E-5</v>
      </c>
      <c r="N86" s="5">
        <v>2</v>
      </c>
      <c r="O86" s="80">
        <v>2</v>
      </c>
      <c r="P86" s="82">
        <v>1</v>
      </c>
      <c r="Q86" s="82">
        <v>1</v>
      </c>
      <c r="R86" s="83">
        <v>2.3696682464454978E-3</v>
      </c>
      <c r="S86" s="84">
        <v>1.3424768518518519E-4</v>
      </c>
    </row>
    <row r="87" spans="1:19" x14ac:dyDescent="0.25">
      <c r="A87" s="71" t="s">
        <v>90</v>
      </c>
      <c r="B87" s="5">
        <v>903</v>
      </c>
      <c r="C87" s="13">
        <v>891</v>
      </c>
      <c r="D87" s="88">
        <v>0.98671096345514953</v>
      </c>
      <c r="E87" s="88">
        <v>0.98671096345514953</v>
      </c>
      <c r="F87" s="56">
        <v>1</v>
      </c>
      <c r="G87" s="57">
        <v>3.7881944444444443E-5</v>
      </c>
      <c r="H87" s="5">
        <v>903</v>
      </c>
      <c r="I87" s="50">
        <v>891</v>
      </c>
      <c r="J87" s="86">
        <v>0.98671096345514953</v>
      </c>
      <c r="K87" s="86">
        <v>0.98671096345514953</v>
      </c>
      <c r="L87" s="86">
        <v>1</v>
      </c>
      <c r="M87" s="70">
        <v>3.9375000000000002E-5</v>
      </c>
      <c r="N87" s="5">
        <v>903</v>
      </c>
      <c r="O87" s="80">
        <v>900</v>
      </c>
      <c r="P87" s="82">
        <v>0.99667774086378735</v>
      </c>
      <c r="Q87" s="82">
        <v>0.99667774086378735</v>
      </c>
      <c r="R87" s="83">
        <v>2.9411764705882353E-2</v>
      </c>
      <c r="S87" s="84">
        <v>5.150462962962963E-5</v>
      </c>
    </row>
    <row r="88" spans="1:19" x14ac:dyDescent="0.25">
      <c r="A88" s="71" t="s">
        <v>91</v>
      </c>
      <c r="B88" s="5">
        <v>419</v>
      </c>
      <c r="C88" s="13">
        <v>329</v>
      </c>
      <c r="D88" s="88">
        <v>0.78520286396181382</v>
      </c>
      <c r="E88" s="88">
        <v>0.78520286396181382</v>
      </c>
      <c r="F88" s="56">
        <v>1</v>
      </c>
      <c r="G88" s="57">
        <v>3.140046296296296E-5</v>
      </c>
      <c r="H88" s="5">
        <v>419</v>
      </c>
      <c r="I88" s="50">
        <v>329</v>
      </c>
      <c r="J88" s="86">
        <v>0.78520286396181382</v>
      </c>
      <c r="K88" s="86">
        <v>0.78520286396181382</v>
      </c>
      <c r="L88" s="86">
        <v>1</v>
      </c>
      <c r="M88" s="70">
        <v>3.2511574074074073E-5</v>
      </c>
      <c r="N88" s="5">
        <v>419</v>
      </c>
      <c r="O88" s="80">
        <v>390</v>
      </c>
      <c r="P88" s="82">
        <v>0.93078758949880669</v>
      </c>
      <c r="Q88" s="82">
        <v>0.93078758949880669</v>
      </c>
      <c r="R88" s="83">
        <v>0.1111111111111111</v>
      </c>
      <c r="S88" s="84">
        <v>6.3437500000000004E-5</v>
      </c>
    </row>
    <row r="89" spans="1:19" x14ac:dyDescent="0.25">
      <c r="A89" s="71" t="s">
        <v>92</v>
      </c>
      <c r="B89" s="5">
        <v>970.99999999999989</v>
      </c>
      <c r="C89" s="13">
        <v>223</v>
      </c>
      <c r="D89" s="88">
        <v>0.22966014418125644</v>
      </c>
      <c r="E89" s="88">
        <v>0.22966014418125644</v>
      </c>
      <c r="F89" s="56">
        <v>0.1111111111111111</v>
      </c>
      <c r="G89" s="57">
        <v>3.8333333333333334E-5</v>
      </c>
      <c r="H89" s="5">
        <v>970.99999999999989</v>
      </c>
      <c r="I89" s="50">
        <v>224</v>
      </c>
      <c r="J89" s="86">
        <v>0.23069001029866118</v>
      </c>
      <c r="K89" s="86">
        <v>0.23069001029866118</v>
      </c>
      <c r="L89" s="86">
        <v>8.3333333333333329E-2</v>
      </c>
      <c r="M89" s="70">
        <v>3.886574074074074E-5</v>
      </c>
      <c r="N89" s="5">
        <v>970.99999999999989</v>
      </c>
      <c r="O89" s="80">
        <v>275</v>
      </c>
      <c r="P89" s="82">
        <v>0.28321318228630277</v>
      </c>
      <c r="Q89" s="82">
        <v>0.28321318228630277</v>
      </c>
      <c r="R89" s="83">
        <v>4.1666666666666664E-2</v>
      </c>
      <c r="S89" s="84">
        <v>7.4490740740740745E-5</v>
      </c>
    </row>
    <row r="90" spans="1:19" x14ac:dyDescent="0.25">
      <c r="A90" s="71" t="s">
        <v>93</v>
      </c>
      <c r="B90" s="5">
        <v>42</v>
      </c>
      <c r="C90" s="13">
        <v>0</v>
      </c>
      <c r="D90" s="88">
        <v>0</v>
      </c>
      <c r="E90" s="88">
        <v>0</v>
      </c>
      <c r="F90" s="56">
        <v>0</v>
      </c>
      <c r="G90" s="57">
        <v>3.0277777777777779E-5</v>
      </c>
      <c r="H90" s="5">
        <v>42</v>
      </c>
      <c r="I90" s="50">
        <v>0</v>
      </c>
      <c r="J90" s="86">
        <v>0</v>
      </c>
      <c r="K90" s="86">
        <v>0</v>
      </c>
      <c r="L90" s="86">
        <v>0</v>
      </c>
      <c r="M90" s="70">
        <v>2.9178240740740742E-5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7.1655092592592587E-5</v>
      </c>
    </row>
    <row r="91" spans="1:19" x14ac:dyDescent="0.25">
      <c r="A91" s="71" t="s">
        <v>94</v>
      </c>
      <c r="B91" s="5">
        <v>14</v>
      </c>
      <c r="C91" s="13">
        <v>0</v>
      </c>
      <c r="D91" s="88">
        <v>0</v>
      </c>
      <c r="E91" s="88">
        <v>0</v>
      </c>
      <c r="F91" s="56">
        <v>0</v>
      </c>
      <c r="G91" s="57">
        <v>2.820601851851852E-5</v>
      </c>
      <c r="H91" s="5">
        <v>14</v>
      </c>
      <c r="I91" s="50">
        <v>0</v>
      </c>
      <c r="J91" s="86">
        <v>0</v>
      </c>
      <c r="K91" s="86">
        <v>0</v>
      </c>
      <c r="L91" s="86">
        <v>0</v>
      </c>
      <c r="M91" s="70">
        <v>2.7824074074074074E-5</v>
      </c>
      <c r="N91" s="5">
        <v>14</v>
      </c>
      <c r="O91" s="80">
        <v>13</v>
      </c>
      <c r="P91" s="82">
        <v>0.9285714285714286</v>
      </c>
      <c r="Q91" s="82">
        <v>0.9285714285714286</v>
      </c>
      <c r="R91" s="83">
        <v>8.2644628099173556E-3</v>
      </c>
      <c r="S91" s="84">
        <v>1.0454861111111111E-4</v>
      </c>
    </row>
    <row r="92" spans="1:19" x14ac:dyDescent="0.25">
      <c r="A92" s="71" t="s">
        <v>95</v>
      </c>
      <c r="B92" s="5">
        <v>55</v>
      </c>
      <c r="C92" s="13">
        <v>41</v>
      </c>
      <c r="D92" s="88">
        <v>0.74545454545454548</v>
      </c>
      <c r="E92" s="88">
        <v>0.74545454545454548</v>
      </c>
      <c r="F92" s="56">
        <v>1</v>
      </c>
      <c r="G92" s="57">
        <v>3.5717592592592595E-5</v>
      </c>
      <c r="H92" s="5">
        <v>55</v>
      </c>
      <c r="I92" s="50">
        <v>41</v>
      </c>
      <c r="J92" s="86">
        <v>0.74545454545454548</v>
      </c>
      <c r="K92" s="86">
        <v>0.74545454545454548</v>
      </c>
      <c r="L92" s="86">
        <v>1</v>
      </c>
      <c r="M92" s="70">
        <v>3.7546296296296298E-5</v>
      </c>
      <c r="N92" s="5">
        <v>55</v>
      </c>
      <c r="O92" s="80">
        <v>55</v>
      </c>
      <c r="P92" s="82">
        <v>1</v>
      </c>
      <c r="Q92" s="82">
        <v>1</v>
      </c>
      <c r="R92" s="83">
        <v>0.14285714285714285</v>
      </c>
      <c r="S92" s="84">
        <v>8.6863425925925929E-5</v>
      </c>
    </row>
    <row r="93" spans="1:19" x14ac:dyDescent="0.25">
      <c r="A93" s="71" t="s">
        <v>107</v>
      </c>
      <c r="B93" s="5">
        <v>319</v>
      </c>
      <c r="C93" s="13">
        <v>232</v>
      </c>
      <c r="D93" s="88">
        <v>0.72727272727272729</v>
      </c>
      <c r="E93" s="88">
        <v>0.72727272727272729</v>
      </c>
      <c r="F93" s="56">
        <v>1</v>
      </c>
      <c r="G93" s="57">
        <v>3.6724537037037036E-5</v>
      </c>
      <c r="H93" s="5">
        <v>319</v>
      </c>
      <c r="I93" s="50">
        <v>232</v>
      </c>
      <c r="J93" s="86">
        <v>0.72727272727272729</v>
      </c>
      <c r="K93" s="86">
        <v>0.72727272727272729</v>
      </c>
      <c r="L93" s="86">
        <v>1</v>
      </c>
      <c r="M93" s="70">
        <v>3.6886574074074077E-5</v>
      </c>
      <c r="N93" s="5">
        <v>319</v>
      </c>
      <c r="O93" s="80">
        <v>49</v>
      </c>
      <c r="P93" s="82">
        <v>0.15360501567398119</v>
      </c>
      <c r="Q93" s="82">
        <v>0.15360501567398119</v>
      </c>
      <c r="R93" s="83">
        <v>1.5151515151515152E-2</v>
      </c>
      <c r="S93" s="84">
        <v>6.291666666666666E-5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24402</v>
      </c>
      <c r="D94" s="42">
        <f>AVERAGE(D14:D93)</f>
        <v>0.70534819138423432</v>
      </c>
      <c r="E94" s="42">
        <f>AVERAGE(E14:E93)</f>
        <v>0.71758360894629236</v>
      </c>
      <c r="F94" s="58">
        <f>AVERAGE(F14:F93)</f>
        <v>0.68752398204509002</v>
      </c>
      <c r="G94" s="59">
        <f>AVERAGE(G14:G93)</f>
        <v>3.5853587962962968E-5</v>
      </c>
      <c r="H94" s="27">
        <f>SUM(H14:H93)</f>
        <v>66937</v>
      </c>
      <c r="I94" s="54">
        <f>SUM(I14:I93)</f>
        <v>25072</v>
      </c>
      <c r="J94" s="55">
        <f>AVERAGE(J14:J93)</f>
        <v>0.70658699292555649</v>
      </c>
      <c r="K94" s="55">
        <f>AVERAGE(K14:K93)</f>
        <v>0.71940532660214307</v>
      </c>
      <c r="L94" s="39">
        <f>AVERAGE(L14:L93)</f>
        <v>0.71675899502929497</v>
      </c>
      <c r="M94" s="60">
        <f>AVERAGE(M14:M93)</f>
        <v>3.5894241898148151E-5</v>
      </c>
      <c r="N94" s="27">
        <f>SUM(N14:N93)</f>
        <v>66937</v>
      </c>
      <c r="O94" s="41">
        <f>SUM(O14:O93)</f>
        <v>30679</v>
      </c>
      <c r="P94" s="43">
        <f>AVERAGE(P14:P93)</f>
        <v>0.88399628414938181</v>
      </c>
      <c r="Q94" s="43">
        <f>AVERAGE(Q14:Q93)</f>
        <v>0.90026254004624084</v>
      </c>
      <c r="R94" s="61">
        <f>AVERAGE(R14:R93)</f>
        <v>0.52761114179625157</v>
      </c>
      <c r="S94" s="62">
        <f>AVERAGE(S14:S93)</f>
        <v>7.5629050925925915E-5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Beta - QM + QK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0.70534819138423432</v>
      </c>
      <c r="C98" s="29"/>
      <c r="D98" s="29"/>
    </row>
    <row r="99" spans="1:4" x14ac:dyDescent="0.25">
      <c r="A99" s="18" t="s">
        <v>122</v>
      </c>
      <c r="B99" s="44">
        <f>E94</f>
        <v>0.71758360894629236</v>
      </c>
    </row>
    <row r="100" spans="1:4" x14ac:dyDescent="0.25">
      <c r="A100" s="18" t="s">
        <v>19</v>
      </c>
      <c r="B100" s="47">
        <f>F94</f>
        <v>0.68752398204509002</v>
      </c>
    </row>
    <row r="101" spans="1:4" x14ac:dyDescent="0.25">
      <c r="A101" s="18" t="s">
        <v>27</v>
      </c>
      <c r="B101" s="67">
        <f>G94</f>
        <v>3.5853587962962968E-5</v>
      </c>
    </row>
    <row r="102" spans="1:4" ht="20.25" thickBot="1" x14ac:dyDescent="0.35">
      <c r="A102" s="30" t="str">
        <f>I1</f>
        <v>Beta  without Query Multiplication</v>
      </c>
      <c r="B102" s="30"/>
    </row>
    <row r="103" spans="1:4" ht="15.75" thickTop="1" x14ac:dyDescent="0.25">
      <c r="A103" s="25" t="s">
        <v>12</v>
      </c>
      <c r="B103" s="45">
        <f>J94</f>
        <v>0.70658699292555649</v>
      </c>
    </row>
    <row r="104" spans="1:4" x14ac:dyDescent="0.25">
      <c r="A104" s="25" t="s">
        <v>122</v>
      </c>
      <c r="B104" s="45">
        <f>K94</f>
        <v>0.71940532660214307</v>
      </c>
    </row>
    <row r="105" spans="1:4" x14ac:dyDescent="0.25">
      <c r="A105" s="25" t="s">
        <v>19</v>
      </c>
      <c r="B105" s="48">
        <f>L94</f>
        <v>0.71675899502929497</v>
      </c>
    </row>
    <row r="106" spans="1:4" x14ac:dyDescent="0.25">
      <c r="A106" s="25" t="s">
        <v>27</v>
      </c>
      <c r="B106" s="68">
        <f>M94</f>
        <v>3.5894241898148151E-5</v>
      </c>
    </row>
    <row r="107" spans="1:4" ht="20.25" thickBot="1" x14ac:dyDescent="0.35">
      <c r="A107" s="37" t="str">
        <f>O1</f>
        <v>Beta with Query Keywords</v>
      </c>
      <c r="B107" s="37"/>
    </row>
    <row r="108" spans="1:4" ht="15.75" thickTop="1" x14ac:dyDescent="0.25">
      <c r="A108" s="38" t="s">
        <v>12</v>
      </c>
      <c r="B108" s="46">
        <f>P94</f>
        <v>0.88399628414938181</v>
      </c>
    </row>
    <row r="109" spans="1:4" x14ac:dyDescent="0.25">
      <c r="A109" s="38" t="s">
        <v>122</v>
      </c>
      <c r="B109" s="46">
        <f>Q94</f>
        <v>0.90026254004624084</v>
      </c>
    </row>
    <row r="110" spans="1:4" x14ac:dyDescent="0.25">
      <c r="A110" s="38" t="s">
        <v>19</v>
      </c>
      <c r="B110" s="49">
        <f>R94</f>
        <v>0.52761114179625157</v>
      </c>
    </row>
    <row r="111" spans="1:4" x14ac:dyDescent="0.25">
      <c r="A111" s="38" t="s">
        <v>27</v>
      </c>
      <c r="B111" s="69">
        <f>S94</f>
        <v>7.5629050925925915E-5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 with Query Keywords</v>
      </c>
    </row>
    <row r="114" spans="1:2" x14ac:dyDescent="0.25">
      <c r="A114" t="s">
        <v>123</v>
      </c>
      <c r="B114" t="str">
        <f>IF(AND(B99 &gt; B104,B99 &gt; B109), A97, IF(B104 &gt; B109, A102, A107))</f>
        <v>Beta with Query Keywords</v>
      </c>
    </row>
    <row r="115" spans="1:2" x14ac:dyDescent="0.25">
      <c r="A115" t="s">
        <v>23</v>
      </c>
      <c r="B115" t="str">
        <f>IF(AND(B100 &gt; B105,B100 &gt; B110), $A$97, IF(B105 &gt; B110, $A$102, $A$107))</f>
        <v>Beta  without Query Multiplication</v>
      </c>
    </row>
    <row r="116" spans="1:2" x14ac:dyDescent="0.25">
      <c r="A116" t="s">
        <v>28</v>
      </c>
      <c r="B116" t="str">
        <f>IF(AND(B101 &lt; B106,B101 &lt; B111), $A$97, IF(B106 &lt; B111, $A$102, $A$107))</f>
        <v>Beta - QM + QK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{BEF05F71-E739-449E-AEDA-D948F0170E73}</x14:id>
        </ext>
      </extLst>
    </cfRule>
  </conditionalFormatting>
  <conditionalFormatting sqref="P94:S94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{0C93F283-8EA6-4E68-872C-AB709E5BB8C1}</x14:id>
        </ext>
      </extLst>
    </cfRule>
  </conditionalFormatting>
  <conditionalFormatting sqref="D83:G83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{F9B01AC4-BE11-48D4-B367-29038DB5A567}</x14:id>
        </ext>
      </extLst>
    </cfRule>
  </conditionalFormatting>
  <conditionalFormatting sqref="J83:L8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{479AC1A1-9DD6-4E08-8B05-F38CBC2D23FE}</x14:id>
        </ext>
      </extLst>
    </cfRule>
  </conditionalFormatting>
  <conditionalFormatting sqref="F8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{2E6CEE9F-4939-4966-9CE3-025AB92A667E}</x14:id>
        </ext>
      </extLst>
    </cfRule>
  </conditionalFormatting>
  <conditionalFormatting sqref="E8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{CF09575E-3AA0-4BC4-918A-B9EAD6774200}</x14:id>
        </ext>
      </extLst>
    </cfRule>
  </conditionalFormatting>
  <conditionalFormatting sqref="D14:G82 D84:G9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{C3F19112-914C-4CED-B924-5D560B526AE7}</x14:id>
        </ext>
      </extLst>
    </cfRule>
  </conditionalFormatting>
  <conditionalFormatting sqref="J14:M66 J94:M94 J84:L93 J67:L8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{17829197-657D-4E6C-8F9C-58CAAC613F28}</x14:id>
        </ext>
      </extLst>
    </cfRule>
  </conditionalFormatting>
  <conditionalFormatting sqref="D93:F94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{A06E2584-988E-4207-B35A-7F8EF84A3769}</x14:id>
        </ext>
      </extLst>
    </cfRule>
  </conditionalFormatting>
  <conditionalFormatting sqref="D86:D9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{96681FC1-807D-4629-BC8A-FE6608753792}</x14:id>
        </ext>
      </extLst>
    </cfRule>
  </conditionalFormatting>
  <conditionalFormatting sqref="E88:E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{A05DC120-65C1-43AD-941B-E46B7E94A8EA}</x14:id>
        </ext>
      </extLst>
    </cfRule>
  </conditionalFormatting>
  <conditionalFormatting sqref="F62:F82 F84:F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{D96A8498-0328-49DA-A1A9-E4C0E787E794}</x14:id>
        </ext>
      </extLst>
    </cfRule>
  </conditionalFormatting>
  <conditionalFormatting sqref="E64:E82 E84:E9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{55ABDE99-C472-4CB8-8ACB-03EABE2C1E64}</x14:id>
        </ext>
      </extLst>
    </cfRule>
  </conditionalFormatting>
  <conditionalFormatting sqref="D89:D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{7D0BCA94-A713-4F48-98A1-F06132B211F5}</x14:id>
        </ext>
      </extLst>
    </cfRule>
  </conditionalFormatting>
  <conditionalFormatting sqref="P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{FCFA9C1E-D1F9-4400-9ED8-5647B23C1EC8}</x14:id>
        </ext>
      </extLst>
    </cfRule>
  </conditionalFormatting>
  <conditionalFormatting sqref="Q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{0E26C862-831B-4333-9D94-B363DBBBA09D}</x14:id>
        </ext>
      </extLst>
    </cfRule>
  </conditionalFormatting>
  <conditionalFormatting sqref="E92:E9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{37250C74-D9D2-4240-9DE4-125CAAF4984D}</x14:id>
        </ext>
      </extLst>
    </cfRule>
  </conditionalFormatting>
  <conditionalFormatting sqref="F58:F93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{05A6DCD4-90B4-4F22-BF68-93729AB4B343}</x14:id>
        </ext>
      </extLst>
    </cfRule>
  </conditionalFormatting>
  <conditionalFormatting sqref="P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{9AA2CB3C-9670-4664-B0EA-FB54535DA82D}</x14:id>
        </ext>
      </extLst>
    </cfRule>
  </conditionalFormatting>
  <conditionalFormatting sqref="Q9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{8A5D8B9B-E0E4-4A3B-B698-2383141E7D03}</x14:id>
        </ext>
      </extLst>
    </cfRule>
  </conditionalFormatting>
  <conditionalFormatting sqref="P83:S8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{88C57DAE-D7C9-4281-A407-CD01266720A5}</x14:id>
        </ext>
      </extLst>
    </cfRule>
  </conditionalFormatting>
  <conditionalFormatting sqref="P14:S82 P84:S9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{12E30BB9-6770-46E8-BA55-3FDB59D5A82F}</x14:id>
        </ext>
      </extLst>
    </cfRule>
  </conditionalFormatting>
  <conditionalFormatting sqref="P14:P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{B899F637-1BC0-478A-86B5-7082FC81404D}</x14:id>
        </ext>
      </extLst>
    </cfRule>
  </conditionalFormatting>
  <conditionalFormatting sqref="Q14:Q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{AB8924BB-D164-4769-A142-44891F0A6D9D}</x14:id>
        </ext>
      </extLst>
    </cfRule>
  </conditionalFormatting>
  <conditionalFormatting sqref="R14:R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{D0435C09-C82A-4CC7-9B5B-3A69E47B6809}</x14:id>
        </ext>
      </extLst>
    </cfRule>
  </conditionalFormatting>
  <conditionalFormatting sqref="P92:P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{125E38D6-DD72-4D47-8606-6E33B0BAC661}</x14:id>
        </ext>
      </extLst>
    </cfRule>
  </conditionalFormatting>
  <conditionalFormatting sqref="Q92:Q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{0651E6AF-32B2-49A5-975F-FECB71C569CF}</x14:id>
        </ext>
      </extLst>
    </cfRule>
  </conditionalFormatting>
  <conditionalFormatting sqref="P16:P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{A66CF6F5-14A9-4DE8-8E9C-5DF5B3E3C03D}</x14:id>
        </ext>
      </extLst>
    </cfRule>
  </conditionalFormatting>
  <conditionalFormatting sqref="Q76:Q9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{0D158202-BF54-41B5-B4A6-E78C64C277A0}</x14:id>
        </ext>
      </extLst>
    </cfRule>
  </conditionalFormatting>
  <conditionalFormatting sqref="P81:R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{EDB6F8B2-D849-49BC-9657-B532A4CEDB80}</x14:id>
        </ext>
      </extLst>
    </cfRule>
  </conditionalFormatting>
  <conditionalFormatting sqref="D76:F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{B1B25B37-F22E-4D33-83D2-0C776E474B74}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F05F71-E739-449E-AEDA-D948F0170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0C93F283-8EA6-4E68-872C-AB709E5BB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F9B01AC4-BE11-48D4-B367-29038DB5A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479AC1A1-9DD6-4E08-8B05-F38CBC2D2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2E6CEE9F-4939-4966-9CE3-025AB92A6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CF09575E-3AA0-4BC4-918A-B9EAD6774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C3F19112-914C-4CED-B924-5D560B526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17829197-657D-4E6C-8F9C-58CAAC613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A06E2584-988E-4207-B35A-7F8EF84A3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96681FC1-807D-4629-BC8A-FE6608753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A05DC120-65C1-43AD-941B-E46B7E94A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D96A8498-0328-49DA-A1A9-E4C0E787E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55ABDE99-C472-4CB8-8ACB-03EABE2C1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7D0BCA94-A713-4F48-98A1-F06132B21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FCFA9C1E-D1F9-4400-9ED8-5647B23C1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0E26C862-831B-4333-9D94-B363DBBBA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37250C74-D9D2-4240-9DE4-125CAAF49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05A6DCD4-90B4-4F22-BF68-93729AB4B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9AA2CB3C-9670-4664-B0EA-FB54535DA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8A5D8B9B-E0E4-4A3B-B698-2383141E7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88C57DAE-D7C9-4281-A407-CD0126672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12E30BB9-6770-46E8-BA55-3FDB59D5A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B899F637-1BC0-478A-86B5-7082FC814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AB8924BB-D164-4769-A142-44891F0A6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D0435C09-C82A-4CC7-9B5B-3A69E47B6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125E38D6-DD72-4D47-8606-6E33B0BAC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0651E6AF-32B2-49A5-975F-FECB71C56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A66CF6F5-14A9-4DE8-8E9C-5DF5B3E3C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0D158202-BF54-41B5-B4A6-E78C64C27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EDB6F8B2-D849-49BC-9657-B532A4CED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B1B25B37-F22E-4D33-83D2-0C776E474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D76:F94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/ Y G b U r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/ Y G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B m 1 I m P R M 7 f w E A A F c N A A A T A B w A R m 9 y b X V s Y X M v U 2 V j d G l v b j E u b S C i G A A o o B Q A A A A A A A A A A A A A A A A A A A A A A A A A A A D t 0 c t O A j E U B u A 9 C e / Q F B e Q j J N w N d H M Q k G N G x U G V 9 Z F 6 R y k s R f S C 0 o I b + O b + G K W T B A l E h P d q D C b m Z 5 / Z s 5 p P w v M c a 1 Q m t + r R 8 V C s W B H 1 E C G e s D 4 2 G h G R Y + q h x 5 Y L 5 x F C R L g i g U U r q 4 H I S B U 2 n Y S d z T z E p Q r n 3 E B c V s r F x a 2 j N u H 5 M a C s e S a e k G u F H Q M n w D a R 4 N H y D x J n c + 4 l y Q F C d a B Q Q f k 5 J h 0 + H C Y A j V s R K x h R F K u i A G r v W F g S R i M C k E + n S 9 m d o I r 0 W 0 H B J c 8 / D D B e z h C b S 2 8 V D a p R e h U M Z 1 x d Z 9 U a 8 2 w 7 H r t I H V T A c n q M b 7 U C u 4 q U b 7 P E j 6 H l 2 e V g V k M 2 J + O c d h z n w 7 C e 3 1 D l R 1 q I / M G I Q N b z s 8 l m s 1 w X q 2 G A V x I k I M n N 4 / Q s l 5 b 1 p W X A z D z e a V Y 4 G p T z z W a c A K / k m Q 1 1 x c U z d 9 G c a F c q x E v v n s X 1 N e M V k l j Y 9 L 8 t m s J f 5 Q t 1 y r 4 j / K 2 t o Z 3 l b T e 2 n M J P 2 G v 7 9 i 3 k b 2 x Y 9 9 G 9 u a O f R v Z W z v 2 / 8 r + C l B L A Q I t A B Q A A g A I A P 2 B m 1 K z o i S N p A A A A P U A A A A S A A A A A A A A A A A A A A A A A A A A A A B D b 2 5 m a W c v U G F j a 2 F n Z S 5 4 b W x Q S w E C L Q A U A A I A C A D 9 g Z t S D 8 r p q 6 Q A A A D p A A A A E w A A A A A A A A A A A A A A A A D w A A A A W 0 N v b n R l b n R f V H l w Z X N d L n h t b F B L A Q I t A B Q A A g A I A P 2 B m 1 I m P R M 7 f w E A A F c N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N B A A A A A A A A s U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Y 2 l w c m 9 j Y W x S Y W 5 r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y M j o z M j o w N C 4 5 M j I 1 M T c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a X B y b 2 N h b F J h b m t S Z X N 1 b H R z L 0 F 1 d G 9 S Z W 1 v d m V k Q 2 9 s d W 1 u c z E u e 0 N v b H V t b j E s M H 0 m c X V v d D s s J n F 1 b 3 Q 7 U 2 V j d G l v b j E v U m V j a X B y b 2 N h b F J h b m t S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j a X B y b 2 N h b F J h b m t S Z X N 1 b H R z L 0 F 1 d G 9 S Z W 1 v d m V k Q 2 9 s d W 1 u c z E u e 0 N v b H V t b j E s M H 0 m c X V v d D s s J n F 1 b 3 Q 7 U 2 V j d G l v b j E v U m V j a X B y b 2 N h b F J h b m t S Z X N 1 b H R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l w c m 9 j Y W x S Y W 5 r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p c H J v Y 2 F s U m F u a 1 J l c 3 V s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1 V D E 5 O j Q 2 O j M y L j Y 5 M z A 4 M z d a I i A v P j x F b n R y e S B U e X B l P S J G a W x s Q 2 9 s d W 1 u V H l w Z X M i I F Z h b H V l P S J z Q m d N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9 B d X R v U m V t b 3 Z l Z E N v b H V t b n M x L n t D b 2 x 1 b W 4 x L D B 9 J n F 1 b 3 Q 7 L C Z x d W 9 0 O 1 N l Y 3 R p b 2 4 x L 1 J l Y 2 F s b F J l c 3 V s d H M v Q X V 0 b 1 J l b W 9 2 Z W R D b 2 x 1 b W 5 z M S 5 7 Q 2 9 s d W 1 u M i w x f S Z x d W 9 0 O y w m c X V v d D t T Z W N 0 a W 9 u M S 9 S Z W N h b G x S Z X N 1 b H R z L 0 F 1 d G 9 S Z W 1 v d m V k Q 2 9 s d W 1 u c z E u e 0 N v b H V t b j M s M n 0 m c X V v d D s s J n F 1 b 3 Q 7 U 2 V j d G l v b j E v U m V j Y W x s U m V z d W x 0 c y 9 B d X R v U m V t b 3 Z l Z E N v b H V t b n M x L n t D b 2 x 1 b W 4 0 L D N 9 J n F 1 b 3 Q 7 L C Z x d W 9 0 O 1 N l Y 3 R p b 2 4 x L 1 J l Y 2 F s b F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W N h b G x S Z X N 1 b H R z L 0 F 1 d G 9 S Z W 1 v d m V k Q 2 9 s d W 1 u c z E u e 0 N v b H V t b j E s M H 0 m c X V v d D s s J n F 1 b 3 Q 7 U 2 V j d G l v b j E v U m V j Y W x s U m V z d W x 0 c y 9 B d X R v U m V t b 3 Z l Z E N v b H V t b n M x L n t D b 2 x 1 b W 4 y L D F 9 J n F 1 b 3 Q 7 L C Z x d W 9 0 O 1 N l Y 3 R p b 2 4 x L 1 J l Y 2 F s b F J l c 3 V s d H M v Q X V 0 b 1 J l b W 9 2 Z W R D b 2 x 1 b W 5 z M S 5 7 Q 2 9 s d W 1 u M y w y f S Z x d W 9 0 O y w m c X V v d D t T Z W N 0 a W 9 u M S 9 S Z W N h b G x S Z X N 1 b H R z L 0 F 1 d G 9 S Z W 1 v d m V k Q 2 9 s d W 1 u c z E u e 0 N v b H V t b j Q s M 3 0 m c X V v d D s s J n F 1 b 3 Q 7 U 2 V j d G l v b j E v U m V j Y W x s U m V z d W x 0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h b G x S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E w O j M 0 O j I x L j g z N T E 1 N T V a I i A v P j x F b n R y e S B U e X B l P S J G a W x s Q 2 9 s d W 1 u V H l w Z X M i I F Z h b H V l P S J z Q m d N R k J R V U s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I C g y K S 9 B d X R v U m V t b 3 Z l Z E N v b H V t b n M x L n t D b 2 x 1 b W 4 x L D B 9 J n F 1 b 3 Q 7 L C Z x d W 9 0 O 1 N l Y 3 R p b 2 4 x L 1 J l Y 2 F s b F J l c 3 V s d H M g K D I p L 0 F 1 d G 9 S Z W 1 v d m V k Q 2 9 s d W 1 u c z E u e 0 N v b H V t b j I s M X 0 m c X V v d D s s J n F 1 b 3 Q 7 U 2 V j d G l v b j E v U m V j Y W x s U m V z d W x 0 c y A o M i k v Q X V 0 b 1 J l b W 9 2 Z W R D b 2 x 1 b W 5 z M S 5 7 Q 2 9 s d W 1 u M y w y f S Z x d W 9 0 O y w m c X V v d D t T Z W N 0 a W 9 u M S 9 S Z W N h b G x S Z X N 1 b H R z I C g y K S 9 B d X R v U m V t b 3 Z l Z E N v b H V t b n M x L n t D b 2 x 1 b W 4 0 L D N 9 J n F 1 b 3 Q 7 L C Z x d W 9 0 O 1 N l Y 3 R p b 2 4 x L 1 J l Y 2 F s b F J l c 3 V s d H M g K D I p L 0 F 1 d G 9 S Z W 1 v d m V k Q 2 9 s d W 1 u c z E u e 0 N v b H V t b j U s N H 0 m c X V v d D s s J n F 1 b 3 Q 7 U 2 V j d G l v b j E v U m V j Y W x s U m V z d W x 0 c y A o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W N h b G x S Z X N 1 b H R z I C g y K S 9 B d X R v U m V t b 3 Z l Z E N v b H V t b n M x L n t D b 2 x 1 b W 4 x L D B 9 J n F 1 b 3 Q 7 L C Z x d W 9 0 O 1 N l Y 3 R p b 2 4 x L 1 J l Y 2 F s b F J l c 3 V s d H M g K D I p L 0 F 1 d G 9 S Z W 1 v d m V k Q 2 9 s d W 1 u c z E u e 0 N v b H V t b j I s M X 0 m c X V v d D s s J n F 1 b 3 Q 7 U 2 V j d G l v b j E v U m V j Y W x s U m V z d W x 0 c y A o M i k v Q X V 0 b 1 J l b W 9 2 Z W R D b 2 x 1 b W 5 z M S 5 7 Q 2 9 s d W 1 u M y w y f S Z x d W 9 0 O y w m c X V v d D t T Z W N 0 a W 9 u M S 9 S Z W N h b G x S Z X N 1 b H R z I C g y K S 9 B d X R v U m V t b 3 Z l Z E N v b H V t b n M x L n t D b 2 x 1 b W 4 0 L D N 9 J n F 1 b 3 Q 7 L C Z x d W 9 0 O 1 N l Y 3 R p b 2 4 x L 1 J l Y 2 F s b F J l c 3 V s d H M g K D I p L 0 F 1 d G 9 S Z W 1 v d m V k Q 2 9 s d W 1 u c z E u e 0 N v b H V t b j U s N H 0 m c X V v d D s s J n F 1 b 3 Q 7 U 2 V j d G l v b j E v U m V j Y W x s U m V z d W x 0 c y A o M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V Q w M D o y O T o z M y 4 w N D k y N j c z W i I g L z 4 8 R W 5 0 c n k g V H l w Z T 0 i R m l s b E N v b H V t b l R 5 c G V z I i B W Y W x 1 Z T 0 i c 0 J n T U Z C U V V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A o M y k v Q X V 0 b 1 J l b W 9 2 Z W R D b 2 x 1 b W 5 z M S 5 7 Q 2 9 s d W 1 u M S w w f S Z x d W 9 0 O y w m c X V v d D t T Z W N 0 a W 9 u M S 9 S Z W N h b G x S Z X N 1 b H R z I C g z K S 9 B d X R v U m V t b 3 Z l Z E N v b H V t b n M x L n t D b 2 x 1 b W 4 y L D F 9 J n F 1 b 3 Q 7 L C Z x d W 9 0 O 1 N l Y 3 R p b 2 4 x L 1 J l Y 2 F s b F J l c 3 V s d H M g K D M p L 0 F 1 d G 9 S Z W 1 v d m V k Q 2 9 s d W 1 u c z E u e 0 N v b H V t b j M s M n 0 m c X V v d D s s J n F 1 b 3 Q 7 U 2 V j d G l v b j E v U m V j Y W x s U m V z d W x 0 c y A o M y k v Q X V 0 b 1 J l b W 9 2 Z W R D b 2 x 1 b W 5 z M S 5 7 Q 2 9 s d W 1 u N C w z f S Z x d W 9 0 O y w m c X V v d D t T Z W N 0 a W 9 u M S 9 S Z W N h b G x S Z X N 1 b H R z I C g z K S 9 B d X R v U m V t b 3 Z l Z E N v b H V t b n M x L n t D b 2 x 1 b W 4 1 L D R 9 J n F 1 b 3 Q 7 L C Z x d W 9 0 O 1 N l Y 3 R p b 2 4 x L 1 J l Y 2 F s b F J l c 3 V s d H M g K D M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j Y W x s U m V z d W x 0 c y A o M y k v Q X V 0 b 1 J l b W 9 2 Z W R D b 2 x 1 b W 5 z M S 5 7 Q 2 9 s d W 1 u M S w w f S Z x d W 9 0 O y w m c X V v d D t T Z W N 0 a W 9 u M S 9 S Z W N h b G x S Z X N 1 b H R z I C g z K S 9 B d X R v U m V t b 3 Z l Z E N v b H V t b n M x L n t D b 2 x 1 b W 4 y L D F 9 J n F 1 b 3 Q 7 L C Z x d W 9 0 O 1 N l Y 3 R p b 2 4 x L 1 J l Y 2 F s b F J l c 3 V s d H M g K D M p L 0 F 1 d G 9 S Z W 1 v d m V k Q 2 9 s d W 1 u c z E u e 0 N v b H V t b j M s M n 0 m c X V v d D s s J n F 1 b 3 Q 7 U 2 V j d G l v b j E v U m V j Y W x s U m V z d W x 0 c y A o M y k v Q X V 0 b 1 J l b W 9 2 Z W R D b 2 x 1 b W 5 z M S 5 7 Q 2 9 s d W 1 u N C w z f S Z x d W 9 0 O y w m c X V v d D t T Z W N 0 a W 9 u M S 9 S Z W N h b G x S Z X N 1 b H R z I C g z K S 9 B d X R v U m V t b 3 Z l Z E N v b H V t b n M x L n t D b 2 x 1 b W 4 1 L D R 9 J n F 1 b 3 Q 7 L C Z x d W 9 0 O 1 N l Y 3 R p b 2 4 x L 1 J l Y 2 F s b F J l c 3 V s d H M g K D M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E 6 N T Y 6 M T g u M D k w N D E w M V o i I C 8 + P E V u d H J 5 I F R 5 c G U 9 I k Z p b G x D b 2 x 1 b W 5 U e X B l c y I g V m F s d W U 9 I n N C Z 0 1 G Q l F V S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g K D Q p L 0 F 1 d G 9 S Z W 1 v d m V k Q 2 9 s d W 1 u c z E u e 0 N v b H V t b j E s M H 0 m c X V v d D s s J n F 1 b 3 Q 7 U 2 V j d G l v b j E v U m V j Y W x s U m V z d W x 0 c y A o N C k v Q X V 0 b 1 J l b W 9 2 Z W R D b 2 x 1 b W 5 z M S 5 7 Q 2 9 s d W 1 u M i w x f S Z x d W 9 0 O y w m c X V v d D t T Z W N 0 a W 9 u M S 9 S Z W N h b G x S Z X N 1 b H R z I C g 0 K S 9 B d X R v U m V t b 3 Z l Z E N v b H V t b n M x L n t D b 2 x 1 b W 4 z L D J 9 J n F 1 b 3 Q 7 L C Z x d W 9 0 O 1 N l Y 3 R p b 2 4 x L 1 J l Y 2 F s b F J l c 3 V s d H M g K D Q p L 0 F 1 d G 9 S Z W 1 v d m V k Q 2 9 s d W 1 u c z E u e 0 N v b H V t b j Q s M 3 0 m c X V v d D s s J n F 1 b 3 Q 7 U 2 V j d G l v b j E v U m V j Y W x s U m V z d W x 0 c y A o N C k v Q X V 0 b 1 J l b W 9 2 Z W R D b 2 x 1 b W 5 z M S 5 7 Q 2 9 s d W 1 u N S w 0 f S Z x d W 9 0 O y w m c X V v d D t T Z W N 0 a W 9 u M S 9 S Z W N h b G x S Z X N 1 b H R z I C g 0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Y 2 F s b F J l c 3 V s d H M g K D Q p L 0 F 1 d G 9 S Z W 1 v d m V k Q 2 9 s d W 1 u c z E u e 0 N v b H V t b j E s M H 0 m c X V v d D s s J n F 1 b 3 Q 7 U 2 V j d G l v b j E v U m V j Y W x s U m V z d W x 0 c y A o N C k v Q X V 0 b 1 J l b W 9 2 Z W R D b 2 x 1 b W 5 z M S 5 7 Q 2 9 s d W 1 u M i w x f S Z x d W 9 0 O y w m c X V v d D t T Z W N 0 a W 9 u M S 9 S Z W N h b G x S Z X N 1 b H R z I C g 0 K S 9 B d X R v U m V t b 3 Z l Z E N v b H V t b n M x L n t D b 2 x 1 b W 4 z L D J 9 J n F 1 b 3 Q 7 L C Z x d W 9 0 O 1 N l Y 3 R p b 2 4 x L 1 J l Y 2 F s b F J l c 3 V s d H M g K D Q p L 0 F 1 d G 9 S Z W 1 v d m V k Q 2 9 s d W 1 u c z E u e 0 N v b H V t b j Q s M 3 0 m c X V v d D s s J n F 1 b 3 Q 7 U 2 V j d G l v b j E v U m V j Y W x s U m V z d W x 0 c y A o N C k v Q X V 0 b 1 J l b W 9 2 Z W R D b 2 x 1 b W 5 z M S 5 7 Q 2 9 s d W 1 u N S w 0 f S Z x d W 9 0 O y w m c X V v d D t T Z W N 0 a W 9 u M S 9 S Z W N h b G x S Z X N 1 b H R z I C g 0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h b G x S Z X N 1 b H R z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0 V D E 3 O j A 4 O j M 2 L j k y M T k x M z B a I i A v P j x F b n R y e S B U e X B l P S J G a W x s Q 2 9 s d W 1 u V H l w Z X M i I F Z h b H V l P S J z Q m d N R k J R V U s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I C g 1 K S 9 B d X R v U m V t b 3 Z l Z E N v b H V t b n M x L n t D b 2 x 1 b W 4 x L D B 9 J n F 1 b 3 Q 7 L C Z x d W 9 0 O 1 N l Y 3 R p b 2 4 x L 1 J l Y 2 F s b F J l c 3 V s d H M g K D U p L 0 F 1 d G 9 S Z W 1 v d m V k Q 2 9 s d W 1 u c z E u e 0 N v b H V t b j I s M X 0 m c X V v d D s s J n F 1 b 3 Q 7 U 2 V j d G l v b j E v U m V j Y W x s U m V z d W x 0 c y A o N S k v Q X V 0 b 1 J l b W 9 2 Z W R D b 2 x 1 b W 5 z M S 5 7 Q 2 9 s d W 1 u M y w y f S Z x d W 9 0 O y w m c X V v d D t T Z W N 0 a W 9 u M S 9 S Z W N h b G x S Z X N 1 b H R z I C g 1 K S 9 B d X R v U m V t b 3 Z l Z E N v b H V t b n M x L n t D b 2 x 1 b W 4 0 L D N 9 J n F 1 b 3 Q 7 L C Z x d W 9 0 O 1 N l Y 3 R p b 2 4 x L 1 J l Y 2 F s b F J l c 3 V s d H M g K D U p L 0 F 1 d G 9 S Z W 1 v d m V k Q 2 9 s d W 1 u c z E u e 0 N v b H V t b j U s N H 0 m c X V v d D s s J n F 1 b 3 Q 7 U 2 V j d G l v b j E v U m V j Y W x s U m V z d W x 0 c y A o N S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W N h b G x S Z X N 1 b H R z I C g 1 K S 9 B d X R v U m V t b 3 Z l Z E N v b H V t b n M x L n t D b 2 x 1 b W 4 x L D B 9 J n F 1 b 3 Q 7 L C Z x d W 9 0 O 1 N l Y 3 R p b 2 4 x L 1 J l Y 2 F s b F J l c 3 V s d H M g K D U p L 0 F 1 d G 9 S Z W 1 v d m V k Q 2 9 s d W 1 u c z E u e 0 N v b H V t b j I s M X 0 m c X V v d D s s J n F 1 b 3 Q 7 U 2 V j d G l v b j E v U m V j Y W x s U m V z d W x 0 c y A o N S k v Q X V 0 b 1 J l b W 9 2 Z W R D b 2 x 1 b W 5 z M S 5 7 Q 2 9 s d W 1 u M y w y f S Z x d W 9 0 O y w m c X V v d D t T Z W N 0 a W 9 u M S 9 S Z W N h b G x S Z X N 1 b H R z I C g 1 K S 9 B d X R v U m V t b 3 Z l Z E N v b H V t b n M x L n t D b 2 x 1 b W 4 0 L D N 9 J n F 1 b 3 Q 7 L C Z x d W 9 0 O 1 N l Y 3 R p b 2 4 x L 1 J l Y 2 F s b F J l c 3 V s d H M g K D U p L 0 F 1 d G 9 S Z W 1 v d m V k Q 2 9 s d W 1 u c z E u e 0 N v b H V t b j U s N H 0 m c X V v d D s s J n F 1 b 3 Q 7 U 2 V j d G l v b j E v U m V j Y W x s U m V z d W x 0 c y A o N S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1 Q x N D o x N T o z N i 4 3 N T M y M z Q y W i I g L z 4 8 R W 5 0 c n k g V H l w Z T 0 i R m l s b E N v b H V t b l R 5 c G V z I i B W Y W x 1 Z T 0 i c 0 J n T U Z C U V V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A o N i k v Q X V 0 b 1 J l b W 9 2 Z W R D b 2 x 1 b W 5 z M S 5 7 Q 2 9 s d W 1 u M S w w f S Z x d W 9 0 O y w m c X V v d D t T Z W N 0 a W 9 u M S 9 S Z W N h b G x S Z X N 1 b H R z I C g 2 K S 9 B d X R v U m V t b 3 Z l Z E N v b H V t b n M x L n t D b 2 x 1 b W 4 y L D F 9 J n F 1 b 3 Q 7 L C Z x d W 9 0 O 1 N l Y 3 R p b 2 4 x L 1 J l Y 2 F s b F J l c 3 V s d H M g K D Y p L 0 F 1 d G 9 S Z W 1 v d m V k Q 2 9 s d W 1 u c z E u e 0 N v b H V t b j M s M n 0 m c X V v d D s s J n F 1 b 3 Q 7 U 2 V j d G l v b j E v U m V j Y W x s U m V z d W x 0 c y A o N i k v Q X V 0 b 1 J l b W 9 2 Z W R D b 2 x 1 b W 5 z M S 5 7 Q 2 9 s d W 1 u N C w z f S Z x d W 9 0 O y w m c X V v d D t T Z W N 0 a W 9 u M S 9 S Z W N h b G x S Z X N 1 b H R z I C g 2 K S 9 B d X R v U m V t b 3 Z l Z E N v b H V t b n M x L n t D b 2 x 1 b W 4 1 L D R 9 J n F 1 b 3 Q 7 L C Z x d W 9 0 O 1 N l Y 3 R p b 2 4 x L 1 J l Y 2 F s b F J l c 3 V s d H M g K D Y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j Y W x s U m V z d W x 0 c y A o N i k v Q X V 0 b 1 J l b W 9 2 Z W R D b 2 x 1 b W 5 z M S 5 7 Q 2 9 s d W 1 u M S w w f S Z x d W 9 0 O y w m c X V v d D t T Z W N 0 a W 9 u M S 9 S Z W N h b G x S Z X N 1 b H R z I C g 2 K S 9 B d X R v U m V t b 3 Z l Z E N v b H V t b n M x L n t D b 2 x 1 b W 4 y L D F 9 J n F 1 b 3 Q 7 L C Z x d W 9 0 O 1 N l Y 3 R p b 2 4 x L 1 J l Y 2 F s b F J l c 3 V s d H M g K D Y p L 0 F 1 d G 9 S Z W 1 v d m V k Q 2 9 s d W 1 u c z E u e 0 N v b H V t b j M s M n 0 m c X V v d D s s J n F 1 b 3 Q 7 U 2 V j d G l v b j E v U m V j Y W x s U m V z d W x 0 c y A o N i k v Q X V 0 b 1 J l b W 9 2 Z W R D b 2 x 1 b W 5 z M S 5 7 Q 2 9 s d W 1 u N C w z f S Z x d W 9 0 O y w m c X V v d D t T Z W N 0 a W 9 u M S 9 S Z W N h b G x S Z X N 1 b H R z I C g 2 K S 9 B d X R v U m V t b 3 Z l Z E N v b H V t b n M x L n t D b 2 x 1 b W 4 1 L D R 9 J n F 1 b 3 Q 7 L C Z x d W 9 0 O 1 N l Y 3 R p b 2 4 x L 1 J l Y 2 F s b F J l c 3 V s d H M g K D Y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2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a 0 T W h S y 0 C k S K c W + k / t F A A A A A A C A A A A A A A Q Z g A A A A E A A C A A A A B v n G T 0 7 O K I b 9 7 y J C V q 6 D 6 q O G + g 0 c D H w h O O 2 P C X / E w 2 5 Q A A A A A O g A A A A A I A A C A A A A D q o X M I L m o C z C E 5 z w C E 6 J p n D 4 V f T l k u A u T 1 q 4 j m F K T 5 u 1 A A A A A h L g S P D 1 x c h 3 v O i V W X S r e K 5 r e y C U q H b 9 D U d K j U B j O 1 C t s + Y d g + e 4 q Z E K n E y S L t 3 S 7 C v d F f z F E E F 8 b t J O 3 Q 9 7 T z 5 n Z B n W D j J O p 5 2 p S p R Z c / v E A A A A B W G b O l m u o D w 7 7 / j C h N 4 d E s G o K h r m 8 3 p X W 9 6 W u 0 M n 1 z p q a a 2 F o h O e D a b 6 6 g c g o r p S u 6 r W + m Z c E E c w p Y H Q + d f r C o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Alpha vs Beta vs Gamma</vt:lpstr>
      <vt:lpstr>Length of vectors</vt:lpstr>
      <vt:lpstr>Triangle vs Sibling</vt:lpstr>
      <vt:lpstr>Edit Script&amp;PC features</vt:lpstr>
      <vt:lpstr>Count bits</vt:lpstr>
      <vt:lpstr>TFIDF</vt:lpstr>
      <vt:lpstr>Non Divided FE</vt:lpstr>
      <vt:lpstr>No Query Placeholders</vt:lpstr>
      <vt:lpstr>No Query Placeholders (2)</vt:lpstr>
      <vt:lpstr>Different values for k</vt:lpstr>
      <vt:lpstr>No node extractor</vt:lpstr>
      <vt:lpstr>No node extractor (2)</vt:lpstr>
      <vt:lpstr>Paralellism</vt:lpstr>
      <vt:lpstr>Beta comparison</vt:lpstr>
      <vt:lpstr>Beta comparison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2021-05-05T06:33:09Z</dcterms:modified>
</cp:coreProperties>
</file>