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220" yWindow="700" windowWidth="25520" windowHeight="19020" tabRatio="500" activeTab="4"/>
  </bookViews>
  <sheets>
    <sheet name="March 1 - 15" sheetId="1" r:id="rId1"/>
    <sheet name="March 16 - 31" sheetId="2" r:id="rId2"/>
    <sheet name="April 1 - 15" sheetId="3" r:id="rId3"/>
    <sheet name="April 16 - 30" sheetId="4" r:id="rId4"/>
    <sheet name="May 1 - 15" sheetId="5" r:id="rId5"/>
    <sheet name="Charts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6" l="1"/>
  <c r="D4" i="6"/>
  <c r="D3" i="6"/>
  <c r="D2" i="6"/>
  <c r="E4" i="6"/>
  <c r="E3" i="6"/>
  <c r="E2" i="6"/>
  <c r="F4" i="6"/>
  <c r="F3" i="6"/>
  <c r="F2" i="6"/>
  <c r="C4" i="6"/>
  <c r="C3" i="6"/>
  <c r="C2" i="6"/>
  <c r="B4" i="6"/>
  <c r="B3" i="6"/>
  <c r="B2" i="6"/>
  <c r="H7" i="1"/>
  <c r="I7" i="1"/>
  <c r="C11" i="1"/>
  <c r="F7" i="1"/>
  <c r="G7" i="1"/>
  <c r="C10" i="1"/>
  <c r="B7" i="1"/>
  <c r="D7" i="1"/>
  <c r="C7" i="1"/>
  <c r="E7" i="1"/>
  <c r="C9" i="1"/>
  <c r="H7" i="2"/>
  <c r="I7" i="2"/>
  <c r="C11" i="2"/>
  <c r="F7" i="2"/>
  <c r="G7" i="2"/>
  <c r="C10" i="2"/>
  <c r="B7" i="2"/>
  <c r="D7" i="2"/>
  <c r="C7" i="2"/>
  <c r="E7" i="2"/>
  <c r="C9" i="2"/>
  <c r="H7" i="3"/>
  <c r="I7" i="3"/>
  <c r="C11" i="3"/>
  <c r="F7" i="3"/>
  <c r="G7" i="3"/>
  <c r="C10" i="3"/>
  <c r="B7" i="3"/>
  <c r="D7" i="3"/>
  <c r="C7" i="3"/>
  <c r="E7" i="3"/>
  <c r="C9" i="3"/>
  <c r="H7" i="4"/>
  <c r="I7" i="4"/>
  <c r="C11" i="4"/>
  <c r="F7" i="4"/>
  <c r="G7" i="4"/>
  <c r="C10" i="4"/>
  <c r="B7" i="4"/>
  <c r="D7" i="4"/>
  <c r="C7" i="4"/>
  <c r="E7" i="4"/>
  <c r="C9" i="4"/>
  <c r="C11" i="5"/>
  <c r="C10" i="5"/>
  <c r="I7" i="5"/>
  <c r="H7" i="5"/>
  <c r="G7" i="5"/>
  <c r="F7" i="5"/>
  <c r="C9" i="5"/>
  <c r="E7" i="5"/>
  <c r="D7" i="5"/>
  <c r="C7" i="5"/>
  <c r="B7" i="5"/>
</calcChain>
</file>

<file path=xl/sharedStrings.xml><?xml version="1.0" encoding="utf-8"?>
<sst xmlns="http://schemas.openxmlformats.org/spreadsheetml/2006/main" count="143" uniqueCount="32">
  <si>
    <t>SPAM</t>
  </si>
  <si>
    <t>HAM</t>
  </si>
  <si>
    <t>March 1 - 15</t>
  </si>
  <si>
    <t>March 16 - 31</t>
  </si>
  <si>
    <t>April 1 - 15</t>
  </si>
  <si>
    <t>April 16 - 30</t>
  </si>
  <si>
    <t>May 1 - 15</t>
  </si>
  <si>
    <t>Original</t>
  </si>
  <si>
    <t>False Positive</t>
  </si>
  <si>
    <t>False Negative</t>
  </si>
  <si>
    <t>Set 1</t>
  </si>
  <si>
    <t>Set 2</t>
  </si>
  <si>
    <t>Set 3</t>
  </si>
  <si>
    <t>Training</t>
  </si>
  <si>
    <t>Testing</t>
  </si>
  <si>
    <t>NA</t>
  </si>
  <si>
    <t xml:space="preserve">Testing </t>
  </si>
  <si>
    <t>% Correct</t>
  </si>
  <si>
    <t>Test SPAM</t>
  </si>
  <si>
    <t>Test HAM</t>
  </si>
  <si>
    <t>Significant Attributes</t>
  </si>
  <si>
    <t>SPAM %</t>
  </si>
  <si>
    <t>URLS</t>
  </si>
  <si>
    <t>Degree spam</t>
  </si>
  <si>
    <t>URLs</t>
  </si>
  <si>
    <t>URL %</t>
  </si>
  <si>
    <t>Domain matching degree</t>
  </si>
  <si>
    <t>Degree SPAM</t>
  </si>
  <si>
    <t>IP</t>
  </si>
  <si>
    <t>Degree Domains Match</t>
  </si>
  <si>
    <t>Degree Spam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</si>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</sst>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2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10" fontId="0" fillId="0" borderId="0" xfId="1" applyNumberFormat="1" applyFont="1"/>
    <xf numFmtId="10" fontId="0" fillId="0" borderId="0" xfId="0" applyNumberFormat="1"/>
  </cellXfs>
  <cellStyles count="15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% Correctly</a:t>
            </a:r>
            <a:r>
              <a:rPr lang="en-US" baseline="0"/>
              <a:t> Classified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Charts!$A$2</c:f>
              <c:strCache>
                <c:ptCount val="1"/>
                <c:pt idx="0">
                  <c:v>Training</c:v>
                </c:pt>
              </c:strCache>
            </c:strRef>
          </c:tx>
          <c:cat>
            <c:strRef>
              <c:f>Charts!$B$1:$F$1</c:f>
              <c:strCache>
                <c:ptCount val="5"/>
                <c:pt idx="0">
                  <c:v>March 1 - 15</c:v>
                </c:pt>
                <c:pt idx="1">
                  <c:v>March 16 - 31</c:v>
                </c:pt>
                <c:pt idx="2">
                  <c:v>April 1 - 15</c:v>
                </c:pt>
                <c:pt idx="3">
                  <c:v>April 16 - 30</c:v>
                </c:pt>
                <c:pt idx="4">
                  <c:v>May 1 - 15</c:v>
                </c:pt>
              </c:strCache>
            </c:strRef>
          </c:cat>
          <c:val>
            <c:numRef>
              <c:f>Charts!$B$2:$F$2</c:f>
              <c:numCache>
                <c:formatCode>0.00%</c:formatCode>
                <c:ptCount val="5"/>
                <c:pt idx="0">
                  <c:v>0.959610027855153</c:v>
                </c:pt>
                <c:pt idx="1">
                  <c:v>0.98043893129771</c:v>
                </c:pt>
                <c:pt idx="2">
                  <c:v>0.972689075630252</c:v>
                </c:pt>
                <c:pt idx="3">
                  <c:v>0.966824644549763</c:v>
                </c:pt>
                <c:pt idx="4">
                  <c:v>0.961031833150384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Charts!$A$3</c:f>
              <c:strCache>
                <c:ptCount val="1"/>
                <c:pt idx="0">
                  <c:v>Test SPAM</c:v>
                </c:pt>
              </c:strCache>
            </c:strRef>
          </c:tx>
          <c:cat>
            <c:strRef>
              <c:f>Charts!$B$1:$F$1</c:f>
              <c:strCache>
                <c:ptCount val="5"/>
                <c:pt idx="0">
                  <c:v>March 1 - 15</c:v>
                </c:pt>
                <c:pt idx="1">
                  <c:v>March 16 - 31</c:v>
                </c:pt>
                <c:pt idx="2">
                  <c:v>April 1 - 15</c:v>
                </c:pt>
                <c:pt idx="3">
                  <c:v>April 16 - 30</c:v>
                </c:pt>
                <c:pt idx="4">
                  <c:v>May 1 - 15</c:v>
                </c:pt>
              </c:strCache>
            </c:strRef>
          </c:cat>
          <c:val>
            <c:numRef>
              <c:f>Charts!$B$3:$F$3</c:f>
              <c:numCache>
                <c:formatCode>0.00%</c:formatCode>
                <c:ptCount val="5"/>
                <c:pt idx="0">
                  <c:v>0.839572192513369</c:v>
                </c:pt>
                <c:pt idx="1">
                  <c:v>0.840616966580977</c:v>
                </c:pt>
                <c:pt idx="2">
                  <c:v>0.8775</c:v>
                </c:pt>
                <c:pt idx="3">
                  <c:v>0.860824742268041</c:v>
                </c:pt>
                <c:pt idx="4">
                  <c:v>0.778082191780822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Charts!$A$4</c:f>
              <c:strCache>
                <c:ptCount val="1"/>
                <c:pt idx="0">
                  <c:v>Test HAM</c:v>
                </c:pt>
              </c:strCache>
            </c:strRef>
          </c:tx>
          <c:cat>
            <c:strRef>
              <c:f>Charts!$B$1:$F$1</c:f>
              <c:strCache>
                <c:ptCount val="5"/>
                <c:pt idx="0">
                  <c:v>March 1 - 15</c:v>
                </c:pt>
                <c:pt idx="1">
                  <c:v>March 16 - 31</c:v>
                </c:pt>
                <c:pt idx="2">
                  <c:v>April 1 - 15</c:v>
                </c:pt>
                <c:pt idx="3">
                  <c:v>April 16 - 30</c:v>
                </c:pt>
                <c:pt idx="4">
                  <c:v>May 1 - 15</c:v>
                </c:pt>
              </c:strCache>
            </c:strRef>
          </c:cat>
          <c:val>
            <c:numRef>
              <c:f>Charts!$B$4:$F$4</c:f>
              <c:numCache>
                <c:formatCode>0.00%</c:formatCode>
                <c:ptCount val="5"/>
                <c:pt idx="0">
                  <c:v>0.831395348837209</c:v>
                </c:pt>
                <c:pt idx="1">
                  <c:v>0.652503793626707</c:v>
                </c:pt>
                <c:pt idx="2">
                  <c:v>0.914855072463768</c:v>
                </c:pt>
                <c:pt idx="3">
                  <c:v>0.910087719298246</c:v>
                </c:pt>
                <c:pt idx="4">
                  <c:v>0.89010989010989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9757592"/>
        <c:axId val="2141090984"/>
      </c:lineChart>
      <c:catAx>
        <c:axId val="2139757592"/>
        <c:scaling>
          <c:orientation val="minMax"/>
        </c:scaling>
        <c:delete val="0"/>
        <c:axPos val="b"/>
        <c:majorTickMark val="none"/>
        <c:minorTickMark val="none"/>
        <c:tickLblPos val="nextTo"/>
        <c:crossAx val="2141090984"/>
        <c:crosses val="autoZero"/>
        <c:auto val="1"/>
        <c:lblAlgn val="ctr"/>
        <c:lblOffset val="100"/>
        <c:noMultiLvlLbl val="0"/>
      </c:catAx>
      <c:valAx>
        <c:axId val="2141090984"/>
        <c:scaling>
          <c:orientation val="minMax"/>
          <c:max val="1.0001"/>
          <c:min val="0.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  <a:r>
                  <a:rPr lang="en-US" baseline="0"/>
                  <a:t> Correct</a:t>
                </a:r>
                <a:endParaRPr lang="en-US"/>
              </a:p>
            </c:rich>
          </c:tx>
          <c:layout/>
          <c:overlay val="0"/>
        </c:title>
        <c:numFmt formatCode="0.00%" sourceLinked="1"/>
        <c:majorTickMark val="none"/>
        <c:minorTickMark val="none"/>
        <c:tickLblPos val="nextTo"/>
        <c:crossAx val="2139757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99483</xdr:colOff>
      <xdr:row>0</xdr:row>
      <xdr:rowOff>93133</xdr:rowOff>
    </xdr:from>
    <xdr:to>
      <xdr:col>11</xdr:col>
      <xdr:colOff>548216</xdr:colOff>
      <xdr:row>14</xdr:row>
      <xdr:rowOff>173566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150" zoomScaleNormal="150" zoomScalePageLayoutView="150" workbookViewId="0">
      <selection activeCell="G9" sqref="G9:G11"/>
    </sheetView>
  </sheetViews>
  <sheetFormatPr baseColWidth="10" defaultRowHeight="15" x14ac:dyDescent="0"/>
  <cols>
    <col min="1" max="1" width="12.5" bestFit="1" customWidth="1"/>
    <col min="3" max="3" width="12.1640625" bestFit="1" customWidth="1"/>
    <col min="4" max="6" width="14" bestFit="1" customWidth="1"/>
    <col min="7" max="7" width="12.1640625" bestFit="1" customWidth="1"/>
    <col min="9" max="9" width="13" bestFit="1" customWidth="1"/>
  </cols>
  <sheetData>
    <row r="1" spans="1:9">
      <c r="B1" t="s">
        <v>13</v>
      </c>
      <c r="F1" t="s">
        <v>14</v>
      </c>
    </row>
    <row r="2" spans="1:9">
      <c r="B2" t="s">
        <v>0</v>
      </c>
      <c r="C2" t="s">
        <v>8</v>
      </c>
      <c r="D2" t="s">
        <v>1</v>
      </c>
      <c r="E2" t="s">
        <v>9</v>
      </c>
      <c r="F2" t="s">
        <v>0</v>
      </c>
      <c r="G2" t="s">
        <v>8</v>
      </c>
      <c r="H2" t="s">
        <v>1</v>
      </c>
      <c r="I2" t="s">
        <v>9</v>
      </c>
    </row>
    <row r="3" spans="1:9">
      <c r="A3" t="s">
        <v>7</v>
      </c>
      <c r="B3">
        <v>172</v>
      </c>
      <c r="C3">
        <v>0</v>
      </c>
      <c r="D3">
        <v>187</v>
      </c>
      <c r="E3">
        <v>0</v>
      </c>
      <c r="F3" s="1" t="s">
        <v>15</v>
      </c>
      <c r="G3" s="1" t="s">
        <v>15</v>
      </c>
      <c r="H3" s="1" t="s">
        <v>15</v>
      </c>
      <c r="I3" s="1" t="s">
        <v>15</v>
      </c>
    </row>
    <row r="4" spans="1:9">
      <c r="A4" t="s">
        <v>10</v>
      </c>
      <c r="B4">
        <v>124</v>
      </c>
      <c r="C4">
        <v>8</v>
      </c>
      <c r="D4">
        <v>114</v>
      </c>
      <c r="E4">
        <v>2</v>
      </c>
      <c r="F4">
        <v>47</v>
      </c>
      <c r="G4">
        <v>8</v>
      </c>
      <c r="H4">
        <v>49</v>
      </c>
      <c r="I4">
        <v>7</v>
      </c>
    </row>
    <row r="5" spans="1:9">
      <c r="A5" t="s">
        <v>11</v>
      </c>
      <c r="B5">
        <v>125</v>
      </c>
      <c r="C5">
        <v>1</v>
      </c>
      <c r="D5">
        <v>102</v>
      </c>
      <c r="E5">
        <v>6</v>
      </c>
      <c r="F5">
        <v>51</v>
      </c>
      <c r="G5">
        <v>10</v>
      </c>
      <c r="H5">
        <v>47</v>
      </c>
      <c r="I5">
        <v>17</v>
      </c>
    </row>
    <row r="6" spans="1:9">
      <c r="A6" t="s">
        <v>12</v>
      </c>
      <c r="B6">
        <v>107</v>
      </c>
      <c r="C6">
        <v>9</v>
      </c>
      <c r="D6">
        <v>117</v>
      </c>
      <c r="E6">
        <v>3</v>
      </c>
      <c r="F6">
        <v>59</v>
      </c>
      <c r="G6">
        <v>12</v>
      </c>
      <c r="H6">
        <v>47</v>
      </c>
      <c r="I6">
        <v>5</v>
      </c>
    </row>
    <row r="7" spans="1:9">
      <c r="B7">
        <f t="shared" ref="B7:I7" si="0">SUM(B4:B6)</f>
        <v>356</v>
      </c>
      <c r="C7">
        <f t="shared" si="0"/>
        <v>18</v>
      </c>
      <c r="D7">
        <f t="shared" si="0"/>
        <v>333</v>
      </c>
      <c r="E7">
        <f t="shared" si="0"/>
        <v>11</v>
      </c>
      <c r="F7">
        <f t="shared" si="0"/>
        <v>157</v>
      </c>
      <c r="G7">
        <f t="shared" si="0"/>
        <v>30</v>
      </c>
      <c r="H7">
        <f t="shared" si="0"/>
        <v>143</v>
      </c>
      <c r="I7">
        <f t="shared" si="0"/>
        <v>29</v>
      </c>
    </row>
    <row r="8" spans="1:9">
      <c r="B8" t="s">
        <v>17</v>
      </c>
      <c r="G8" t="s">
        <v>20</v>
      </c>
    </row>
    <row r="9" spans="1:9">
      <c r="B9" t="s">
        <v>13</v>
      </c>
      <c r="C9" s="2">
        <f>(B7+D7)/SUM(B7:E7)</f>
        <v>0.95961002785515326</v>
      </c>
      <c r="G9" t="s">
        <v>22</v>
      </c>
    </row>
    <row r="10" spans="1:9">
      <c r="B10" t="s">
        <v>18</v>
      </c>
      <c r="C10" s="2">
        <f>F7/(F7+G7)</f>
        <v>0.83957219251336901</v>
      </c>
      <c r="G10" t="s">
        <v>21</v>
      </c>
    </row>
    <row r="11" spans="1:9">
      <c r="B11" t="s">
        <v>19</v>
      </c>
      <c r="C11" s="2">
        <f>H7/(H7+I7)</f>
        <v>0.83139534883720934</v>
      </c>
      <c r="G11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150" zoomScaleNormal="150" zoomScalePageLayoutView="150" workbookViewId="0">
      <selection activeCell="G9" sqref="G9:H10"/>
    </sheetView>
  </sheetViews>
  <sheetFormatPr baseColWidth="10" defaultRowHeight="15" x14ac:dyDescent="0"/>
  <cols>
    <col min="3" max="3" width="14" customWidth="1"/>
    <col min="5" max="5" width="13" bestFit="1" customWidth="1"/>
    <col min="7" max="7" width="12.1640625" bestFit="1" customWidth="1"/>
    <col min="9" max="9" width="13" bestFit="1" customWidth="1"/>
  </cols>
  <sheetData>
    <row r="1" spans="1:9">
      <c r="B1" t="s">
        <v>13</v>
      </c>
      <c r="F1" t="s">
        <v>14</v>
      </c>
    </row>
    <row r="2" spans="1:9">
      <c r="B2" t="s">
        <v>0</v>
      </c>
      <c r="C2" t="s">
        <v>8</v>
      </c>
      <c r="D2" t="s">
        <v>1</v>
      </c>
      <c r="E2" t="s">
        <v>9</v>
      </c>
      <c r="F2" t="s">
        <v>0</v>
      </c>
      <c r="G2" t="s">
        <v>8</v>
      </c>
      <c r="H2" t="s">
        <v>1</v>
      </c>
      <c r="I2" t="s">
        <v>9</v>
      </c>
    </row>
    <row r="3" spans="1:9">
      <c r="A3" t="s">
        <v>7</v>
      </c>
      <c r="B3">
        <v>659</v>
      </c>
      <c r="C3">
        <v>0</v>
      </c>
      <c r="D3">
        <v>389</v>
      </c>
      <c r="E3">
        <v>0</v>
      </c>
      <c r="F3" t="s">
        <v>15</v>
      </c>
      <c r="G3" t="s">
        <v>15</v>
      </c>
      <c r="H3" t="s">
        <v>15</v>
      </c>
      <c r="I3" t="s">
        <v>15</v>
      </c>
    </row>
    <row r="4" spans="1:9">
      <c r="A4" t="s">
        <v>10</v>
      </c>
      <c r="B4">
        <v>236</v>
      </c>
      <c r="C4">
        <v>10</v>
      </c>
      <c r="D4">
        <v>428</v>
      </c>
      <c r="E4">
        <v>8</v>
      </c>
      <c r="F4">
        <v>121</v>
      </c>
      <c r="G4">
        <v>22</v>
      </c>
      <c r="H4">
        <v>205</v>
      </c>
      <c r="I4">
        <v>18</v>
      </c>
    </row>
    <row r="5" spans="1:9">
      <c r="A5" t="s">
        <v>11</v>
      </c>
      <c r="B5">
        <v>253</v>
      </c>
      <c r="C5">
        <v>6</v>
      </c>
      <c r="D5">
        <v>420</v>
      </c>
      <c r="E5">
        <v>4</v>
      </c>
      <c r="F5">
        <v>108</v>
      </c>
      <c r="G5">
        <v>22</v>
      </c>
      <c r="H5">
        <v>221</v>
      </c>
      <c r="I5">
        <v>14</v>
      </c>
    </row>
    <row r="6" spans="1:9">
      <c r="A6" t="s">
        <v>12</v>
      </c>
      <c r="B6">
        <v>265</v>
      </c>
      <c r="C6">
        <v>8</v>
      </c>
      <c r="D6">
        <v>453</v>
      </c>
      <c r="E6">
        <v>5</v>
      </c>
      <c r="F6">
        <v>98</v>
      </c>
      <c r="G6">
        <v>18</v>
      </c>
      <c r="H6">
        <v>4</v>
      </c>
      <c r="I6">
        <v>197</v>
      </c>
    </row>
    <row r="7" spans="1:9">
      <c r="B7">
        <f t="shared" ref="B7:I7" si="0">SUM(B4:B6)</f>
        <v>754</v>
      </c>
      <c r="C7">
        <f t="shared" si="0"/>
        <v>24</v>
      </c>
      <c r="D7">
        <f t="shared" si="0"/>
        <v>1301</v>
      </c>
      <c r="E7">
        <f t="shared" si="0"/>
        <v>17</v>
      </c>
      <c r="F7">
        <f t="shared" si="0"/>
        <v>327</v>
      </c>
      <c r="G7">
        <f t="shared" si="0"/>
        <v>62</v>
      </c>
      <c r="H7">
        <f t="shared" si="0"/>
        <v>430</v>
      </c>
      <c r="I7">
        <f t="shared" si="0"/>
        <v>229</v>
      </c>
    </row>
    <row r="8" spans="1:9">
      <c r="B8" t="s">
        <v>17</v>
      </c>
      <c r="G8" t="s">
        <v>20</v>
      </c>
    </row>
    <row r="9" spans="1:9">
      <c r="B9" t="s">
        <v>13</v>
      </c>
      <c r="C9" s="2">
        <f>(B7+D7)/SUM(B7:E7)</f>
        <v>0.98043893129770987</v>
      </c>
      <c r="G9" t="s">
        <v>24</v>
      </c>
    </row>
    <row r="10" spans="1:9">
      <c r="B10" t="s">
        <v>18</v>
      </c>
      <c r="C10" s="2">
        <f>F7/(F7+G7)</f>
        <v>0.84061696658097684</v>
      </c>
      <c r="G10" t="s">
        <v>25</v>
      </c>
      <c r="H10" t="s">
        <v>26</v>
      </c>
    </row>
    <row r="11" spans="1:9">
      <c r="B11" t="s">
        <v>19</v>
      </c>
      <c r="C11" s="2">
        <f>H7/(H7+I7)</f>
        <v>0.65250379362670718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150" zoomScaleNormal="150" zoomScalePageLayoutView="150" workbookViewId="0">
      <selection activeCell="G9" sqref="G9:G11"/>
    </sheetView>
  </sheetViews>
  <sheetFormatPr baseColWidth="10" defaultRowHeight="15" x14ac:dyDescent="0"/>
  <cols>
    <col min="3" max="3" width="12.1640625" bestFit="1" customWidth="1"/>
    <col min="5" max="5" width="13" bestFit="1" customWidth="1"/>
    <col min="7" max="7" width="12.1640625" bestFit="1" customWidth="1"/>
    <col min="9" max="9" width="13" bestFit="1" customWidth="1"/>
  </cols>
  <sheetData>
    <row r="1" spans="1:9">
      <c r="B1" t="s">
        <v>13</v>
      </c>
      <c r="F1" t="s">
        <v>14</v>
      </c>
    </row>
    <row r="2" spans="1:9">
      <c r="B2" t="s">
        <v>0</v>
      </c>
      <c r="C2" t="s">
        <v>8</v>
      </c>
      <c r="D2" t="s">
        <v>1</v>
      </c>
      <c r="E2" t="s">
        <v>9</v>
      </c>
      <c r="F2" t="s">
        <v>0</v>
      </c>
      <c r="G2" t="s">
        <v>8</v>
      </c>
      <c r="H2" t="s">
        <v>1</v>
      </c>
      <c r="I2" t="s">
        <v>9</v>
      </c>
    </row>
    <row r="3" spans="1:9">
      <c r="A3" t="s">
        <v>7</v>
      </c>
      <c r="B3">
        <v>552</v>
      </c>
      <c r="C3">
        <v>0</v>
      </c>
      <c r="D3">
        <v>400</v>
      </c>
      <c r="E3">
        <v>0</v>
      </c>
      <c r="F3" t="s">
        <v>15</v>
      </c>
      <c r="G3" t="s">
        <v>15</v>
      </c>
      <c r="H3" t="s">
        <v>15</v>
      </c>
      <c r="I3" t="s">
        <v>15</v>
      </c>
    </row>
    <row r="4" spans="1:9">
      <c r="A4" t="s">
        <v>10</v>
      </c>
      <c r="B4">
        <v>253</v>
      </c>
      <c r="C4">
        <v>10</v>
      </c>
      <c r="D4">
        <v>328</v>
      </c>
      <c r="E4">
        <v>10</v>
      </c>
      <c r="F4">
        <v>121</v>
      </c>
      <c r="G4">
        <v>16</v>
      </c>
      <c r="H4">
        <v>196</v>
      </c>
      <c r="I4">
        <v>18</v>
      </c>
    </row>
    <row r="5" spans="1:9">
      <c r="A5" t="s">
        <v>11</v>
      </c>
      <c r="B5">
        <v>276</v>
      </c>
      <c r="C5">
        <v>7</v>
      </c>
      <c r="D5">
        <v>370</v>
      </c>
      <c r="E5">
        <v>8</v>
      </c>
      <c r="F5">
        <v>100</v>
      </c>
      <c r="G5">
        <v>17</v>
      </c>
      <c r="H5">
        <v>158</v>
      </c>
      <c r="I5">
        <v>16</v>
      </c>
    </row>
    <row r="6" spans="1:9">
      <c r="A6" t="s">
        <v>12</v>
      </c>
      <c r="B6">
        <v>249</v>
      </c>
      <c r="C6">
        <v>5</v>
      </c>
      <c r="D6">
        <v>376</v>
      </c>
      <c r="E6">
        <v>12</v>
      </c>
      <c r="F6">
        <v>130</v>
      </c>
      <c r="G6">
        <v>16</v>
      </c>
      <c r="H6">
        <v>151</v>
      </c>
      <c r="I6">
        <v>13</v>
      </c>
    </row>
    <row r="7" spans="1:9">
      <c r="B7">
        <f t="shared" ref="B7:I7" si="0">SUM(B4:B6)</f>
        <v>778</v>
      </c>
      <c r="C7">
        <f t="shared" si="0"/>
        <v>22</v>
      </c>
      <c r="D7">
        <f t="shared" si="0"/>
        <v>1074</v>
      </c>
      <c r="E7">
        <f t="shared" si="0"/>
        <v>30</v>
      </c>
      <c r="F7">
        <f t="shared" si="0"/>
        <v>351</v>
      </c>
      <c r="G7">
        <f t="shared" si="0"/>
        <v>49</v>
      </c>
      <c r="H7">
        <f t="shared" si="0"/>
        <v>505</v>
      </c>
      <c r="I7">
        <f t="shared" si="0"/>
        <v>47</v>
      </c>
    </row>
    <row r="8" spans="1:9">
      <c r="B8" t="s">
        <v>17</v>
      </c>
      <c r="G8" t="s">
        <v>20</v>
      </c>
    </row>
    <row r="9" spans="1:9">
      <c r="B9" t="s">
        <v>13</v>
      </c>
      <c r="C9" s="2">
        <f>(B7+D7)/SUM(B7:E7)</f>
        <v>0.97268907563025209</v>
      </c>
      <c r="G9" t="s">
        <v>24</v>
      </c>
    </row>
    <row r="10" spans="1:9">
      <c r="B10" t="s">
        <v>18</v>
      </c>
      <c r="C10" s="2">
        <f>F7/(F7+G7)</f>
        <v>0.87749999999999995</v>
      </c>
      <c r="G10" t="s">
        <v>25</v>
      </c>
    </row>
    <row r="11" spans="1:9">
      <c r="B11" t="s">
        <v>19</v>
      </c>
      <c r="C11" s="2">
        <f>H7/(H7+I7)</f>
        <v>0.91485507246376807</v>
      </c>
      <c r="G11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150" zoomScaleNormal="150" zoomScalePageLayoutView="150" workbookViewId="0">
      <selection activeCell="G9" sqref="G9:I10"/>
    </sheetView>
  </sheetViews>
  <sheetFormatPr baseColWidth="10" defaultRowHeight="15" x14ac:dyDescent="0"/>
  <cols>
    <col min="3" max="3" width="12.1640625" bestFit="1" customWidth="1"/>
    <col min="5" max="5" width="13" bestFit="1" customWidth="1"/>
    <col min="7" max="7" width="12.1640625" bestFit="1" customWidth="1"/>
    <col min="8" max="8" width="12.33203125" bestFit="1" customWidth="1"/>
    <col min="9" max="9" width="13" bestFit="1" customWidth="1"/>
  </cols>
  <sheetData>
    <row r="1" spans="1:9">
      <c r="B1" t="s">
        <v>16</v>
      </c>
      <c r="F1" t="s">
        <v>13</v>
      </c>
    </row>
    <row r="2" spans="1:9">
      <c r="B2" t="s">
        <v>0</v>
      </c>
      <c r="C2" t="s">
        <v>8</v>
      </c>
      <c r="D2" t="s">
        <v>1</v>
      </c>
      <c r="E2" t="s">
        <v>9</v>
      </c>
      <c r="F2" t="s">
        <v>0</v>
      </c>
      <c r="G2" t="s">
        <v>8</v>
      </c>
      <c r="H2" t="s">
        <v>1</v>
      </c>
      <c r="I2" t="s">
        <v>9</v>
      </c>
    </row>
    <row r="3" spans="1:9">
      <c r="A3" t="s">
        <v>7</v>
      </c>
      <c r="B3">
        <v>456</v>
      </c>
      <c r="C3">
        <v>0</v>
      </c>
      <c r="D3">
        <v>388</v>
      </c>
      <c r="E3">
        <v>0</v>
      </c>
      <c r="F3" t="s">
        <v>15</v>
      </c>
      <c r="G3" t="s">
        <v>15</v>
      </c>
      <c r="H3" t="s">
        <v>15</v>
      </c>
      <c r="I3" t="s">
        <v>15</v>
      </c>
    </row>
    <row r="4" spans="1:9">
      <c r="A4" t="s">
        <v>10</v>
      </c>
      <c r="B4">
        <v>256</v>
      </c>
      <c r="C4">
        <v>7</v>
      </c>
      <c r="D4">
        <v>281</v>
      </c>
      <c r="E4">
        <v>14</v>
      </c>
      <c r="F4">
        <v>108</v>
      </c>
      <c r="G4">
        <v>17</v>
      </c>
      <c r="H4">
        <v>145</v>
      </c>
      <c r="I4">
        <v>16</v>
      </c>
    </row>
    <row r="5" spans="1:9">
      <c r="A5" t="s">
        <v>11</v>
      </c>
      <c r="B5">
        <v>236</v>
      </c>
      <c r="C5">
        <v>14</v>
      </c>
      <c r="D5">
        <v>292</v>
      </c>
      <c r="E5">
        <v>7</v>
      </c>
      <c r="F5">
        <v>121</v>
      </c>
      <c r="G5">
        <v>17</v>
      </c>
      <c r="H5">
        <v>143</v>
      </c>
      <c r="I5">
        <v>14</v>
      </c>
    </row>
    <row r="6" spans="1:9">
      <c r="A6" t="s">
        <v>12</v>
      </c>
      <c r="B6">
        <v>255</v>
      </c>
      <c r="C6">
        <v>8</v>
      </c>
      <c r="D6">
        <v>312</v>
      </c>
      <c r="E6">
        <v>6</v>
      </c>
      <c r="F6">
        <v>105</v>
      </c>
      <c r="G6">
        <v>20</v>
      </c>
      <c r="H6">
        <v>127</v>
      </c>
      <c r="I6">
        <v>11</v>
      </c>
    </row>
    <row r="7" spans="1:9">
      <c r="B7">
        <f t="shared" ref="B7:I7" si="0">SUM(B4:B6)</f>
        <v>747</v>
      </c>
      <c r="C7">
        <f t="shared" si="0"/>
        <v>29</v>
      </c>
      <c r="D7">
        <f t="shared" si="0"/>
        <v>885</v>
      </c>
      <c r="E7">
        <f t="shared" si="0"/>
        <v>27</v>
      </c>
      <c r="F7">
        <f t="shared" si="0"/>
        <v>334</v>
      </c>
      <c r="G7">
        <f t="shared" si="0"/>
        <v>54</v>
      </c>
      <c r="H7">
        <f t="shared" si="0"/>
        <v>415</v>
      </c>
      <c r="I7">
        <f t="shared" si="0"/>
        <v>41</v>
      </c>
    </row>
    <row r="8" spans="1:9">
      <c r="B8" t="s">
        <v>17</v>
      </c>
      <c r="G8" t="s">
        <v>20</v>
      </c>
    </row>
    <row r="9" spans="1:9">
      <c r="B9" t="s">
        <v>13</v>
      </c>
      <c r="C9" s="2">
        <f>(B7+D7)/SUM(B7:E7)</f>
        <v>0.96682464454976302</v>
      </c>
      <c r="G9" t="s">
        <v>24</v>
      </c>
      <c r="H9" t="s">
        <v>27</v>
      </c>
      <c r="I9" t="s">
        <v>25</v>
      </c>
    </row>
    <row r="10" spans="1:9">
      <c r="B10" t="s">
        <v>18</v>
      </c>
      <c r="C10" s="2">
        <f>F7/(F7+G7)</f>
        <v>0.86082474226804129</v>
      </c>
      <c r="G10" t="s">
        <v>25</v>
      </c>
      <c r="H10" t="s">
        <v>29</v>
      </c>
    </row>
    <row r="11" spans="1:9">
      <c r="B11" t="s">
        <v>19</v>
      </c>
      <c r="C11" s="2">
        <f>H7/(H7+I7)</f>
        <v>0.91008771929824561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150" zoomScaleNormal="150" zoomScalePageLayoutView="150" workbookViewId="0">
      <selection activeCell="G9" sqref="G9:H11"/>
    </sheetView>
  </sheetViews>
  <sheetFormatPr baseColWidth="10" defaultRowHeight="15" x14ac:dyDescent="0"/>
  <cols>
    <col min="3" max="3" width="12.1640625" bestFit="1" customWidth="1"/>
    <col min="5" max="5" width="13" bestFit="1" customWidth="1"/>
    <col min="7" max="7" width="12.1640625" bestFit="1" customWidth="1"/>
    <col min="9" max="9" width="13" bestFit="1" customWidth="1"/>
  </cols>
  <sheetData>
    <row r="1" spans="1:9">
      <c r="B1" t="s">
        <v>13</v>
      </c>
      <c r="F1" t="s">
        <v>14</v>
      </c>
    </row>
    <row r="2" spans="1:9">
      <c r="B2" t="s">
        <v>0</v>
      </c>
      <c r="C2" t="s">
        <v>8</v>
      </c>
      <c r="D2" t="s">
        <v>1</v>
      </c>
      <c r="E2" t="s">
        <v>9</v>
      </c>
      <c r="F2" t="s">
        <v>0</v>
      </c>
      <c r="G2" t="s">
        <v>8</v>
      </c>
      <c r="H2" t="s">
        <v>1</v>
      </c>
      <c r="I2" t="s">
        <v>9</v>
      </c>
    </row>
    <row r="3" spans="1:9">
      <c r="A3" t="s">
        <v>7</v>
      </c>
      <c r="B3">
        <v>546</v>
      </c>
      <c r="C3">
        <v>0</v>
      </c>
      <c r="D3">
        <v>365</v>
      </c>
      <c r="E3">
        <v>0</v>
      </c>
      <c r="F3" t="s">
        <v>15</v>
      </c>
      <c r="G3" t="s">
        <v>15</v>
      </c>
      <c r="H3" t="s">
        <v>15</v>
      </c>
      <c r="I3" t="s">
        <v>15</v>
      </c>
    </row>
    <row r="4" spans="1:9">
      <c r="A4" t="s">
        <v>10</v>
      </c>
      <c r="B4">
        <v>232</v>
      </c>
      <c r="C4">
        <v>25</v>
      </c>
      <c r="D4">
        <v>385</v>
      </c>
      <c r="E4">
        <v>6</v>
      </c>
      <c r="F4">
        <v>86</v>
      </c>
      <c r="G4">
        <v>22</v>
      </c>
      <c r="H4">
        <v>138</v>
      </c>
      <c r="I4">
        <v>17</v>
      </c>
    </row>
    <row r="5" spans="1:9">
      <c r="A5" t="s">
        <v>11</v>
      </c>
      <c r="B5">
        <v>229</v>
      </c>
      <c r="C5">
        <v>19</v>
      </c>
      <c r="D5">
        <v>346</v>
      </c>
      <c r="E5">
        <v>5</v>
      </c>
      <c r="F5">
        <v>95</v>
      </c>
      <c r="G5">
        <v>22</v>
      </c>
      <c r="H5">
        <v>181</v>
      </c>
      <c r="I5">
        <v>14</v>
      </c>
    </row>
    <row r="6" spans="1:9">
      <c r="A6" t="s">
        <v>12</v>
      </c>
      <c r="B6">
        <v>217</v>
      </c>
      <c r="C6">
        <v>8</v>
      </c>
      <c r="D6">
        <v>342</v>
      </c>
      <c r="E6">
        <v>8</v>
      </c>
      <c r="F6">
        <v>103</v>
      </c>
      <c r="G6">
        <v>37</v>
      </c>
      <c r="H6">
        <v>167</v>
      </c>
      <c r="I6">
        <v>29</v>
      </c>
    </row>
    <row r="7" spans="1:9">
      <c r="B7">
        <f t="shared" ref="B7:I7" si="0">SUM(B4:B6)</f>
        <v>678</v>
      </c>
      <c r="C7">
        <f t="shared" si="0"/>
        <v>52</v>
      </c>
      <c r="D7">
        <f t="shared" si="0"/>
        <v>1073</v>
      </c>
      <c r="E7">
        <f t="shared" si="0"/>
        <v>19</v>
      </c>
      <c r="F7">
        <f t="shared" si="0"/>
        <v>284</v>
      </c>
      <c r="G7">
        <f t="shared" si="0"/>
        <v>81</v>
      </c>
      <c r="H7">
        <f t="shared" si="0"/>
        <v>486</v>
      </c>
      <c r="I7">
        <f t="shared" si="0"/>
        <v>60</v>
      </c>
    </row>
    <row r="8" spans="1:9">
      <c r="B8" t="s">
        <v>17</v>
      </c>
      <c r="G8" t="s">
        <v>20</v>
      </c>
    </row>
    <row r="9" spans="1:9">
      <c r="B9" t="s">
        <v>13</v>
      </c>
      <c r="C9" s="2">
        <f>(B7+D7)/SUM(B7:E7)</f>
        <v>0.96103183315038421</v>
      </c>
      <c r="G9" t="s">
        <v>24</v>
      </c>
    </row>
    <row r="10" spans="1:9">
      <c r="B10" t="s">
        <v>18</v>
      </c>
      <c r="C10" s="2">
        <f>F7/(F7+G7)</f>
        <v>0.77808219178082194</v>
      </c>
      <c r="G10" t="s">
        <v>28</v>
      </c>
      <c r="H10" t="s">
        <v>21</v>
      </c>
    </row>
    <row r="11" spans="1:9">
      <c r="B11" t="s">
        <v>19</v>
      </c>
      <c r="C11" s="2">
        <f>H7/(H7+I7)</f>
        <v>0.89010989010989006</v>
      </c>
      <c r="G11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50" zoomScaleNormal="150" zoomScalePageLayoutView="150" workbookViewId="0">
      <selection activeCell="B1" sqref="B1:F5"/>
    </sheetView>
  </sheetViews>
  <sheetFormatPr baseColWidth="10" defaultRowHeight="15" x14ac:dyDescent="0"/>
  <cols>
    <col min="1" max="1" width="12.5" bestFit="1" customWidth="1"/>
  </cols>
  <sheetData>
    <row r="1" spans="1:6">
      <c r="A1" t="s">
        <v>17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13</v>
      </c>
      <c r="B2" s="3">
        <f>'March 1 - 15'!C9</f>
        <v>0.95961002785515326</v>
      </c>
      <c r="C2" s="3">
        <f>'March 16 - 31'!C9</f>
        <v>0.98043893129770987</v>
      </c>
      <c r="D2" s="3">
        <f>'April 1 - 15'!C9</f>
        <v>0.97268907563025209</v>
      </c>
      <c r="E2" s="3">
        <f>'April 16 - 30'!C9</f>
        <v>0.96682464454976302</v>
      </c>
      <c r="F2" s="3">
        <f>'May 1 - 15'!C9</f>
        <v>0.96103183315038421</v>
      </c>
    </row>
    <row r="3" spans="1:6">
      <c r="A3" t="s">
        <v>18</v>
      </c>
      <c r="B3" s="3">
        <f>'March 1 - 15'!C10</f>
        <v>0.83957219251336901</v>
      </c>
      <c r="C3" s="3">
        <f>'March 16 - 31'!C10</f>
        <v>0.84061696658097684</v>
      </c>
      <c r="D3" s="3">
        <f>'April 1 - 15'!C10</f>
        <v>0.87749999999999995</v>
      </c>
      <c r="E3" s="3">
        <f>'April 16 - 30'!C10</f>
        <v>0.86082474226804129</v>
      </c>
      <c r="F3" s="3">
        <f>'May 1 - 15'!C10</f>
        <v>0.77808219178082194</v>
      </c>
    </row>
    <row r="4" spans="1:6">
      <c r="A4" t="s">
        <v>19</v>
      </c>
      <c r="B4" s="3">
        <f>'March 1 - 15'!C11</f>
        <v>0.83139534883720934</v>
      </c>
      <c r="C4" s="3">
        <f>'March 16 - 31'!C11</f>
        <v>0.65250379362670718</v>
      </c>
      <c r="D4" s="3">
        <f>'April 1 - 15'!C11</f>
        <v>0.91485507246376807</v>
      </c>
      <c r="E4" s="3">
        <f>'April 16 - 30'!C11</f>
        <v>0.91008771929824561</v>
      </c>
      <c r="F4" s="3">
        <f>'May 1 - 15'!C11</f>
        <v>0.89010989010989006</v>
      </c>
    </row>
    <row r="5" spans="1:6">
      <c r="A5" t="s">
        <v>31</v>
      </c>
      <c r="B5" s="3">
        <f>SUM(B3:F4)/10</f>
        <v>0.83955479174790282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March 1 - 15</vt:lpstr>
      <vt:lpstr>March 16 - 31</vt:lpstr>
      <vt:lpstr>April 1 - 15</vt:lpstr>
      <vt:lpstr>April 16 - 30</vt:lpstr>
      <vt:lpstr>May 1 - 15</vt:lpstr>
      <vt:lpstr>Charts</vt:lpstr>
    </vt:vector>
  </TitlesOfParts>
  <Company>solarmist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Olson</dc:creator>
  <cp:lastModifiedBy>Joshua Olson</cp:lastModifiedBy>
  <dcterms:created xsi:type="dcterms:W3CDTF">2011-05-18T00:02:36Z</dcterms:created>
  <dcterms:modified xsi:type="dcterms:W3CDTF">2011-05-18T04:27:15Z</dcterms:modified>
</cp:coreProperties>
</file>