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560" windowHeight="148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Sheet1!$A$1:$M$17</definedName>
  </definedNames>
  <calcPr calcId="124519"/>
</workbook>
</file>

<file path=xl/calcChain.xml><?xml version="1.0" encoding="utf-8"?>
<calcChain xmlns="http://schemas.openxmlformats.org/spreadsheetml/2006/main">
  <c r="L11" i="1"/>
  <c r="M11" s="1"/>
  <c r="L12"/>
  <c r="M12" s="1"/>
  <c r="L8"/>
  <c r="M8" s="1"/>
  <c r="M13"/>
  <c r="L13"/>
  <c r="L6"/>
  <c r="M6" s="1"/>
  <c r="L4"/>
  <c r="M4" s="1"/>
  <c r="L5"/>
  <c r="M5" s="1"/>
  <c r="L17"/>
  <c r="M17" s="1"/>
  <c r="L16"/>
  <c r="M16" s="1"/>
  <c r="L10"/>
  <c r="M10" s="1"/>
  <c r="L9"/>
  <c r="M9" s="1"/>
  <c r="L3"/>
  <c r="M3" s="1"/>
  <c r="L14"/>
  <c r="M14" s="1"/>
  <c r="L7"/>
  <c r="M7" s="1"/>
  <c r="L2"/>
  <c r="M2" s="1"/>
  <c r="M19" s="1"/>
  <c r="L15"/>
  <c r="M15" s="1"/>
</calcChain>
</file>

<file path=xl/sharedStrings.xml><?xml version="1.0" encoding="utf-8"?>
<sst xmlns="http://schemas.openxmlformats.org/spreadsheetml/2006/main" count="124" uniqueCount="93">
  <si>
    <t>Value</t>
  </si>
  <si>
    <t>Package</t>
  </si>
  <si>
    <t>Parts</t>
  </si>
  <si>
    <t>Description</t>
  </si>
  <si>
    <t>LED1</t>
  </si>
  <si>
    <t>LED</t>
  </si>
  <si>
    <t>SOIC8</t>
  </si>
  <si>
    <t>PIC16F18325</t>
  </si>
  <si>
    <t>Farnell</t>
  </si>
  <si>
    <t>CON1</t>
  </si>
  <si>
    <t>CON2</t>
  </si>
  <si>
    <t>IC2</t>
  </si>
  <si>
    <t>IC1</t>
  </si>
  <si>
    <t>Quantity</t>
  </si>
  <si>
    <t>Manufacturer</t>
  </si>
  <si>
    <t>Model</t>
  </si>
  <si>
    <t>Marking</t>
  </si>
  <si>
    <t>Remarks</t>
  </si>
  <si>
    <t>Unit Price</t>
  </si>
  <si>
    <t>Price</t>
  </si>
  <si>
    <t>Price inkl MwSt</t>
  </si>
  <si>
    <t>0805, metric 2012</t>
  </si>
  <si>
    <t>n/a</t>
  </si>
  <si>
    <t>or similar</t>
  </si>
  <si>
    <t>Schottky Diode</t>
  </si>
  <si>
    <t>PCB</t>
  </si>
  <si>
    <t>Ceramic capacitor</t>
  </si>
  <si>
    <t>100nF, 50V, X7R</t>
  </si>
  <si>
    <t>Multicomp</t>
  </si>
  <si>
    <t xml:space="preserve">MC0805B104K500CT </t>
  </si>
  <si>
    <t>5-Pin Header</t>
  </si>
  <si>
    <t>100 mil (2.54mm)</t>
  </si>
  <si>
    <t>TE Connectivity / AMP</t>
  </si>
  <si>
    <t>826926-5</t>
  </si>
  <si>
    <t>Linear Voltage Regulator</t>
  </si>
  <si>
    <t>Resistor</t>
  </si>
  <si>
    <t>1kOhms</t>
  </si>
  <si>
    <t xml:space="preserve">MC01W080511K </t>
  </si>
  <si>
    <t>1001</t>
  </si>
  <si>
    <t>10kOhms</t>
  </si>
  <si>
    <t xml:space="preserve">MC01W0805110K </t>
  </si>
  <si>
    <t>1002</t>
  </si>
  <si>
    <t>5V</t>
  </si>
  <si>
    <t>Texas Instruments</t>
  </si>
  <si>
    <t>8-bit Microcontroller</t>
  </si>
  <si>
    <t>SOIC14</t>
  </si>
  <si>
    <t>Microchip</t>
  </si>
  <si>
    <t>PIC16F18325-I/SL</t>
  </si>
  <si>
    <t>75x65mm</t>
  </si>
  <si>
    <t>Soldernerd.com</t>
  </si>
  <si>
    <t>Tantal capacitor</t>
  </si>
  <si>
    <t>33uF, 16V</t>
  </si>
  <si>
    <t>Case C</t>
  </si>
  <si>
    <t>Panasonic</t>
  </si>
  <si>
    <t>Bourns</t>
  </si>
  <si>
    <t>200 mil (3.08mm)</t>
  </si>
  <si>
    <t>Weidmueller</t>
  </si>
  <si>
    <t>R4</t>
  </si>
  <si>
    <t>C1, C4, C5</t>
  </si>
  <si>
    <t>R3</t>
  </si>
  <si>
    <t>C2</t>
  </si>
  <si>
    <t>C3</t>
  </si>
  <si>
    <t>R1, R2, R5</t>
  </si>
  <si>
    <t>LM2931AD-5.0</t>
  </si>
  <si>
    <t>LMT86</t>
  </si>
  <si>
    <t>SC70-5</t>
  </si>
  <si>
    <t>IC4</t>
  </si>
  <si>
    <t>Analog Temperature Sensors with Class-AB Output</t>
  </si>
  <si>
    <t>MINI2-F3-B</t>
  </si>
  <si>
    <t>D1</t>
  </si>
  <si>
    <t>TPL7407</t>
  </si>
  <si>
    <t>IC3</t>
  </si>
  <si>
    <t>6-Pin Header</t>
  </si>
  <si>
    <t>10uF, 35V</t>
  </si>
  <si>
    <t>red</t>
  </si>
  <si>
    <t>green</t>
  </si>
  <si>
    <t>60V 2A</t>
  </si>
  <si>
    <t>LED2, LED3</t>
  </si>
  <si>
    <t>LM2931</t>
  </si>
  <si>
    <t>7-channel low-side driver</t>
  </si>
  <si>
    <t>SOIC16</t>
  </si>
  <si>
    <t>RTRIM</t>
  </si>
  <si>
    <t>5k or 10k</t>
  </si>
  <si>
    <t>Trimmer</t>
  </si>
  <si>
    <t>KEMET</t>
  </si>
  <si>
    <t>106 35K</t>
  </si>
  <si>
    <t xml:space="preserve"> T491C106K035AT</t>
  </si>
  <si>
    <t>DB2W60400L</t>
  </si>
  <si>
    <t>OVS-0804</t>
  </si>
  <si>
    <t>Knightbridge</t>
  </si>
  <si>
    <t xml:space="preserve">KP-2012SECK-J3 </t>
  </si>
  <si>
    <t>3314G-2-103E</t>
  </si>
  <si>
    <t>45x45mm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</si>
</sst>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43" fontId="2" fillId="0" borderId="1" xfId="1" applyFont="1" applyBorder="1"/>
    <xf numFmtId="0" fontId="0" fillId="0" borderId="1" xfId="0" applyBorder="1"/>
    <xf numFmtId="0" fontId="0" fillId="0" borderId="1" xfId="0" applyFont="1" applyBorder="1"/>
    <xf numFmtId="43" fontId="0" fillId="0" borderId="1" xfId="1" applyFont="1" applyBorder="1"/>
    <xf numFmtId="0" fontId="0" fillId="0" borderId="0" xfId="0" applyFill="1" applyBorder="1"/>
    <xf numFmtId="0" fontId="0" fillId="0" borderId="1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9"/>
  <sheetViews>
    <sheetView tabSelected="1" zoomScale="85" zoomScaleNormal="85" workbookViewId="0">
      <pane ySplit="1" topLeftCell="A2" activePane="bottomLeft" state="frozen"/>
      <selection pane="bottomLeft" activeCell="D21" sqref="D21"/>
    </sheetView>
  </sheetViews>
  <sheetFormatPr defaultRowHeight="15"/>
  <cols>
    <col min="1" max="1" width="8.7109375" bestFit="1" customWidth="1"/>
    <col min="2" max="2" width="25" bestFit="1" customWidth="1"/>
    <col min="3" max="3" width="15" bestFit="1" customWidth="1"/>
    <col min="4" max="4" width="16.5703125" bestFit="1" customWidth="1"/>
    <col min="5" max="5" width="20.7109375" bestFit="1" customWidth="1"/>
    <col min="6" max="6" width="48.7109375" bestFit="1" customWidth="1"/>
    <col min="7" max="7" width="11.85546875" bestFit="1" customWidth="1"/>
    <col min="8" max="8" width="8.140625" bestFit="1" customWidth="1"/>
    <col min="9" max="9" width="10" bestFit="1" customWidth="1"/>
    <col min="10" max="10" width="27.140625" bestFit="1" customWidth="1"/>
    <col min="11" max="11" width="9.7109375" bestFit="1" customWidth="1"/>
    <col min="12" max="12" width="7.140625" bestFit="1" customWidth="1"/>
    <col min="13" max="13" width="15.85546875" bestFit="1" customWidth="1"/>
    <col min="14" max="14" width="18.140625" bestFit="1" customWidth="1"/>
  </cols>
  <sheetData>
    <row r="1" spans="1:13">
      <c r="A1" s="3" t="s">
        <v>13</v>
      </c>
      <c r="B1" s="3" t="s">
        <v>3</v>
      </c>
      <c r="C1" s="3" t="s">
        <v>0</v>
      </c>
      <c r="D1" s="3" t="s">
        <v>1</v>
      </c>
      <c r="E1" s="3" t="s">
        <v>14</v>
      </c>
      <c r="F1" s="3" t="s">
        <v>15</v>
      </c>
      <c r="G1" s="3" t="s">
        <v>16</v>
      </c>
      <c r="H1" s="3" t="s">
        <v>8</v>
      </c>
      <c r="I1" s="3" t="s">
        <v>17</v>
      </c>
      <c r="J1" s="3" t="s">
        <v>2</v>
      </c>
      <c r="K1" s="3" t="s">
        <v>18</v>
      </c>
      <c r="L1" s="3" t="s">
        <v>19</v>
      </c>
      <c r="M1" s="4" t="s">
        <v>20</v>
      </c>
    </row>
    <row r="2" spans="1:13">
      <c r="A2">
        <v>1</v>
      </c>
      <c r="B2" t="s">
        <v>25</v>
      </c>
      <c r="D2" t="s">
        <v>92</v>
      </c>
      <c r="E2" t="s">
        <v>49</v>
      </c>
      <c r="J2" t="s">
        <v>22</v>
      </c>
      <c r="K2">
        <v>3</v>
      </c>
      <c r="L2">
        <f>A2*K2</f>
        <v>3</v>
      </c>
      <c r="M2" s="1">
        <f>L2</f>
        <v>3</v>
      </c>
    </row>
    <row r="3" spans="1:13">
      <c r="A3" s="5">
        <v>1</v>
      </c>
      <c r="B3" s="5" t="s">
        <v>30</v>
      </c>
      <c r="C3" s="5" t="s">
        <v>22</v>
      </c>
      <c r="D3" s="5" t="s">
        <v>31</v>
      </c>
      <c r="E3" s="5" t="s">
        <v>32</v>
      </c>
      <c r="F3" s="5" t="s">
        <v>33</v>
      </c>
      <c r="G3" s="5" t="s">
        <v>22</v>
      </c>
      <c r="H3" s="5">
        <v>1248143</v>
      </c>
      <c r="I3" s="5" t="s">
        <v>23</v>
      </c>
      <c r="J3" s="6" t="s">
        <v>10</v>
      </c>
      <c r="K3" s="5">
        <v>0.153</v>
      </c>
      <c r="L3" s="5">
        <f>A3*K3</f>
        <v>0.153</v>
      </c>
      <c r="M3" s="7">
        <f>L3/0.92</f>
        <v>0.16630434782608694</v>
      </c>
    </row>
    <row r="4" spans="1:13">
      <c r="A4">
        <v>1</v>
      </c>
      <c r="B4" t="s">
        <v>72</v>
      </c>
      <c r="C4" t="s">
        <v>22</v>
      </c>
      <c r="D4" t="s">
        <v>55</v>
      </c>
      <c r="E4" t="s">
        <v>56</v>
      </c>
      <c r="G4" t="s">
        <v>22</v>
      </c>
      <c r="I4" t="s">
        <v>23</v>
      </c>
      <c r="J4" t="s">
        <v>9</v>
      </c>
      <c r="K4">
        <v>0.6</v>
      </c>
      <c r="L4">
        <f>A4*K4</f>
        <v>0.6</v>
      </c>
      <c r="M4" s="1">
        <f>L4/0.92</f>
        <v>0.65217391304347816</v>
      </c>
    </row>
    <row r="5" spans="1:13">
      <c r="A5" s="5">
        <v>1</v>
      </c>
      <c r="B5" s="5" t="s">
        <v>50</v>
      </c>
      <c r="C5" s="5" t="s">
        <v>73</v>
      </c>
      <c r="D5" s="5" t="s">
        <v>52</v>
      </c>
      <c r="E5" s="5" t="s">
        <v>84</v>
      </c>
      <c r="F5" s="5" t="s">
        <v>86</v>
      </c>
      <c r="G5" s="5" t="s">
        <v>85</v>
      </c>
      <c r="H5" s="5">
        <v>1457464</v>
      </c>
      <c r="I5" s="5"/>
      <c r="J5" s="6" t="s">
        <v>60</v>
      </c>
      <c r="K5" s="5">
        <v>0.8</v>
      </c>
      <c r="L5" s="5">
        <f>A5*K5</f>
        <v>0.8</v>
      </c>
      <c r="M5" s="7">
        <f t="shared" ref="M5" si="0">L5/0.92</f>
        <v>0.86956521739130432</v>
      </c>
    </row>
    <row r="6" spans="1:13">
      <c r="A6">
        <v>1</v>
      </c>
      <c r="B6" t="s">
        <v>50</v>
      </c>
      <c r="C6" t="s">
        <v>51</v>
      </c>
      <c r="D6" t="s">
        <v>52</v>
      </c>
      <c r="J6" t="s">
        <v>61</v>
      </c>
      <c r="K6">
        <v>0.8</v>
      </c>
      <c r="L6">
        <f>A6*K6</f>
        <v>0.8</v>
      </c>
      <c r="M6" s="1">
        <f t="shared" ref="M6" si="1">L6/0.92</f>
        <v>0.86956521739130432</v>
      </c>
    </row>
    <row r="7" spans="1:13">
      <c r="A7" s="5">
        <v>3</v>
      </c>
      <c r="B7" s="5" t="s">
        <v>26</v>
      </c>
      <c r="C7" s="5" t="s">
        <v>27</v>
      </c>
      <c r="D7" s="5" t="s">
        <v>48</v>
      </c>
      <c r="E7" s="5" t="s">
        <v>28</v>
      </c>
      <c r="F7" s="5" t="s">
        <v>29</v>
      </c>
      <c r="G7" s="5" t="s">
        <v>22</v>
      </c>
      <c r="H7" s="5">
        <v>1759265</v>
      </c>
      <c r="I7" s="5" t="s">
        <v>23</v>
      </c>
      <c r="J7" s="6" t="s">
        <v>58</v>
      </c>
      <c r="K7" s="5">
        <v>1.46E-2</v>
      </c>
      <c r="L7" s="5">
        <f>A7*K7</f>
        <v>4.3799999999999999E-2</v>
      </c>
      <c r="M7" s="7">
        <f t="shared" ref="M7:M16" si="2">L7/0.92</f>
        <v>4.7608695652173912E-2</v>
      </c>
    </row>
    <row r="8" spans="1:13">
      <c r="A8">
        <v>1</v>
      </c>
      <c r="B8" t="s">
        <v>79</v>
      </c>
      <c r="C8" t="s">
        <v>22</v>
      </c>
      <c r="D8" t="s">
        <v>80</v>
      </c>
      <c r="E8" s="8" t="s">
        <v>43</v>
      </c>
      <c r="F8" t="s">
        <v>70</v>
      </c>
      <c r="G8" t="s">
        <v>70</v>
      </c>
      <c r="H8" s="8">
        <v>2400932</v>
      </c>
      <c r="J8" t="s">
        <v>71</v>
      </c>
      <c r="K8" s="8">
        <v>0.56000000000000005</v>
      </c>
      <c r="L8">
        <f>A8*K8</f>
        <v>0.56000000000000005</v>
      </c>
      <c r="M8" s="1">
        <f t="shared" si="2"/>
        <v>0.60869565217391308</v>
      </c>
    </row>
    <row r="9" spans="1:13">
      <c r="A9" s="5">
        <v>3</v>
      </c>
      <c r="B9" s="5" t="s">
        <v>35</v>
      </c>
      <c r="C9" s="5" t="s">
        <v>36</v>
      </c>
      <c r="D9" s="5" t="s">
        <v>21</v>
      </c>
      <c r="E9" s="5" t="s">
        <v>28</v>
      </c>
      <c r="F9" s="5" t="s">
        <v>37</v>
      </c>
      <c r="G9" s="5" t="s">
        <v>38</v>
      </c>
      <c r="H9" s="5">
        <v>9332383</v>
      </c>
      <c r="I9" s="5" t="s">
        <v>23</v>
      </c>
      <c r="J9" s="6" t="s">
        <v>62</v>
      </c>
      <c r="K9" s="5">
        <v>2.2000000000000001E-3</v>
      </c>
      <c r="L9" s="5">
        <f>A9*K9</f>
        <v>6.6E-3</v>
      </c>
      <c r="M9" s="7">
        <f t="shared" ref="M9:M10" si="3">L9/0.92</f>
        <v>7.1739130434782606E-3</v>
      </c>
    </row>
    <row r="10" spans="1:13">
      <c r="A10">
        <v>1</v>
      </c>
      <c r="B10" t="s">
        <v>35</v>
      </c>
      <c r="C10" t="s">
        <v>39</v>
      </c>
      <c r="D10" t="s">
        <v>21</v>
      </c>
      <c r="E10" t="s">
        <v>28</v>
      </c>
      <c r="F10" t="s">
        <v>40</v>
      </c>
      <c r="G10" t="s">
        <v>41</v>
      </c>
      <c r="H10">
        <v>9332391</v>
      </c>
      <c r="I10" t="s">
        <v>23</v>
      </c>
      <c r="J10" t="s">
        <v>59</v>
      </c>
      <c r="K10">
        <v>1.8E-3</v>
      </c>
      <c r="L10">
        <f>A10*K10</f>
        <v>1.8E-3</v>
      </c>
      <c r="M10" s="1">
        <f t="shared" si="3"/>
        <v>1.9565217391304345E-3</v>
      </c>
    </row>
    <row r="11" spans="1:13">
      <c r="A11" s="5">
        <v>1</v>
      </c>
      <c r="B11" s="5" t="s">
        <v>83</v>
      </c>
      <c r="C11" s="5" t="s">
        <v>82</v>
      </c>
      <c r="D11" s="5" t="s">
        <v>81</v>
      </c>
      <c r="E11" s="5" t="s">
        <v>54</v>
      </c>
      <c r="F11" s="5" t="s">
        <v>91</v>
      </c>
      <c r="G11" s="5"/>
      <c r="H11" s="5">
        <v>2328476</v>
      </c>
      <c r="I11" s="5"/>
      <c r="J11" s="6" t="s">
        <v>57</v>
      </c>
      <c r="K11" s="5">
        <v>1.41</v>
      </c>
      <c r="L11" s="5">
        <f t="shared" ref="L11:L12" si="4">A11*K11</f>
        <v>1.41</v>
      </c>
      <c r="M11" s="7">
        <f t="shared" ref="M11:M12" si="5">L11/0.92</f>
        <v>1.5326086956521738</v>
      </c>
    </row>
    <row r="12" spans="1:13">
      <c r="A12">
        <v>1</v>
      </c>
      <c r="B12" t="s">
        <v>67</v>
      </c>
      <c r="C12" t="s">
        <v>64</v>
      </c>
      <c r="D12" t="s">
        <v>65</v>
      </c>
      <c r="E12" t="s">
        <v>43</v>
      </c>
      <c r="F12" t="s">
        <v>64</v>
      </c>
      <c r="H12" s="8">
        <v>2314388</v>
      </c>
      <c r="J12" t="s">
        <v>66</v>
      </c>
      <c r="K12" s="8">
        <v>0.55000000000000004</v>
      </c>
      <c r="L12">
        <f t="shared" si="4"/>
        <v>0.55000000000000004</v>
      </c>
      <c r="M12" s="1">
        <f t="shared" si="5"/>
        <v>0.59782608695652173</v>
      </c>
    </row>
    <row r="13" spans="1:13">
      <c r="A13" s="5">
        <v>1</v>
      </c>
      <c r="B13" s="5" t="s">
        <v>5</v>
      </c>
      <c r="C13" s="5" t="s">
        <v>75</v>
      </c>
      <c r="D13" s="5" t="s">
        <v>21</v>
      </c>
      <c r="E13" s="5" t="s">
        <v>28</v>
      </c>
      <c r="F13" s="5" t="s">
        <v>88</v>
      </c>
      <c r="G13" s="5" t="s">
        <v>22</v>
      </c>
      <c r="H13" s="5">
        <v>1716766</v>
      </c>
      <c r="I13" s="5" t="s">
        <v>23</v>
      </c>
      <c r="J13" s="6" t="s">
        <v>4</v>
      </c>
      <c r="K13" s="5">
        <v>0.28999999999999998</v>
      </c>
      <c r="L13" s="5">
        <f>A13*K13</f>
        <v>0.28999999999999998</v>
      </c>
      <c r="M13" s="7">
        <f>L13/0.92</f>
        <v>0.31521739130434778</v>
      </c>
    </row>
    <row r="14" spans="1:13">
      <c r="A14">
        <v>2</v>
      </c>
      <c r="B14" t="s">
        <v>5</v>
      </c>
      <c r="C14" t="s">
        <v>74</v>
      </c>
      <c r="D14" t="s">
        <v>21</v>
      </c>
      <c r="E14" s="8" t="s">
        <v>89</v>
      </c>
      <c r="F14" s="8" t="s">
        <v>90</v>
      </c>
      <c r="G14" t="s">
        <v>22</v>
      </c>
      <c r="H14" s="8">
        <v>2335811</v>
      </c>
      <c r="I14" t="s">
        <v>23</v>
      </c>
      <c r="J14" t="s">
        <v>77</v>
      </c>
      <c r="K14" s="8">
        <v>0.24</v>
      </c>
      <c r="L14">
        <f>A14*K14</f>
        <v>0.48</v>
      </c>
      <c r="M14" s="1">
        <f>L14/0.92</f>
        <v>0.52173913043478259</v>
      </c>
    </row>
    <row r="15" spans="1:13">
      <c r="A15" s="5">
        <v>1</v>
      </c>
      <c r="B15" s="5" t="s">
        <v>24</v>
      </c>
      <c r="C15" s="5" t="s">
        <v>76</v>
      </c>
      <c r="D15" s="5" t="s">
        <v>68</v>
      </c>
      <c r="E15" s="5" t="s">
        <v>53</v>
      </c>
      <c r="F15" t="s">
        <v>87</v>
      </c>
      <c r="G15" s="5" t="s">
        <v>22</v>
      </c>
      <c r="H15" s="9">
        <v>2284958</v>
      </c>
      <c r="I15" s="5" t="s">
        <v>23</v>
      </c>
      <c r="J15" s="6" t="s">
        <v>69</v>
      </c>
      <c r="K15" s="5">
        <v>0.16</v>
      </c>
      <c r="L15" s="5">
        <f>A15*K15</f>
        <v>0.16</v>
      </c>
      <c r="M15" s="7">
        <f>L15/0.92</f>
        <v>0.17391304347826086</v>
      </c>
    </row>
    <row r="16" spans="1:13">
      <c r="A16">
        <v>1</v>
      </c>
      <c r="B16" t="s">
        <v>34</v>
      </c>
      <c r="C16" t="s">
        <v>42</v>
      </c>
      <c r="D16" t="s">
        <v>6</v>
      </c>
      <c r="E16" t="s">
        <v>43</v>
      </c>
      <c r="F16" t="s">
        <v>63</v>
      </c>
      <c r="G16" t="s">
        <v>78</v>
      </c>
      <c r="H16" s="8">
        <v>2534193</v>
      </c>
      <c r="J16" t="s">
        <v>11</v>
      </c>
      <c r="K16" s="8">
        <v>0.55000000000000004</v>
      </c>
      <c r="L16">
        <f>A16*K16</f>
        <v>0.55000000000000004</v>
      </c>
      <c r="M16" s="1">
        <f t="shared" si="2"/>
        <v>0.59782608695652173</v>
      </c>
    </row>
    <row r="17" spans="1:13">
      <c r="A17" s="5">
        <v>1</v>
      </c>
      <c r="B17" s="5" t="s">
        <v>44</v>
      </c>
      <c r="C17" s="5" t="s">
        <v>22</v>
      </c>
      <c r="D17" s="5" t="s">
        <v>45</v>
      </c>
      <c r="E17" s="5" t="s">
        <v>46</v>
      </c>
      <c r="F17" s="5" t="s">
        <v>47</v>
      </c>
      <c r="G17" s="5" t="s">
        <v>7</v>
      </c>
      <c r="H17" s="5">
        <v>2474832</v>
      </c>
      <c r="I17" s="5"/>
      <c r="J17" s="6" t="s">
        <v>12</v>
      </c>
      <c r="K17" s="5">
        <v>1</v>
      </c>
      <c r="L17" s="5">
        <f>A17*K17</f>
        <v>1</v>
      </c>
      <c r="M17" s="7">
        <f>L17/0.92</f>
        <v>1.0869565217391304</v>
      </c>
    </row>
    <row r="19" spans="1:13">
      <c r="M19" s="2">
        <f>SUM(M2:M18)</f>
        <v>11.04913043478261</v>
      </c>
    </row>
  </sheetData>
  <sortState ref="A1:I23">
    <sortCondition ref="C1:C23"/>
    <sortCondition ref="B1:B23"/>
  </sortState>
  <pageMargins left="0.70866141732283472" right="0.70866141732283472" top="0.74803149606299213" bottom="0.74803149606299213" header="0.31496062992125984" footer="0.31496062992125984"/>
  <pageSetup paperSize="9" scale="5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2017-04-25T18:59:33Z</cp:lastPrinted>
  <dcterms:created xsi:type="dcterms:W3CDTF">2017-01-03T18:24:53Z</dcterms:created>
  <dcterms:modified xsi:type="dcterms:W3CDTF">2017-04-25T22:35:31Z</dcterms:modified>
</cp:coreProperties>
</file>