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"/>
    </mc:Choice>
  </mc:AlternateContent>
  <bookViews>
    <workbookView xWindow="0" yWindow="0" windowWidth="23040" windowHeight="10896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L33" i="1" l="1"/>
  <c r="L32" i="1"/>
  <c r="L12" i="1"/>
  <c r="L13" i="1"/>
  <c r="L14" i="1"/>
  <c r="L15" i="1"/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8" i="1"/>
  <c r="L7" i="1"/>
  <c r="L6" i="1"/>
  <c r="L5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</calcChain>
</file>

<file path=xl/sharedStrings.xml><?xml version="1.0" encoding="utf-8"?>
<sst xmlns="http://schemas.openxmlformats.org/spreadsheetml/2006/main" count="43" uniqueCount="41">
  <si>
    <t>Control Register 0</t>
  </si>
  <si>
    <t>Control Register 1</t>
  </si>
  <si>
    <t>HEX</t>
  </si>
  <si>
    <t>BIN</t>
  </si>
  <si>
    <t>A</t>
  </si>
  <si>
    <t>B</t>
  </si>
  <si>
    <t>C</t>
  </si>
  <si>
    <t>D</t>
  </si>
  <si>
    <t>E</t>
  </si>
  <si>
    <t>F</t>
  </si>
  <si>
    <t>Frequency Select</t>
  </si>
  <si>
    <t>Bit Rate</t>
  </si>
  <si>
    <t>Reserved</t>
  </si>
  <si>
    <t>Configuration</t>
  </si>
  <si>
    <t>Intf detected</t>
  </si>
  <si>
    <t>Loop-back</t>
  </si>
  <si>
    <t>nAuto WUM</t>
  </si>
  <si>
    <t>nAutoSleep</t>
  </si>
  <si>
    <t>Long WUM</t>
  </si>
  <si>
    <t>Intf. Hopping</t>
  </si>
  <si>
    <t>Rmt. Loopb.</t>
  </si>
  <si>
    <t>F1nF0</t>
  </si>
  <si>
    <t>Default</t>
  </si>
  <si>
    <t>Default 19.2k, F1 6.5 MHz</t>
  </si>
  <si>
    <t>Test 1 9.6k, F1 6.5 MHz</t>
  </si>
  <si>
    <t>Test 2 57.6k,F1  6.5 MHz</t>
  </si>
  <si>
    <t>Test 3 38.4k,F1 6.5 MHz</t>
  </si>
  <si>
    <t>First Byte</t>
  </si>
  <si>
    <t>Write to Control Register 0</t>
  </si>
  <si>
    <t>Write to Control Register 1</t>
  </si>
  <si>
    <t>Read Register 0</t>
  </si>
  <si>
    <t>Read Register 1</t>
  </si>
  <si>
    <t>default without Loopback</t>
  </si>
  <si>
    <t>Default 19.2k, F1 4.5 MHz</t>
  </si>
  <si>
    <t>Default 19.2k, F1 5.5 MHz</t>
  </si>
  <si>
    <t>Default 19.2k, F1 6.0 MHz</t>
  </si>
  <si>
    <t>Default 19.2k, F1 10.5 MHz</t>
  </si>
  <si>
    <t>Default 19.2k, F1 13 MHz</t>
  </si>
  <si>
    <t>Test 4 115.2k, 10.5 MHz</t>
  </si>
  <si>
    <t>Test 5 115.2k, 13 MHz</t>
  </si>
  <si>
    <t>default with aut. Sleepmode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</si>
</sst>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 shrinkToFit="1"/>
    </xf>
    <xf numFmtId="0" fontId="1" fillId="2" borderId="0" xfId="0" applyFont="1" applyFill="1" applyAlignment="1">
      <alignment horizontal="center" wrapText="1" shrinkToFit="1"/>
    </xf>
    <xf numFmtId="0" fontId="2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6"/>
  <sheetViews>
    <sheetView tabSelected="1" topLeftCell="A10" workbookViewId="0">
      <selection activeCell="H34" sqref="H34"/>
    </sheetView>
  </sheetViews>
  <sheetFormatPr baseColWidth="10" defaultRowHeight="14.4" x14ac:dyDescent="0.3"/>
  <cols>
    <col min="1" max="2" width="11.5546875" style="1"/>
    <col min="3" max="3" width="13.88671875" style="1" customWidth="1"/>
    <col min="4" max="11" width="8.33203125" style="1" customWidth="1"/>
    <col min="12" max="16384" width="11.5546875" style="1"/>
  </cols>
  <sheetData>
    <row r="2" spans="2:16" x14ac:dyDescent="0.3">
      <c r="B2" s="2"/>
      <c r="C2" s="2"/>
      <c r="D2" s="11" t="s">
        <v>27</v>
      </c>
      <c r="E2" s="11"/>
      <c r="F2" s="11"/>
      <c r="G2" s="11"/>
      <c r="H2" s="11"/>
      <c r="I2" s="11"/>
      <c r="J2" s="11"/>
      <c r="K2" s="11"/>
      <c r="L2" s="12" t="s">
        <v>2</v>
      </c>
      <c r="M2" s="2"/>
      <c r="N2" s="2"/>
      <c r="O2" s="2"/>
      <c r="P2" s="2"/>
    </row>
    <row r="3" spans="2:16" x14ac:dyDescent="0.3">
      <c r="B3" s="2"/>
      <c r="C3" s="2"/>
      <c r="D3" s="7"/>
      <c r="E3" s="7"/>
      <c r="F3" s="7"/>
      <c r="G3" s="7"/>
      <c r="H3" s="7"/>
      <c r="I3" s="7"/>
      <c r="J3" s="7"/>
      <c r="K3" s="8"/>
      <c r="L3" s="12"/>
      <c r="M3" s="2"/>
      <c r="N3" s="2"/>
      <c r="O3" s="2"/>
      <c r="P3" s="2"/>
    </row>
    <row r="4" spans="2:16" x14ac:dyDescent="0.3">
      <c r="B4" s="2"/>
      <c r="C4" s="2"/>
      <c r="D4" s="4">
        <v>7</v>
      </c>
      <c r="E4" s="4">
        <v>6</v>
      </c>
      <c r="F4" s="4">
        <v>5</v>
      </c>
      <c r="G4" s="4">
        <v>4</v>
      </c>
      <c r="H4" s="4">
        <v>3</v>
      </c>
      <c r="I4" s="4">
        <v>2</v>
      </c>
      <c r="J4" s="4">
        <v>1</v>
      </c>
      <c r="K4" s="4">
        <v>0</v>
      </c>
      <c r="L4" s="3"/>
      <c r="M4" s="2"/>
      <c r="N4" s="2"/>
      <c r="O4" s="2"/>
      <c r="P4" s="2"/>
    </row>
    <row r="5" spans="2:16" x14ac:dyDescent="0.3">
      <c r="B5" s="10" t="s">
        <v>28</v>
      </c>
      <c r="C5" s="10"/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1</v>
      </c>
      <c r="L5" s="9" t="str">
        <f>"0x"&amp;VLOOKUP(D5&amp;E5&amp;F5&amp;G5,$N$13:$O$28,2,FALSE)&amp;VLOOKUP(H5&amp;I5&amp;J5&amp;K5,$N$13:$O$28,2,FALSE)</f>
        <v>0x05</v>
      </c>
      <c r="M5" s="2"/>
      <c r="N5" s="5"/>
      <c r="O5" s="5"/>
      <c r="P5" s="2"/>
    </row>
    <row r="6" spans="2:16" x14ac:dyDescent="0.3">
      <c r="B6" s="10" t="s">
        <v>29</v>
      </c>
      <c r="C6" s="10"/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1</v>
      </c>
      <c r="L6" s="9" t="str">
        <f>"0x"&amp;VLOOKUP(D6&amp;E6&amp;F6&amp;G6,$N$13:$O$28,2,FALSE)&amp;VLOOKUP(H6&amp;I6&amp;J6&amp;K6,$N$13:$O$28,2,FALSE)</f>
        <v>0x15</v>
      </c>
      <c r="M6" s="2"/>
      <c r="N6" s="5"/>
      <c r="O6" s="5"/>
      <c r="P6" s="2"/>
    </row>
    <row r="7" spans="2:16" x14ac:dyDescent="0.3">
      <c r="B7" s="10" t="s">
        <v>30</v>
      </c>
      <c r="C7" s="10"/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1</v>
      </c>
      <c r="J7" s="5">
        <v>0</v>
      </c>
      <c r="K7" s="5">
        <v>1</v>
      </c>
      <c r="L7" s="9" t="str">
        <f>"0x"&amp;VLOOKUP(D7&amp;E7&amp;F7&amp;G7,$N$13:$O$28,2,FALSE)&amp;VLOOKUP(H7&amp;I7&amp;J7&amp;K7,$N$13:$O$28,2,FALSE)</f>
        <v>0x0D</v>
      </c>
      <c r="M7" s="2"/>
      <c r="N7" s="5"/>
      <c r="O7" s="5"/>
      <c r="P7" s="2"/>
    </row>
    <row r="8" spans="2:16" x14ac:dyDescent="0.3">
      <c r="B8" s="10" t="s">
        <v>31</v>
      </c>
      <c r="C8" s="10"/>
      <c r="D8" s="5">
        <v>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0</v>
      </c>
      <c r="K8" s="5">
        <v>1</v>
      </c>
      <c r="L8" s="9" t="str">
        <f>"0x"&amp;VLOOKUP(D8&amp;E8&amp;F8&amp;G8,$N$13:$O$28,2,FALSE)&amp;VLOOKUP(H8&amp;I8&amp;J8&amp;K8,$N$13:$O$28,2,FALSE)</f>
        <v>0x1D</v>
      </c>
      <c r="M8" s="2"/>
      <c r="N8" s="5"/>
      <c r="O8" s="5"/>
      <c r="P8" s="2"/>
    </row>
    <row r="9" spans="2:16" x14ac:dyDescent="0.3">
      <c r="B9" s="4"/>
      <c r="C9" s="4"/>
      <c r="D9" s="11" t="s">
        <v>1</v>
      </c>
      <c r="E9" s="11"/>
      <c r="F9" s="11"/>
      <c r="G9" s="11"/>
      <c r="H9" s="11"/>
      <c r="I9" s="11"/>
      <c r="J9" s="11"/>
      <c r="K9" s="11"/>
      <c r="L9" s="2"/>
      <c r="M9" s="2"/>
      <c r="N9" s="2"/>
      <c r="O9" s="2"/>
      <c r="P9" s="2"/>
    </row>
    <row r="10" spans="2:16" x14ac:dyDescent="0.3">
      <c r="B10" s="4"/>
      <c r="C10" s="4"/>
      <c r="D10" s="11" t="s">
        <v>12</v>
      </c>
      <c r="E10" s="11"/>
      <c r="F10" s="11" t="s">
        <v>11</v>
      </c>
      <c r="G10" s="11"/>
      <c r="H10" s="11" t="s">
        <v>10</v>
      </c>
      <c r="I10" s="11"/>
      <c r="J10" s="11"/>
      <c r="K10" s="11"/>
      <c r="L10" s="2"/>
      <c r="M10" s="2"/>
      <c r="N10" s="12" t="s">
        <v>3</v>
      </c>
      <c r="O10" s="12" t="s">
        <v>2</v>
      </c>
      <c r="P10" s="2"/>
    </row>
    <row r="11" spans="2:16" x14ac:dyDescent="0.3">
      <c r="B11" s="4"/>
      <c r="C11" s="4"/>
      <c r="D11" s="4">
        <v>7</v>
      </c>
      <c r="E11" s="4">
        <v>6</v>
      </c>
      <c r="F11" s="4">
        <v>5</v>
      </c>
      <c r="G11" s="4">
        <v>4</v>
      </c>
      <c r="H11" s="4">
        <v>3</v>
      </c>
      <c r="I11" s="4">
        <v>2</v>
      </c>
      <c r="J11" s="4">
        <v>1</v>
      </c>
      <c r="K11" s="4">
        <v>0</v>
      </c>
      <c r="L11" s="2"/>
      <c r="M11" s="2"/>
      <c r="N11" s="12"/>
      <c r="O11" s="12"/>
      <c r="P11" s="2"/>
    </row>
    <row r="12" spans="2:16" x14ac:dyDescent="0.3">
      <c r="B12" s="10" t="s">
        <v>23</v>
      </c>
      <c r="C12" s="10"/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9" t="str">
        <f>"0x"&amp;VLOOKUP(D12&amp;E12&amp;F12&amp;G12,$N$13:$O$28,2,FALSE)&amp;VLOOKUP(H12&amp;I12&amp;J12&amp;K12,$N$13:$O$28,2,FALSE)</f>
        <v>0xFF</v>
      </c>
      <c r="M12" s="2"/>
      <c r="N12" s="3"/>
      <c r="O12" s="3"/>
      <c r="P12" s="2"/>
    </row>
    <row r="13" spans="2:16" x14ac:dyDescent="0.3">
      <c r="B13" s="10" t="s">
        <v>24</v>
      </c>
      <c r="C13" s="10"/>
      <c r="D13" s="5">
        <v>1</v>
      </c>
      <c r="E13" s="5">
        <v>1</v>
      </c>
      <c r="F13" s="5">
        <v>1</v>
      </c>
      <c r="G13" s="5">
        <v>0</v>
      </c>
      <c r="H13" s="5">
        <v>1</v>
      </c>
      <c r="I13" s="5">
        <v>1</v>
      </c>
      <c r="J13" s="5">
        <v>1</v>
      </c>
      <c r="K13" s="5">
        <v>1</v>
      </c>
      <c r="L13" s="9" t="str">
        <f t="shared" ref="L13:L15" si="0">"0x"&amp;VLOOKUP(D13&amp;E13&amp;F13&amp;G13,$N$13:$O$28,2,FALSE)&amp;VLOOKUP(H13&amp;I13&amp;J13&amp;K13,$N$13:$O$28,2,FALSE)</f>
        <v>0xEF</v>
      </c>
      <c r="M13" s="2"/>
      <c r="N13" s="5" t="str">
        <f>"0000"</f>
        <v>0000</v>
      </c>
      <c r="O13" s="5">
        <v>0</v>
      </c>
      <c r="P13" s="2"/>
    </row>
    <row r="14" spans="2:16" x14ac:dyDescent="0.3">
      <c r="B14" s="10" t="s">
        <v>25</v>
      </c>
      <c r="C14" s="10"/>
      <c r="D14" s="5">
        <v>1</v>
      </c>
      <c r="E14" s="5">
        <v>1</v>
      </c>
      <c r="F14" s="5">
        <v>0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9" t="str">
        <f t="shared" si="0"/>
        <v>0xDF</v>
      </c>
      <c r="M14" s="2"/>
      <c r="N14" s="5" t="str">
        <f>"0001"</f>
        <v>0001</v>
      </c>
      <c r="O14" s="5">
        <v>1</v>
      </c>
      <c r="P14" s="2"/>
    </row>
    <row r="15" spans="2:16" x14ac:dyDescent="0.3">
      <c r="B15" s="10" t="s">
        <v>26</v>
      </c>
      <c r="C15" s="10"/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9" t="str">
        <f t="shared" si="0"/>
        <v>0xCF</v>
      </c>
      <c r="M15" s="2"/>
      <c r="N15" s="5" t="str">
        <f>"0010"</f>
        <v>0010</v>
      </c>
      <c r="O15" s="5">
        <v>2</v>
      </c>
      <c r="P15" s="2"/>
    </row>
    <row r="16" spans="2:16" x14ac:dyDescent="0.3">
      <c r="B16" s="10" t="s">
        <v>33</v>
      </c>
      <c r="C16" s="10"/>
      <c r="D16" s="5">
        <v>1</v>
      </c>
      <c r="E16" s="5">
        <v>1</v>
      </c>
      <c r="F16" s="5">
        <v>1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9" t="str">
        <f t="shared" ref="L16:L28" si="1">"0x"&amp;VLOOKUP(D16&amp;E16&amp;F16&amp;G16,$N$13:$O$28,2,FALSE)&amp;VLOOKUP(H16&amp;I16&amp;J16&amp;K16,$N$13:$O$28,2,FALSE)</f>
        <v>0xF0</v>
      </c>
      <c r="M16" s="2"/>
      <c r="N16" s="5" t="str">
        <f>"0011"</f>
        <v>0011</v>
      </c>
      <c r="O16" s="5">
        <v>3</v>
      </c>
      <c r="P16" s="2"/>
    </row>
    <row r="17" spans="2:16" x14ac:dyDescent="0.3">
      <c r="B17" s="10" t="s">
        <v>34</v>
      </c>
      <c r="C17" s="10"/>
      <c r="D17" s="5">
        <v>1</v>
      </c>
      <c r="E17" s="5">
        <v>1</v>
      </c>
      <c r="F17" s="5">
        <v>1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9" t="str">
        <f t="shared" si="1"/>
        <v>0xF4</v>
      </c>
      <c r="M17" s="2"/>
      <c r="N17" s="5" t="str">
        <f>"0100"</f>
        <v>0100</v>
      </c>
      <c r="O17" s="5">
        <v>4</v>
      </c>
      <c r="P17" s="2"/>
    </row>
    <row r="18" spans="2:16" x14ac:dyDescent="0.3">
      <c r="B18" s="10" t="s">
        <v>35</v>
      </c>
      <c r="C18" s="10"/>
      <c r="D18" s="5">
        <v>1</v>
      </c>
      <c r="E18" s="5">
        <v>1</v>
      </c>
      <c r="F18" s="5">
        <v>1</v>
      </c>
      <c r="G18" s="5">
        <v>1</v>
      </c>
      <c r="H18" s="5">
        <v>0</v>
      </c>
      <c r="I18" s="5">
        <v>1</v>
      </c>
      <c r="J18" s="5">
        <v>0</v>
      </c>
      <c r="K18" s="5">
        <v>1</v>
      </c>
      <c r="L18" s="9" t="str">
        <f t="shared" si="1"/>
        <v>0xF5</v>
      </c>
      <c r="M18" s="2"/>
      <c r="N18" s="5" t="str">
        <f>"0101"</f>
        <v>0101</v>
      </c>
      <c r="O18" s="5">
        <v>5</v>
      </c>
      <c r="P18" s="2"/>
    </row>
    <row r="19" spans="2:16" x14ac:dyDescent="0.3">
      <c r="B19" s="10" t="s">
        <v>36</v>
      </c>
      <c r="C19" s="10"/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1</v>
      </c>
      <c r="L19" s="9" t="str">
        <f t="shared" si="1"/>
        <v>0xFD</v>
      </c>
      <c r="M19" s="2"/>
      <c r="N19" s="5" t="str">
        <f>"0110"</f>
        <v>0110</v>
      </c>
      <c r="O19" s="5">
        <v>6</v>
      </c>
      <c r="P19" s="2"/>
    </row>
    <row r="20" spans="2:16" x14ac:dyDescent="0.3">
      <c r="B20" s="10" t="s">
        <v>37</v>
      </c>
      <c r="C20" s="10"/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0</v>
      </c>
      <c r="L20" s="9" t="str">
        <f t="shared" si="1"/>
        <v>0xFE</v>
      </c>
      <c r="M20" s="2"/>
      <c r="N20" s="5" t="str">
        <f>"0111"</f>
        <v>0111</v>
      </c>
      <c r="O20" s="5">
        <v>7</v>
      </c>
      <c r="P20" s="2"/>
    </row>
    <row r="21" spans="2:16" x14ac:dyDescent="0.3">
      <c r="B21" s="10" t="s">
        <v>38</v>
      </c>
      <c r="C21" s="10"/>
      <c r="D21" s="5">
        <v>1</v>
      </c>
      <c r="E21" s="5">
        <v>1</v>
      </c>
      <c r="F21" s="5">
        <v>1</v>
      </c>
      <c r="G21" s="5">
        <v>0</v>
      </c>
      <c r="H21" s="5">
        <v>1</v>
      </c>
      <c r="I21" s="5">
        <v>1</v>
      </c>
      <c r="J21" s="5">
        <v>0</v>
      </c>
      <c r="K21" s="5">
        <v>1</v>
      </c>
      <c r="L21" s="9" t="str">
        <f t="shared" si="1"/>
        <v>0xED</v>
      </c>
      <c r="M21" s="2"/>
      <c r="N21" s="5" t="str">
        <f>"1000"</f>
        <v>1000</v>
      </c>
      <c r="O21" s="5">
        <v>8</v>
      </c>
      <c r="P21" s="2"/>
    </row>
    <row r="22" spans="2:16" x14ac:dyDescent="0.3">
      <c r="B22" s="10" t="s">
        <v>39</v>
      </c>
      <c r="C22" s="10"/>
      <c r="D22" s="5">
        <v>1</v>
      </c>
      <c r="E22" s="5">
        <v>1</v>
      </c>
      <c r="F22" s="5">
        <v>1</v>
      </c>
      <c r="G22" s="5">
        <v>0</v>
      </c>
      <c r="H22" s="5">
        <v>1</v>
      </c>
      <c r="I22" s="5">
        <v>1</v>
      </c>
      <c r="J22" s="5">
        <v>1</v>
      </c>
      <c r="K22" s="5">
        <v>0</v>
      </c>
      <c r="L22" s="9" t="str">
        <f t="shared" si="1"/>
        <v>0xEE</v>
      </c>
      <c r="M22" s="2"/>
      <c r="N22" s="5" t="str">
        <f>"1001"</f>
        <v>1001</v>
      </c>
      <c r="O22" s="5">
        <v>9</v>
      </c>
      <c r="P22" s="2"/>
    </row>
    <row r="23" spans="2:16" x14ac:dyDescent="0.3">
      <c r="B23" s="6"/>
      <c r="C23" s="6"/>
      <c r="D23" s="5"/>
      <c r="E23" s="5"/>
      <c r="F23" s="5"/>
      <c r="G23" s="5"/>
      <c r="H23" s="5"/>
      <c r="I23" s="5"/>
      <c r="J23" s="5"/>
      <c r="K23" s="5"/>
      <c r="L23" s="9" t="e">
        <f t="shared" si="1"/>
        <v>#N/A</v>
      </c>
      <c r="M23" s="2"/>
      <c r="N23" s="5" t="str">
        <f>"1010"</f>
        <v>1010</v>
      </c>
      <c r="O23" s="5" t="s">
        <v>4</v>
      </c>
      <c r="P23" s="2"/>
    </row>
    <row r="24" spans="2:16" x14ac:dyDescent="0.3">
      <c r="B24" s="6"/>
      <c r="C24" s="6"/>
      <c r="D24" s="5"/>
      <c r="E24" s="5"/>
      <c r="F24" s="5"/>
      <c r="G24" s="5"/>
      <c r="H24" s="5"/>
      <c r="I24" s="5"/>
      <c r="J24" s="5"/>
      <c r="K24" s="5"/>
      <c r="L24" s="9" t="e">
        <f t="shared" si="1"/>
        <v>#N/A</v>
      </c>
      <c r="M24" s="2"/>
      <c r="N24" s="5" t="str">
        <f>"1011"</f>
        <v>1011</v>
      </c>
      <c r="O24" s="5" t="s">
        <v>5</v>
      </c>
      <c r="P24" s="2"/>
    </row>
    <row r="25" spans="2:16" x14ac:dyDescent="0.3">
      <c r="B25" s="6"/>
      <c r="C25" s="6"/>
      <c r="D25" s="5"/>
      <c r="E25" s="5"/>
      <c r="F25" s="5"/>
      <c r="G25" s="5"/>
      <c r="H25" s="5"/>
      <c r="I25" s="5"/>
      <c r="J25" s="5"/>
      <c r="K25" s="5"/>
      <c r="L25" s="9" t="e">
        <f t="shared" si="1"/>
        <v>#N/A</v>
      </c>
      <c r="M25" s="2"/>
      <c r="N25" s="5" t="str">
        <f>"1100"</f>
        <v>1100</v>
      </c>
      <c r="O25" s="5" t="s">
        <v>6</v>
      </c>
      <c r="P25" s="2"/>
    </row>
    <row r="26" spans="2:16" x14ac:dyDescent="0.3">
      <c r="B26" s="6"/>
      <c r="C26" s="6"/>
      <c r="D26" s="5"/>
      <c r="E26" s="5"/>
      <c r="F26" s="5"/>
      <c r="G26" s="5"/>
      <c r="H26" s="5"/>
      <c r="I26" s="5"/>
      <c r="J26" s="5"/>
      <c r="K26" s="5"/>
      <c r="L26" s="9" t="e">
        <f t="shared" si="1"/>
        <v>#N/A</v>
      </c>
      <c r="M26" s="2"/>
      <c r="N26" s="5" t="str">
        <f>"1101"</f>
        <v>1101</v>
      </c>
      <c r="O26" s="5" t="s">
        <v>7</v>
      </c>
      <c r="P26" s="2"/>
    </row>
    <row r="27" spans="2:16" x14ac:dyDescent="0.3">
      <c r="B27" s="6"/>
      <c r="C27" s="6"/>
      <c r="D27" s="5"/>
      <c r="E27" s="5"/>
      <c r="F27" s="5"/>
      <c r="G27" s="5"/>
      <c r="H27" s="5"/>
      <c r="I27" s="5"/>
      <c r="J27" s="5"/>
      <c r="K27" s="5"/>
      <c r="L27" s="9" t="e">
        <f t="shared" si="1"/>
        <v>#N/A</v>
      </c>
      <c r="M27" s="2"/>
      <c r="N27" s="5" t="str">
        <f>"1110"</f>
        <v>1110</v>
      </c>
      <c r="O27" s="5" t="s">
        <v>8</v>
      </c>
      <c r="P27" s="2"/>
    </row>
    <row r="28" spans="2:16" x14ac:dyDescent="0.3">
      <c r="B28" s="6"/>
      <c r="C28" s="6"/>
      <c r="D28" s="5"/>
      <c r="E28" s="5"/>
      <c r="F28" s="5"/>
      <c r="G28" s="5"/>
      <c r="H28" s="5"/>
      <c r="I28" s="5"/>
      <c r="J28" s="5"/>
      <c r="K28" s="5"/>
      <c r="L28" s="9" t="e">
        <f t="shared" si="1"/>
        <v>#N/A</v>
      </c>
      <c r="M28" s="2"/>
      <c r="N28" s="5" t="str">
        <f>"1111"</f>
        <v>1111</v>
      </c>
      <c r="O28" s="5" t="s">
        <v>9</v>
      </c>
      <c r="P28" s="2"/>
    </row>
    <row r="29" spans="2:16" x14ac:dyDescent="0.3">
      <c r="B29" s="11" t="s">
        <v>13</v>
      </c>
      <c r="C29" s="11"/>
      <c r="D29" s="11" t="s">
        <v>0</v>
      </c>
      <c r="E29" s="11"/>
      <c r="F29" s="11"/>
      <c r="G29" s="11"/>
      <c r="H29" s="11"/>
      <c r="I29" s="11"/>
      <c r="J29" s="11"/>
      <c r="K29" s="11"/>
      <c r="L29" s="12" t="s">
        <v>2</v>
      </c>
      <c r="M29" s="2"/>
      <c r="N29" s="2"/>
      <c r="O29" s="2"/>
      <c r="P29" s="2"/>
    </row>
    <row r="30" spans="2:16" ht="43.2" x14ac:dyDescent="0.3">
      <c r="B30" s="11"/>
      <c r="C30" s="11"/>
      <c r="D30" s="7" t="s">
        <v>14</v>
      </c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7" t="s">
        <v>20</v>
      </c>
      <c r="K30" s="8" t="s">
        <v>21</v>
      </c>
      <c r="L30" s="12"/>
      <c r="M30" s="2"/>
      <c r="N30" s="2"/>
      <c r="O30" s="2"/>
      <c r="P30" s="2"/>
    </row>
    <row r="31" spans="2:16" x14ac:dyDescent="0.3">
      <c r="B31" s="4"/>
      <c r="C31" s="4"/>
      <c r="D31" s="4">
        <v>7</v>
      </c>
      <c r="E31" s="4">
        <v>6</v>
      </c>
      <c r="F31" s="4">
        <v>5</v>
      </c>
      <c r="G31" s="4">
        <v>4</v>
      </c>
      <c r="H31" s="4">
        <v>3</v>
      </c>
      <c r="I31" s="4">
        <v>2</v>
      </c>
      <c r="J31" s="4">
        <v>1</v>
      </c>
      <c r="K31" s="4">
        <v>0</v>
      </c>
      <c r="L31" s="3"/>
      <c r="M31" s="2"/>
      <c r="N31" s="2"/>
      <c r="O31" s="2"/>
      <c r="P31" s="2"/>
    </row>
    <row r="32" spans="2:16" x14ac:dyDescent="0.3">
      <c r="B32" s="10" t="s">
        <v>22</v>
      </c>
      <c r="C32" s="10"/>
      <c r="D32" s="5">
        <v>0</v>
      </c>
      <c r="E32" s="5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5">
        <v>1</v>
      </c>
      <c r="L32" s="9" t="str">
        <f>"0x"&amp;VLOOKUP(D32&amp;E32&amp;F32&amp;G32,$N$13:$O$28,2,FALSE)&amp;VLOOKUP(H32&amp;I32&amp;J32&amp;K32,$N$13:$O$28,2,FALSE)</f>
        <v>0x19</v>
      </c>
      <c r="M32" s="2"/>
      <c r="N32" s="2"/>
      <c r="O32" s="2"/>
      <c r="P32" s="2"/>
    </row>
    <row r="33" spans="2:16" x14ac:dyDescent="0.3">
      <c r="B33" s="10" t="s">
        <v>32</v>
      </c>
      <c r="C33" s="10"/>
      <c r="D33" s="5">
        <v>0</v>
      </c>
      <c r="E33" s="5">
        <v>1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5">
        <v>1</v>
      </c>
      <c r="L33" s="9" t="str">
        <f t="shared" ref="L33:L34" si="2">"0x"&amp;VLOOKUP(D33&amp;E33&amp;F33&amp;G33,$N$13:$O$28,2,FALSE)&amp;VLOOKUP(H33&amp;I33&amp;J33&amp;K33,$N$13:$O$28,2,FALSE)</f>
        <v>0x59</v>
      </c>
      <c r="M33" s="2"/>
      <c r="N33" s="2"/>
      <c r="O33" s="2"/>
      <c r="P33" s="2"/>
    </row>
    <row r="34" spans="2:16" x14ac:dyDescent="0.3">
      <c r="B34" s="10" t="s">
        <v>40</v>
      </c>
      <c r="C34" s="10"/>
      <c r="D34" s="5">
        <v>0</v>
      </c>
      <c r="E34" s="5">
        <v>0</v>
      </c>
      <c r="F34" s="5">
        <v>0</v>
      </c>
      <c r="G34" s="5">
        <v>0</v>
      </c>
      <c r="H34" s="5">
        <v>1</v>
      </c>
      <c r="I34" s="5">
        <v>0</v>
      </c>
      <c r="J34" s="5">
        <v>0</v>
      </c>
      <c r="K34" s="5">
        <v>1</v>
      </c>
      <c r="L34" s="9" t="str">
        <f t="shared" si="2"/>
        <v>0x09</v>
      </c>
      <c r="M34" s="2"/>
      <c r="N34" s="2"/>
      <c r="O34" s="2"/>
      <c r="P34" s="2"/>
    </row>
    <row r="35" spans="2:16" x14ac:dyDescent="0.3">
      <c r="B35" s="10"/>
      <c r="C35" s="10"/>
      <c r="D35" s="5"/>
      <c r="E35" s="5"/>
      <c r="F35" s="5"/>
      <c r="G35" s="5"/>
      <c r="H35" s="5"/>
      <c r="I35" s="5"/>
      <c r="J35" s="5"/>
      <c r="K35" s="5"/>
      <c r="L35" s="9"/>
      <c r="M35" s="2"/>
      <c r="N35" s="2"/>
      <c r="O35" s="2"/>
      <c r="P35" s="2"/>
    </row>
    <row r="36" spans="2:16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</sheetData>
  <mergeCells count="30">
    <mergeCell ref="L29:L30"/>
    <mergeCell ref="B16:C16"/>
    <mergeCell ref="B17:C17"/>
    <mergeCell ref="B18:C18"/>
    <mergeCell ref="B19:C19"/>
    <mergeCell ref="B20:C20"/>
    <mergeCell ref="B21:C21"/>
    <mergeCell ref="B22:C22"/>
    <mergeCell ref="O10:O11"/>
    <mergeCell ref="D29:K29"/>
    <mergeCell ref="N10:N11"/>
    <mergeCell ref="L2:L3"/>
    <mergeCell ref="B5:C5"/>
    <mergeCell ref="B6:C6"/>
    <mergeCell ref="B7:C7"/>
    <mergeCell ref="B8:C8"/>
    <mergeCell ref="D9:K9"/>
    <mergeCell ref="D10:E10"/>
    <mergeCell ref="F10:G10"/>
    <mergeCell ref="H10:K10"/>
    <mergeCell ref="B12:C12"/>
    <mergeCell ref="B13:C13"/>
    <mergeCell ref="B14:C14"/>
    <mergeCell ref="B15:C15"/>
    <mergeCell ref="B32:C32"/>
    <mergeCell ref="B33:C33"/>
    <mergeCell ref="B34:C34"/>
    <mergeCell ref="B35:C35"/>
    <mergeCell ref="D2:K2"/>
    <mergeCell ref="B29:C30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2018-01-15T10:42:19Z</dcterms:created>
  <dcterms:modified xsi:type="dcterms:W3CDTF">2018-01-18T16:02:10Z</dcterms:modified>
</cp:coreProperties>
</file>