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80" windowWidth="12240" windowHeight="3850"/>
  </bookViews>
  <sheets>
    <sheet name="1 Year" sheetId="1" r:id="rId1"/>
    <sheet name="1 Yr Sim Results" sheetId="2" r:id="rId2"/>
    <sheet name="30 Years" sheetId="5" r:id="rId3"/>
    <sheet name="30 Yr Sim Results" sheetId="3" r:id="rId4"/>
    <sheet name="Stock+Bond" sheetId="6" r:id="rId5"/>
    <sheet name="Stock+Bond Sim Results" sheetId="9" r:id="rId6"/>
    <sheet name="Stock+Bond (2)" sheetId="12" r:id="rId7"/>
    <sheet name="Stock+Bond(2) Results" sheetId="14" r:id="rId8"/>
    <sheet name="Stock+Bond (3)" sheetId="15" r:id="rId9"/>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8</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25725"/>
</workbook>
</file>

<file path=xl/calcChain.xml><?xml version="1.0" encoding="utf-8"?>
<calcChain xmlns="http://schemas.openxmlformats.org/spreadsheetml/2006/main">
  <c r="G8" i="12"/>
  <c r="F8"/>
  <c r="F8" i="6"/>
  <c r="E40" i="15"/>
  <c r="F7"/>
  <c r="B40"/>
  <c r="E39"/>
  <c r="B39"/>
  <c r="E38"/>
  <c r="B38"/>
  <c r="E37"/>
  <c r="B37"/>
  <c r="E36"/>
  <c r="B36"/>
  <c r="E35"/>
  <c r="B35"/>
  <c r="E34"/>
  <c r="B34"/>
  <c r="E33"/>
  <c r="B33"/>
  <c r="E32"/>
  <c r="B32"/>
  <c r="E31"/>
  <c r="B31"/>
  <c r="E30"/>
  <c r="B30"/>
  <c r="E29"/>
  <c r="B29"/>
  <c r="E28"/>
  <c r="B28"/>
  <c r="E27"/>
  <c r="B27"/>
  <c r="E26"/>
  <c r="B26"/>
  <c r="E25"/>
  <c r="B25"/>
  <c r="E24"/>
  <c r="B24"/>
  <c r="E23"/>
  <c r="B23"/>
  <c r="E22"/>
  <c r="B22"/>
  <c r="E21"/>
  <c r="B21"/>
  <c r="E20"/>
  <c r="B20"/>
  <c r="E19"/>
  <c r="B19"/>
  <c r="E18"/>
  <c r="B18"/>
  <c r="E17"/>
  <c r="B17"/>
  <c r="E16"/>
  <c r="B16"/>
  <c r="E15"/>
  <c r="B15"/>
  <c r="E14"/>
  <c r="B14"/>
  <c r="E13"/>
  <c r="B13"/>
  <c r="E12"/>
  <c r="B12"/>
  <c r="E11"/>
  <c r="B11"/>
  <c r="E11" i="6"/>
  <c r="E40" i="12"/>
  <c r="E32"/>
  <c r="E24"/>
  <c r="E16"/>
  <c r="B38" i="6"/>
  <c r="B30"/>
  <c r="B22"/>
  <c r="B14"/>
  <c r="B31" i="5"/>
  <c r="B15"/>
  <c r="B36" i="12"/>
  <c r="B28"/>
  <c r="B20"/>
  <c r="B12"/>
  <c r="E34" i="6"/>
  <c r="E26"/>
  <c r="E18"/>
  <c r="B40" i="5"/>
  <c r="B24"/>
  <c r="E33" i="6"/>
  <c r="E17"/>
  <c r="B22" i="5"/>
  <c r="E35" i="12"/>
  <c r="E27"/>
  <c r="E19"/>
  <c r="E11"/>
  <c r="B33" i="6"/>
  <c r="B25"/>
  <c r="B17"/>
  <c r="B37" i="5"/>
  <c r="B21"/>
  <c r="B39" i="12"/>
  <c r="B31"/>
  <c r="B23"/>
  <c r="B15"/>
  <c r="E37" i="6"/>
  <c r="E23"/>
  <c r="B18" i="5"/>
  <c r="E34" i="12"/>
  <c r="E26"/>
  <c r="E18"/>
  <c r="B40" i="6"/>
  <c r="B32"/>
  <c r="B24"/>
  <c r="B16"/>
  <c r="B35" i="5"/>
  <c r="B19"/>
  <c r="B38" i="12"/>
  <c r="B30"/>
  <c r="B22"/>
  <c r="B14"/>
  <c r="E36" i="6"/>
  <c r="E28"/>
  <c r="E20"/>
  <c r="E12"/>
  <c r="B28" i="5"/>
  <c r="B12"/>
  <c r="E21" i="6"/>
  <c r="B30" i="5"/>
  <c r="E37" i="12"/>
  <c r="E29"/>
  <c r="E21"/>
  <c r="E13"/>
  <c r="B35" i="6"/>
  <c r="B27"/>
  <c r="B19"/>
  <c r="B33" i="5"/>
  <c r="B17"/>
  <c r="B37" i="12"/>
  <c r="B29"/>
  <c r="B21"/>
  <c r="B13"/>
  <c r="E35" i="6"/>
  <c r="E19"/>
  <c r="B34" i="5"/>
  <c r="B11" i="6"/>
  <c r="E36" i="12"/>
  <c r="E28"/>
  <c r="E20"/>
  <c r="E12"/>
  <c r="B34" i="6"/>
  <c r="B26"/>
  <c r="B18"/>
  <c r="B39" i="5"/>
  <c r="B23"/>
  <c r="B40" i="12"/>
  <c r="B32"/>
  <c r="B24"/>
  <c r="B16"/>
  <c r="E38" i="6"/>
  <c r="E30"/>
  <c r="E22"/>
  <c r="E14"/>
  <c r="B32" i="5"/>
  <c r="B16"/>
  <c r="E25" i="6"/>
  <c r="B38" i="5"/>
  <c r="E39" i="12"/>
  <c r="E31"/>
  <c r="E23"/>
  <c r="E15"/>
  <c r="B37" i="6"/>
  <c r="B29"/>
  <c r="B21"/>
  <c r="B13"/>
  <c r="B29" i="5"/>
  <c r="B13"/>
  <c r="B35" i="12"/>
  <c r="B27"/>
  <c r="B19"/>
  <c r="B11"/>
  <c r="E31" i="6"/>
  <c r="E15"/>
  <c r="E38" i="12"/>
  <c r="E30"/>
  <c r="E22"/>
  <c r="E14"/>
  <c r="B36" i="6"/>
  <c r="B28"/>
  <c r="B20"/>
  <c r="B12"/>
  <c r="B27" i="5"/>
  <c r="B11"/>
  <c r="B34" i="12"/>
  <c r="B26"/>
  <c r="B18"/>
  <c r="E40" i="6"/>
  <c r="E32"/>
  <c r="E24"/>
  <c r="E16"/>
  <c r="B36" i="5"/>
  <c r="B20"/>
  <c r="E29" i="6"/>
  <c r="E13"/>
  <c r="B14" i="5"/>
  <c r="E33" i="12"/>
  <c r="E25"/>
  <c r="E17"/>
  <c r="B39" i="6"/>
  <c r="B31"/>
  <c r="B23"/>
  <c r="B15"/>
  <c r="B25" i="5"/>
  <c r="B11" i="1"/>
  <c r="B33" i="12"/>
  <c r="B25"/>
  <c r="B17"/>
  <c r="E39" i="6"/>
  <c r="E27"/>
  <c r="B26" i="5"/>
  <c r="C11" i="15" l="1"/>
  <c r="F11"/>
  <c r="F41" s="1"/>
  <c r="C12"/>
  <c r="F12"/>
  <c r="C13"/>
  <c r="F13"/>
  <c r="C14"/>
  <c r="F14"/>
  <c r="C15"/>
  <c r="F15"/>
  <c r="C16"/>
  <c r="F16"/>
  <c r="C17"/>
  <c r="F17"/>
  <c r="C18"/>
  <c r="F18"/>
  <c r="C19"/>
  <c r="F19"/>
  <c r="C20"/>
  <c r="F20"/>
  <c r="C21"/>
  <c r="F21"/>
  <c r="C22"/>
  <c r="F22"/>
  <c r="C23"/>
  <c r="F23"/>
  <c r="C24"/>
  <c r="F24"/>
  <c r="C25"/>
  <c r="F25"/>
  <c r="C26"/>
  <c r="F26"/>
  <c r="C27"/>
  <c r="F27"/>
  <c r="C28"/>
  <c r="F28"/>
  <c r="C29"/>
  <c r="F29"/>
  <c r="C30"/>
  <c r="F30"/>
  <c r="C31"/>
  <c r="F31"/>
  <c r="C32"/>
  <c r="F32"/>
  <c r="C33"/>
  <c r="F33"/>
  <c r="C34"/>
  <c r="F34"/>
  <c r="C35"/>
  <c r="F35"/>
  <c r="C36"/>
  <c r="F36"/>
  <c r="C37"/>
  <c r="F37"/>
  <c r="C38"/>
  <c r="F38"/>
  <c r="C39"/>
  <c r="F39"/>
  <c r="C40"/>
  <c r="F8"/>
  <c r="G11" s="1"/>
  <c r="G12" s="1"/>
  <c r="G13" s="1"/>
  <c r="G14" s="1"/>
  <c r="G15" s="1"/>
  <c r="G16" s="1"/>
  <c r="G17" s="1"/>
  <c r="G18" s="1"/>
  <c r="G19" s="1"/>
  <c r="G20" s="1"/>
  <c r="G21" s="1"/>
  <c r="G22" s="1"/>
  <c r="G23" s="1"/>
  <c r="G24" s="1"/>
  <c r="G25" s="1"/>
  <c r="G26" s="1"/>
  <c r="G27" s="1"/>
  <c r="G28" s="1"/>
  <c r="G29" s="1"/>
  <c r="G30" s="1"/>
  <c r="G31" s="1"/>
  <c r="G32" s="1"/>
  <c r="G33" s="1"/>
  <c r="G34" s="1"/>
  <c r="G35" s="1"/>
  <c r="G36" s="1"/>
  <c r="G37" s="1"/>
  <c r="G38" s="1"/>
  <c r="G39" s="1"/>
  <c r="G40" s="1"/>
  <c r="G41" s="1"/>
  <c r="F40"/>
  <c r="C41"/>
  <c r="D11"/>
  <c r="C12" i="5"/>
  <c r="C14"/>
  <c r="C16"/>
  <c r="C18"/>
  <c r="C20"/>
  <c r="C22"/>
  <c r="C24"/>
  <c r="C26"/>
  <c r="C28"/>
  <c r="C30"/>
  <c r="C32"/>
  <c r="C34"/>
  <c r="C36"/>
  <c r="C38"/>
  <c r="C40"/>
  <c r="F11" i="6"/>
  <c r="F12"/>
  <c r="F13"/>
  <c r="F14"/>
  <c r="F15"/>
  <c r="F16"/>
  <c r="F17"/>
  <c r="F18"/>
  <c r="F19"/>
  <c r="F20"/>
  <c r="F21"/>
  <c r="F22"/>
  <c r="F23"/>
  <c r="F24"/>
  <c r="F25"/>
  <c r="F26"/>
  <c r="F27"/>
  <c r="F28"/>
  <c r="F29"/>
  <c r="F30"/>
  <c r="F31"/>
  <c r="F32"/>
  <c r="F33"/>
  <c r="F34"/>
  <c r="F35"/>
  <c r="F36"/>
  <c r="F37"/>
  <c r="F38"/>
  <c r="F39"/>
  <c r="F40"/>
  <c r="C11" i="12"/>
  <c r="J11" s="1"/>
  <c r="C12"/>
  <c r="C13"/>
  <c r="C14"/>
  <c r="C15"/>
  <c r="C16"/>
  <c r="C17"/>
  <c r="C18"/>
  <c r="C19"/>
  <c r="C20"/>
  <c r="C21"/>
  <c r="C22"/>
  <c r="C23"/>
  <c r="C24"/>
  <c r="C25"/>
  <c r="C26"/>
  <c r="C27"/>
  <c r="C28"/>
  <c r="C29"/>
  <c r="C30"/>
  <c r="C31"/>
  <c r="C32"/>
  <c r="C33"/>
  <c r="C34"/>
  <c r="C35"/>
  <c r="C36"/>
  <c r="C37"/>
  <c r="C38"/>
  <c r="C39"/>
  <c r="C40"/>
  <c r="C11" i="1"/>
  <c r="C11" i="5"/>
  <c r="C13"/>
  <c r="C15"/>
  <c r="C17"/>
  <c r="C19"/>
  <c r="C21"/>
  <c r="C23"/>
  <c r="C25"/>
  <c r="C27"/>
  <c r="C29"/>
  <c r="C31"/>
  <c r="C33"/>
  <c r="C35"/>
  <c r="C37"/>
  <c r="C39"/>
  <c r="C11" i="6"/>
  <c r="C12"/>
  <c r="C13"/>
  <c r="C14"/>
  <c r="C15"/>
  <c r="C16"/>
  <c r="C17"/>
  <c r="C18"/>
  <c r="C19"/>
  <c r="C20"/>
  <c r="C21"/>
  <c r="C22"/>
  <c r="C23"/>
  <c r="C24"/>
  <c r="C25"/>
  <c r="C26"/>
  <c r="C27"/>
  <c r="C28"/>
  <c r="C29"/>
  <c r="C30"/>
  <c r="C31"/>
  <c r="C32"/>
  <c r="C33"/>
  <c r="C34"/>
  <c r="C35"/>
  <c r="C36"/>
  <c r="C37"/>
  <c r="C38"/>
  <c r="C39"/>
  <c r="C40"/>
  <c r="F11" i="12"/>
  <c r="F12"/>
  <c r="F13"/>
  <c r="F14"/>
  <c r="F15"/>
  <c r="F16"/>
  <c r="F17"/>
  <c r="F18"/>
  <c r="F19"/>
  <c r="F20"/>
  <c r="F21"/>
  <c r="F22"/>
  <c r="F23"/>
  <c r="F24"/>
  <c r="F25"/>
  <c r="F26"/>
  <c r="F27"/>
  <c r="F28"/>
  <c r="F29"/>
  <c r="F30"/>
  <c r="F31"/>
  <c r="F32"/>
  <c r="F33"/>
  <c r="F34"/>
  <c r="F35"/>
  <c r="F36"/>
  <c r="F37"/>
  <c r="F38"/>
  <c r="F39"/>
  <c r="F40"/>
  <c r="D11" i="1"/>
  <c r="C41" i="5"/>
  <c r="H11" i="15" l="1"/>
  <c r="D12"/>
  <c r="J12" i="12"/>
  <c r="C41" i="6"/>
  <c r="D11"/>
  <c r="D12" s="1"/>
  <c r="D13" s="1"/>
  <c r="D11" i="12"/>
  <c r="D12" s="1"/>
  <c r="D13" s="1"/>
  <c r="C41"/>
  <c r="D11" i="5"/>
  <c r="D12" s="1"/>
  <c r="D13" s="1"/>
  <c r="D14" s="1"/>
  <c r="D15" s="1"/>
  <c r="D16" s="1"/>
  <c r="D17" s="1"/>
  <c r="D18" s="1"/>
  <c r="D19" s="1"/>
  <c r="D20" s="1"/>
  <c r="D21" s="1"/>
  <c r="D22" s="1"/>
  <c r="D23" s="1"/>
  <c r="D24" s="1"/>
  <c r="D25" s="1"/>
  <c r="D26" s="1"/>
  <c r="D27" s="1"/>
  <c r="D28" s="1"/>
  <c r="D29" s="1"/>
  <c r="D30" s="1"/>
  <c r="D31" s="1"/>
  <c r="D32" s="1"/>
  <c r="D33" s="1"/>
  <c r="D34" s="1"/>
  <c r="D35" s="1"/>
  <c r="D36" s="1"/>
  <c r="D37" s="1"/>
  <c r="D38" s="1"/>
  <c r="D39" s="1"/>
  <c r="D40" s="1"/>
  <c r="K11" i="12"/>
  <c r="K12" s="1"/>
  <c r="K13" s="1"/>
  <c r="K14" s="1"/>
  <c r="K15" s="1"/>
  <c r="K16" s="1"/>
  <c r="K17" s="1"/>
  <c r="K18" s="1"/>
  <c r="K19" s="1"/>
  <c r="K20" s="1"/>
  <c r="K21" s="1"/>
  <c r="K22" s="1"/>
  <c r="K23" s="1"/>
  <c r="K24" s="1"/>
  <c r="K25" s="1"/>
  <c r="K26" s="1"/>
  <c r="K27" s="1"/>
  <c r="K28" s="1"/>
  <c r="K29" s="1"/>
  <c r="K30" s="1"/>
  <c r="K31" s="1"/>
  <c r="K32" s="1"/>
  <c r="K33" s="1"/>
  <c r="K34" s="1"/>
  <c r="K35" s="1"/>
  <c r="K36" s="1"/>
  <c r="K37" s="1"/>
  <c r="K38" s="1"/>
  <c r="K39" s="1"/>
  <c r="K40" s="1"/>
  <c r="K41" s="1"/>
  <c r="G11"/>
  <c r="G12" s="1"/>
  <c r="G13" s="1"/>
  <c r="G14" s="1"/>
  <c r="G15" s="1"/>
  <c r="G16" s="1"/>
  <c r="G17" s="1"/>
  <c r="G18" s="1"/>
  <c r="G19" s="1"/>
  <c r="G20" s="1"/>
  <c r="G21" s="1"/>
  <c r="G22" s="1"/>
  <c r="G23" s="1"/>
  <c r="G24" s="1"/>
  <c r="G25" s="1"/>
  <c r="G26" s="1"/>
  <c r="G27" s="1"/>
  <c r="G28" s="1"/>
  <c r="G29" s="1"/>
  <c r="G30" s="1"/>
  <c r="G31" s="1"/>
  <c r="G32" s="1"/>
  <c r="G33" s="1"/>
  <c r="G34" s="1"/>
  <c r="G35" s="1"/>
  <c r="G36" s="1"/>
  <c r="G37" s="1"/>
  <c r="G38" s="1"/>
  <c r="G39" s="1"/>
  <c r="G40" s="1"/>
  <c r="G41" s="1"/>
  <c r="F41"/>
  <c r="G11" i="6"/>
  <c r="G12" s="1"/>
  <c r="G13" s="1"/>
  <c r="G14" s="1"/>
  <c r="G15" s="1"/>
  <c r="G16" s="1"/>
  <c r="G17" s="1"/>
  <c r="G18" s="1"/>
  <c r="G19" s="1"/>
  <c r="G20" s="1"/>
  <c r="G21" s="1"/>
  <c r="G22" s="1"/>
  <c r="G23" s="1"/>
  <c r="G24" s="1"/>
  <c r="G25" s="1"/>
  <c r="G26" s="1"/>
  <c r="G27" s="1"/>
  <c r="G28" s="1"/>
  <c r="G29" s="1"/>
  <c r="G30" s="1"/>
  <c r="G31" s="1"/>
  <c r="G32" s="1"/>
  <c r="G33" s="1"/>
  <c r="G34" s="1"/>
  <c r="G35" s="1"/>
  <c r="G36" s="1"/>
  <c r="G37" s="1"/>
  <c r="G38" s="1"/>
  <c r="G39" s="1"/>
  <c r="G40" s="1"/>
  <c r="G41" s="1"/>
  <c r="F41"/>
  <c r="D41" i="5"/>
  <c r="H12" i="15" l="1"/>
  <c r="D13"/>
  <c r="L11" i="12"/>
  <c r="H13" i="6"/>
  <c r="D14"/>
  <c r="H13" i="12"/>
  <c r="D14"/>
  <c r="H11"/>
  <c r="H12" i="6"/>
  <c r="H12" i="12"/>
  <c r="H11" i="6"/>
  <c r="H13" i="15" l="1"/>
  <c r="D14"/>
  <c r="H14" i="12"/>
  <c r="D15"/>
  <c r="H14" i="6"/>
  <c r="D15"/>
  <c r="L12" i="12"/>
  <c r="J13"/>
  <c r="H14" i="15" l="1"/>
  <c r="D15"/>
  <c r="L13" i="12"/>
  <c r="J14"/>
  <c r="H15" i="6"/>
  <c r="D16"/>
  <c r="H15" i="12"/>
  <c r="D16"/>
  <c r="H15" i="15" l="1"/>
  <c r="D16"/>
  <c r="H16" i="12"/>
  <c r="D17"/>
  <c r="H16" i="6"/>
  <c r="D17"/>
  <c r="L14" i="12"/>
  <c r="J15"/>
  <c r="H16" i="15" l="1"/>
  <c r="D17"/>
  <c r="L15" i="12"/>
  <c r="J16"/>
  <c r="H17" i="6"/>
  <c r="D18"/>
  <c r="H17" i="12"/>
  <c r="D18"/>
  <c r="H17" i="15" l="1"/>
  <c r="D18"/>
  <c r="H18" i="12"/>
  <c r="D19"/>
  <c r="H18" i="6"/>
  <c r="D19"/>
  <c r="L16" i="12"/>
  <c r="J17"/>
  <c r="H18" i="15" l="1"/>
  <c r="D19"/>
  <c r="L17" i="12"/>
  <c r="J18"/>
  <c r="H19" i="6"/>
  <c r="D20"/>
  <c r="H19" i="12"/>
  <c r="D20"/>
  <c r="H19" i="15" l="1"/>
  <c r="D20"/>
  <c r="H20" i="12"/>
  <c r="D21"/>
  <c r="H20" i="6"/>
  <c r="D21"/>
  <c r="L18" i="12"/>
  <c r="J19"/>
  <c r="H20" i="15" l="1"/>
  <c r="D21"/>
  <c r="L19" i="12"/>
  <c r="J20"/>
  <c r="H21" i="6"/>
  <c r="D22"/>
  <c r="H21" i="12"/>
  <c r="D22"/>
  <c r="H21" i="15" l="1"/>
  <c r="D22"/>
  <c r="H22" i="12"/>
  <c r="D23"/>
  <c r="H22" i="6"/>
  <c r="D23"/>
  <c r="L20" i="12"/>
  <c r="J21"/>
  <c r="H22" i="15" l="1"/>
  <c r="D23"/>
  <c r="L21" i="12"/>
  <c r="J22"/>
  <c r="H23" i="6"/>
  <c r="D24"/>
  <c r="H23" i="12"/>
  <c r="D24"/>
  <c r="H23" i="15" l="1"/>
  <c r="D24"/>
  <c r="H24" i="12"/>
  <c r="D25"/>
  <c r="H24" i="6"/>
  <c r="D25"/>
  <c r="L22" i="12"/>
  <c r="J23"/>
  <c r="H24" i="15" l="1"/>
  <c r="D25"/>
  <c r="L23" i="12"/>
  <c r="J24"/>
  <c r="H25" i="6"/>
  <c r="D26"/>
  <c r="H25" i="12"/>
  <c r="D26"/>
  <c r="H25" i="15" l="1"/>
  <c r="D26"/>
  <c r="H26" i="12"/>
  <c r="D27"/>
  <c r="H26" i="6"/>
  <c r="D27"/>
  <c r="L24" i="12"/>
  <c r="J25"/>
  <c r="H26" i="15" l="1"/>
  <c r="D27"/>
  <c r="L25" i="12"/>
  <c r="J26"/>
  <c r="H27" i="6"/>
  <c r="D28"/>
  <c r="H27" i="12"/>
  <c r="D28"/>
  <c r="H27" i="15" l="1"/>
  <c r="D28"/>
  <c r="H28" i="12"/>
  <c r="D29"/>
  <c r="H28" i="6"/>
  <c r="D29"/>
  <c r="L26" i="12"/>
  <c r="J27"/>
  <c r="H28" i="15" l="1"/>
  <c r="D29"/>
  <c r="L27" i="12"/>
  <c r="J28"/>
  <c r="H29" i="6"/>
  <c r="D30"/>
  <c r="H29" i="12"/>
  <c r="D30"/>
  <c r="H29" i="15" l="1"/>
  <c r="D30"/>
  <c r="H30" i="12"/>
  <c r="D31"/>
  <c r="H30" i="6"/>
  <c r="D31"/>
  <c r="L28" i="12"/>
  <c r="J29"/>
  <c r="H30" i="15" l="1"/>
  <c r="D31"/>
  <c r="L29" i="12"/>
  <c r="J30"/>
  <c r="H31" i="6"/>
  <c r="D32"/>
  <c r="H31" i="12"/>
  <c r="D32"/>
  <c r="H31" i="15" l="1"/>
  <c r="D32"/>
  <c r="H32" i="12"/>
  <c r="D33"/>
  <c r="H32" i="6"/>
  <c r="D33"/>
  <c r="L30" i="12"/>
  <c r="J31"/>
  <c r="H32" i="15" l="1"/>
  <c r="D33"/>
  <c r="L31" i="12"/>
  <c r="J32"/>
  <c r="H33" i="6"/>
  <c r="D34"/>
  <c r="H33" i="12"/>
  <c r="D34"/>
  <c r="H33" i="15" l="1"/>
  <c r="D34"/>
  <c r="H34" i="12"/>
  <c r="D35"/>
  <c r="H34" i="6"/>
  <c r="D35"/>
  <c r="L32" i="12"/>
  <c r="J33"/>
  <c r="H34" i="15" l="1"/>
  <c r="D35"/>
  <c r="L33" i="12"/>
  <c r="J34"/>
  <c r="H35" i="6"/>
  <c r="D36"/>
  <c r="H35" i="12"/>
  <c r="D36"/>
  <c r="H35" i="15" l="1"/>
  <c r="D36"/>
  <c r="H36" i="12"/>
  <c r="D37"/>
  <c r="H36" i="6"/>
  <c r="D37"/>
  <c r="L34" i="12"/>
  <c r="J35"/>
  <c r="H36" i="15" l="1"/>
  <c r="D37"/>
  <c r="L35" i="12"/>
  <c r="J36"/>
  <c r="H37" i="6"/>
  <c r="D38"/>
  <c r="H37" i="12"/>
  <c r="D38"/>
  <c r="H37" i="15" l="1"/>
  <c r="D38"/>
  <c r="H38" i="12"/>
  <c r="D39"/>
  <c r="H38" i="6"/>
  <c r="D39"/>
  <c r="L36" i="12"/>
  <c r="J37"/>
  <c r="H38" i="15" l="1"/>
  <c r="D39"/>
  <c r="L37" i="12"/>
  <c r="J38"/>
  <c r="H39" i="6"/>
  <c r="D40"/>
  <c r="H39" i="12"/>
  <c r="D40"/>
  <c r="H39" i="15" l="1"/>
  <c r="D40"/>
  <c r="H40" i="12"/>
  <c r="D41"/>
  <c r="D41" i="6"/>
  <c r="H40"/>
  <c r="L38" i="12"/>
  <c r="J39"/>
  <c r="H41"/>
  <c r="H41" i="6"/>
  <c r="D41" i="15" l="1"/>
  <c r="H40"/>
  <c r="L39" i="12"/>
  <c r="J40"/>
  <c r="H41" i="15"/>
  <c r="J41" i="12" l="1"/>
  <c r="L40"/>
  <c r="L41"/>
  <c r="I45" l="1"/>
</calcChain>
</file>

<file path=xl/sharedStrings.xml><?xml version="1.0" encoding="utf-8"?>
<sst xmlns="http://schemas.openxmlformats.org/spreadsheetml/2006/main" count="331" uniqueCount="109">
  <si>
    <t>Stock market</t>
  </si>
  <si>
    <t>µ</t>
  </si>
  <si>
    <t>σ</t>
  </si>
  <si>
    <t>Return</t>
  </si>
  <si>
    <t>Stock market investment</t>
  </si>
  <si>
    <t>Initial investment</t>
  </si>
  <si>
    <t>Time horizon (years)</t>
  </si>
  <si>
    <t>Money in account</t>
  </si>
  <si>
    <t>Year 1</t>
  </si>
  <si>
    <t>@RISK Detailed Statistics</t>
  </si>
  <si>
    <r>
      <t>Performed By:</t>
    </r>
    <r>
      <rPr>
        <sz val="8"/>
        <color theme="1"/>
        <rFont val="Tahoma"/>
        <family val="2"/>
      </rPr>
      <t xml:space="preserve"> Dessislava Pachamanova</t>
    </r>
  </si>
  <si>
    <t xml:space="preserve">Name  </t>
  </si>
  <si>
    <t>Money at the end of Year 1</t>
  </si>
  <si>
    <t xml:space="preserve">Description  </t>
  </si>
  <si>
    <t>Output/ ChSMS-ReturnSim.xlsx</t>
  </si>
  <si>
    <t xml:space="preserve">Cell  </t>
  </si>
  <si>
    <t>1 Year!C10</t>
  </si>
  <si>
    <t>Minimum</t>
  </si>
  <si>
    <t>Maximum</t>
  </si>
  <si>
    <t>Mean</t>
  </si>
  <si>
    <t>Std Deviation</t>
  </si>
  <si>
    <t>Variance</t>
  </si>
  <si>
    <t>Skewness</t>
  </si>
  <si>
    <t>Kurtosis</t>
  </si>
  <si>
    <t>Errors</t>
  </si>
  <si>
    <t>Mode</t>
  </si>
  <si>
    <t>5% Perc</t>
  </si>
  <si>
    <t>10% Perc</t>
  </si>
  <si>
    <t>15% Perc</t>
  </si>
  <si>
    <t>20% Perc</t>
  </si>
  <si>
    <t>25% Perc</t>
  </si>
  <si>
    <t>30% Perc</t>
  </si>
  <si>
    <t>35% Perc</t>
  </si>
  <si>
    <t>40% Perc</t>
  </si>
  <si>
    <t>45% Perc</t>
  </si>
  <si>
    <t>50% Perc</t>
  </si>
  <si>
    <t>55% Perc</t>
  </si>
  <si>
    <t>60% Perc</t>
  </si>
  <si>
    <t>65% Perc</t>
  </si>
  <si>
    <t>70% Perc</t>
  </si>
  <si>
    <t>75% Perc</t>
  </si>
  <si>
    <t>80% Perc</t>
  </si>
  <si>
    <t>85% Perc</t>
  </si>
  <si>
    <t>90% Perc</t>
  </si>
  <si>
    <t>95% Perc</t>
  </si>
  <si>
    <t>Filter Minimum</t>
  </si>
  <si>
    <t>Filter Maximum</t>
  </si>
  <si>
    <t>Filter Type</t>
  </si>
  <si>
    <t># Values Filtered</t>
  </si>
  <si>
    <t>Target #1 (Value)</t>
  </si>
  <si>
    <t>Target #1 (Perc%)</t>
  </si>
  <si>
    <t>Target #2 (Value)</t>
  </si>
  <si>
    <t>Target #2 (Perc%)</t>
  </si>
  <si>
    <t>Target #3 (Value)</t>
  </si>
  <si>
    <t>Target #3 (Perc%)</t>
  </si>
  <si>
    <t>Target #4 (Value)</t>
  </si>
  <si>
    <t>Target #4 (Perc%)</t>
  </si>
  <si>
    <t>Target #5 (Value)</t>
  </si>
  <si>
    <t>Target #5 (Perc%)</t>
  </si>
  <si>
    <t>Target #6 (Value)</t>
  </si>
  <si>
    <t>Target #6 (Perc%)</t>
  </si>
  <si>
    <t>Target #7 (Value)</t>
  </si>
  <si>
    <t>Target #7 (Perc%)</t>
  </si>
  <si>
    <t>Target #8 (Value)</t>
  </si>
  <si>
    <t>Target #8 (Perc%)</t>
  </si>
  <si>
    <t>Target #9 (Value)</t>
  </si>
  <si>
    <t>Target #9 (Perc%)</t>
  </si>
  <si>
    <t>Target #10 (Value)</t>
  </si>
  <si>
    <t>Target #10 (Perc%)</t>
  </si>
  <si>
    <t>Number of values</t>
  </si>
  <si>
    <t>1+Return</t>
  </si>
  <si>
    <t>1 + Return</t>
  </si>
  <si>
    <t>Total amount</t>
  </si>
  <si>
    <t>Total</t>
  </si>
  <si>
    <t>Total return</t>
  </si>
  <si>
    <t>weight</t>
  </si>
  <si>
    <r>
      <t>Date:</t>
    </r>
    <r>
      <rPr>
        <sz val="8"/>
        <color theme="1"/>
        <rFont val="Tahoma"/>
        <family val="2"/>
      </rPr>
      <t xml:space="preserve"> Friday, September 05, 2008 2:09:52 PM</t>
    </r>
  </si>
  <si>
    <t>Total Return</t>
  </si>
  <si>
    <t>Total money in account</t>
  </si>
  <si>
    <t>Output</t>
  </si>
  <si>
    <t>1 Year!D10</t>
  </si>
  <si>
    <t>30 Years!C40</t>
  </si>
  <si>
    <t>30 Years!D40</t>
  </si>
  <si>
    <t>Bonds</t>
  </si>
  <si>
    <t>Correlation matrix</t>
  </si>
  <si>
    <t>Year</t>
  </si>
  <si>
    <t>Stock market return</t>
  </si>
  <si>
    <t>1 + stock mkt return</t>
  </si>
  <si>
    <t>Money in stocks</t>
  </si>
  <si>
    <t>Bond return</t>
  </si>
  <si>
    <t>1 + bond return</t>
  </si>
  <si>
    <t>Money in bonds</t>
  </si>
  <si>
    <t>Total amount in account</t>
  </si>
  <si>
    <t>Stock+Bond!H41</t>
  </si>
  <si>
    <r>
      <t>Date:</t>
    </r>
    <r>
      <rPr>
        <sz val="8"/>
        <color theme="1"/>
        <rFont val="Tahoma"/>
        <family val="2"/>
      </rPr>
      <t xml:space="preserve"> Friday, September 05, 2008 8:20:52 PM</t>
    </r>
  </si>
  <si>
    <t>Difference (A-B)</t>
  </si>
  <si>
    <t>Total amount in account (A)</t>
  </si>
  <si>
    <t>Total amount in account (B)</t>
  </si>
  <si>
    <t>Stock+Bond (2)!H41</t>
  </si>
  <si>
    <t>Stock+Bond (2)!L41</t>
  </si>
  <si>
    <t>Stock+Bond (2)!I45</t>
  </si>
  <si>
    <r>
      <t>Date:</t>
    </r>
    <r>
      <rPr>
        <sz val="8"/>
        <color theme="1"/>
        <rFont val="Tahoma"/>
        <family val="2"/>
      </rPr>
      <t xml:space="preserve"> Friday, September 05, 2008 10:16:59 PM</t>
    </r>
  </si>
  <si>
    <t>Stock market investment over 30 years</t>
  </si>
  <si>
    <t>Stock market and bond market investment over 30 years</t>
  </si>
  <si>
    <t>Stock market and bond market investment over 30 years with different portfolio weights</t>
  </si>
  <si>
    <t>Strategy A</t>
  </si>
  <si>
    <t>Strategy B</t>
  </si>
  <si>
    <t>weights (A)</t>
  </si>
  <si>
    <t>weights (B)</t>
  </si>
</sst>
</file>

<file path=xl/styles.xml><?xml version="1.0" encoding="utf-8"?>
<styleSheet xmlns="http://schemas.openxmlformats.org/spreadsheetml/2006/main">
  <numFmts count="2">
    <numFmt numFmtId="44" formatCode="_(&quot;$&quot;* #,##0.00_);_(&quot;$&quot;* \(#,##0.00\);_(&quot;$&quot;* &quot;-&quot;??_);_(@_)"/>
    <numFmt numFmtId="43" formatCode="_(* #,##0.00_);_(* \(#,##0.00\);_(* &quot;-&quot;??_);_(@_)"/>
  </numFmts>
  <fonts count="10">
    <font>
      <sz val="11"/>
      <color theme="1"/>
      <name val="Calibri"/>
      <family val="2"/>
      <scheme val="minor"/>
    </font>
    <font>
      <sz val="11"/>
      <color theme="1"/>
      <name val="Calibri"/>
      <family val="2"/>
    </font>
    <font>
      <sz val="11"/>
      <color theme="1"/>
      <name val="Calibri"/>
      <family val="2"/>
      <scheme val="minor"/>
    </font>
    <font>
      <b/>
      <sz val="11"/>
      <color theme="1"/>
      <name val="Calibri"/>
      <family val="2"/>
      <scheme val="minor"/>
    </font>
    <font>
      <b/>
      <sz val="11"/>
      <color rgb="FFFF0000"/>
      <name val="Calibri"/>
      <family val="2"/>
      <scheme val="minor"/>
    </font>
    <font>
      <sz val="11"/>
      <color theme="3" tint="0.39997558519241921"/>
      <name val="Calibri"/>
      <family val="2"/>
      <scheme val="minor"/>
    </font>
    <font>
      <b/>
      <sz val="14"/>
      <color theme="1"/>
      <name val="Tahoma"/>
      <family val="2"/>
    </font>
    <font>
      <b/>
      <sz val="8"/>
      <color theme="1"/>
      <name val="Tahoma"/>
      <family val="2"/>
    </font>
    <font>
      <sz val="8"/>
      <color theme="1"/>
      <name val="Tahoma"/>
      <family val="2"/>
    </font>
    <font>
      <sz val="8.5"/>
      <name val="Tahoma"/>
      <family val="2"/>
    </font>
  </fonts>
  <fills count="5">
    <fill>
      <patternFill patternType="none"/>
    </fill>
    <fill>
      <patternFill patternType="gray125"/>
    </fill>
    <fill>
      <patternFill patternType="solid">
        <fgColor rgb="FFFFFF66"/>
        <bgColor indexed="64"/>
      </patternFill>
    </fill>
    <fill>
      <patternFill patternType="solid">
        <fgColor rgb="FFFF0000"/>
        <bgColor indexed="64"/>
      </patternFill>
    </fill>
    <fill>
      <patternFill patternType="solid">
        <fgColor rgb="FFC0C0C0"/>
        <bgColor indexed="64"/>
      </patternFill>
    </fill>
  </fills>
  <borders count="36">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medium">
        <color indexed="64"/>
      </left>
      <right/>
      <top style="medium">
        <color indexed="64"/>
      </top>
      <bottom/>
      <diagonal/>
    </border>
    <border>
      <left style="medium">
        <color indexed="64"/>
      </left>
      <right style="hair">
        <color indexed="64"/>
      </right>
      <top style="medium">
        <color indexed="64"/>
      </top>
      <bottom/>
      <diagonal/>
    </border>
    <border>
      <left style="medium">
        <color indexed="64"/>
      </left>
      <right/>
      <top/>
      <bottom/>
      <diagonal/>
    </border>
    <border>
      <left style="medium">
        <color indexed="64"/>
      </left>
      <right style="hair">
        <color indexed="64"/>
      </right>
      <top/>
      <bottom/>
      <diagonal/>
    </border>
    <border>
      <left style="medium">
        <color indexed="64"/>
      </left>
      <right/>
      <top/>
      <bottom style="thin">
        <color indexed="64"/>
      </bottom>
      <diagonal/>
    </border>
    <border>
      <left style="medium">
        <color indexed="64"/>
      </left>
      <right style="hair">
        <color indexed="64"/>
      </right>
      <top/>
      <bottom style="thin">
        <color indexed="64"/>
      </bottom>
      <diagonal/>
    </border>
    <border>
      <left style="medium">
        <color indexed="64"/>
      </left>
      <right style="thin">
        <color indexed="64"/>
      </right>
      <top/>
      <bottom style="hair">
        <color indexed="64"/>
      </bottom>
      <diagonal/>
    </border>
    <border>
      <left/>
      <right style="hair">
        <color indexed="64"/>
      </right>
      <top/>
      <bottom style="hair">
        <color indexed="64"/>
      </bottom>
      <diagonal/>
    </border>
    <border>
      <left style="medium">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auto="1"/>
      </bottom>
      <diagonal/>
    </border>
    <border>
      <left/>
      <right/>
      <top style="double">
        <color auto="1"/>
      </top>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right/>
      <top style="thin">
        <color auto="1"/>
      </top>
      <bottom/>
      <diagonal/>
    </border>
    <border>
      <left style="double">
        <color auto="1"/>
      </left>
      <right style="double">
        <color auto="1"/>
      </right>
      <top/>
      <bottom style="thin">
        <color auto="1"/>
      </bottom>
      <diagonal/>
    </border>
    <border>
      <left style="double">
        <color auto="1"/>
      </left>
      <right style="double">
        <color auto="1"/>
      </right>
      <top/>
      <bottom/>
      <diagonal/>
    </border>
    <border>
      <left style="double">
        <color auto="1"/>
      </left>
      <right style="double">
        <color auto="1"/>
      </right>
      <top style="double">
        <color auto="1"/>
      </top>
      <bottom style="double">
        <color auto="1"/>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69">
    <xf numFmtId="0" fontId="0" fillId="0" borderId="0" xfId="0"/>
    <xf numFmtId="10" fontId="0" fillId="0" borderId="0" xfId="3" applyNumberFormat="1" applyFont="1"/>
    <xf numFmtId="0" fontId="0" fillId="0" borderId="1" xfId="0" applyBorder="1"/>
    <xf numFmtId="0" fontId="1" fillId="0" borderId="1" xfId="0" applyFont="1" applyBorder="1"/>
    <xf numFmtId="0" fontId="4" fillId="0" borderId="0" xfId="0" applyFont="1"/>
    <xf numFmtId="44" fontId="0" fillId="0" borderId="0" xfId="2" applyFont="1"/>
    <xf numFmtId="44" fontId="5" fillId="0" borderId="0" xfId="2" applyFont="1"/>
    <xf numFmtId="0" fontId="5" fillId="0" borderId="0" xfId="0" applyFont="1"/>
    <xf numFmtId="10" fontId="5" fillId="0" borderId="1" xfId="3" applyNumberFormat="1" applyFont="1" applyBorder="1"/>
    <xf numFmtId="44" fontId="0" fillId="0" borderId="0" xfId="0" applyNumberFormat="1"/>
    <xf numFmtId="10" fontId="0" fillId="2" borderId="0" xfId="3" applyNumberFormat="1" applyFont="1" applyFill="1"/>
    <xf numFmtId="44" fontId="0" fillId="3" borderId="0" xfId="0" applyNumberFormat="1" applyFill="1"/>
    <xf numFmtId="0" fontId="6" fillId="4" borderId="0" xfId="0" quotePrefix="1" applyFont="1" applyFill="1" applyBorder="1"/>
    <xf numFmtId="0" fontId="6" fillId="4" borderId="0" xfId="0" applyFont="1" applyFill="1" applyBorder="1"/>
    <xf numFmtId="0" fontId="7" fillId="4" borderId="0" xfId="0" applyFont="1" applyFill="1" applyBorder="1"/>
    <xf numFmtId="0" fontId="8" fillId="4" borderId="0" xfId="0" applyFont="1" applyFill="1" applyBorder="1"/>
    <xf numFmtId="0" fontId="7" fillId="4" borderId="2" xfId="0" applyFont="1" applyFill="1" applyBorder="1"/>
    <xf numFmtId="0" fontId="8" fillId="4" borderId="2" xfId="0" applyFont="1" applyFill="1" applyBorder="1"/>
    <xf numFmtId="0" fontId="9" fillId="0" borderId="3" xfId="1" applyNumberFormat="1" applyFont="1" applyFill="1" applyBorder="1" applyAlignment="1">
      <alignment vertical="top"/>
    </xf>
    <xf numFmtId="0" fontId="9" fillId="0" borderId="4" xfId="1" applyNumberFormat="1" applyFont="1" applyFill="1" applyBorder="1" applyAlignment="1">
      <alignment vertical="top"/>
    </xf>
    <xf numFmtId="0" fontId="9" fillId="0" borderId="5" xfId="1" applyNumberFormat="1" applyFont="1" applyFill="1" applyBorder="1" applyAlignment="1">
      <alignment horizontal="left" vertical="center"/>
    </xf>
    <xf numFmtId="0" fontId="9" fillId="0" borderId="6" xfId="1" applyNumberFormat="1" applyFont="1" applyFill="1" applyBorder="1" applyAlignment="1">
      <alignment horizontal="left" vertical="center"/>
    </xf>
    <xf numFmtId="0" fontId="9" fillId="0" borderId="7" xfId="1" applyNumberFormat="1" applyFont="1" applyFill="1" applyBorder="1" applyAlignment="1">
      <alignment horizontal="left" vertical="center"/>
    </xf>
    <xf numFmtId="0" fontId="9" fillId="0" borderId="8" xfId="1" applyNumberFormat="1" applyFont="1" applyFill="1" applyBorder="1" applyAlignment="1">
      <alignment horizontal="left" vertical="center"/>
    </xf>
    <xf numFmtId="0" fontId="9" fillId="0" borderId="9" xfId="1" applyNumberFormat="1" applyFont="1" applyFill="1" applyBorder="1" applyAlignment="1">
      <alignment horizontal="left" vertical="center"/>
    </xf>
    <xf numFmtId="0" fontId="9" fillId="0" borderId="10" xfId="1" applyNumberFormat="1" applyFont="1" applyFill="1" applyBorder="1" applyAlignment="1">
      <alignment horizontal="left" vertical="center"/>
    </xf>
    <xf numFmtId="0" fontId="9" fillId="0" borderId="11" xfId="1" applyNumberFormat="1" applyFont="1" applyFill="1" applyBorder="1" applyAlignment="1">
      <alignment horizontal="left" vertical="center"/>
    </xf>
    <xf numFmtId="0" fontId="9" fillId="0" borderId="12" xfId="1" applyNumberFormat="1" applyFont="1" applyFill="1" applyBorder="1" applyAlignment="1">
      <alignment horizontal="left" vertical="center"/>
    </xf>
    <xf numFmtId="0" fontId="9" fillId="0" borderId="13" xfId="1" applyNumberFormat="1" applyFont="1" applyFill="1" applyBorder="1" applyAlignment="1">
      <alignment horizontal="left" vertical="center"/>
    </xf>
    <xf numFmtId="0" fontId="9" fillId="0" borderId="14" xfId="1" applyNumberFormat="1" applyFont="1" applyFill="1" applyBorder="1" applyAlignment="1">
      <alignment horizontal="left" vertical="center"/>
    </xf>
    <xf numFmtId="0" fontId="9" fillId="0" borderId="15" xfId="1" applyNumberFormat="1" applyFont="1" applyFill="1" applyBorder="1" applyAlignment="1">
      <alignment horizontal="left" vertical="center"/>
    </xf>
    <xf numFmtId="1" fontId="9" fillId="0" borderId="15" xfId="1" applyNumberFormat="1" applyFont="1" applyFill="1" applyBorder="1" applyAlignment="1">
      <alignment horizontal="left" vertical="center"/>
    </xf>
    <xf numFmtId="44" fontId="9" fillId="0" borderId="15" xfId="2" applyFont="1" applyFill="1" applyBorder="1" applyAlignment="1">
      <alignment horizontal="left" vertical="center"/>
    </xf>
    <xf numFmtId="44" fontId="0" fillId="0" borderId="0" xfId="0" applyNumberFormat="1" applyFill="1"/>
    <xf numFmtId="10" fontId="0" fillId="0" borderId="0" xfId="0" applyNumberFormat="1"/>
    <xf numFmtId="0" fontId="3" fillId="0" borderId="16" xfId="0" applyFont="1" applyBorder="1" applyAlignment="1">
      <alignment horizontal="center" wrapText="1"/>
    </xf>
    <xf numFmtId="0" fontId="0" fillId="0" borderId="17" xfId="0" applyBorder="1"/>
    <xf numFmtId="44" fontId="0" fillId="3" borderId="17" xfId="0" applyNumberFormat="1" applyFill="1" applyBorder="1"/>
    <xf numFmtId="10" fontId="0" fillId="0" borderId="17" xfId="0" applyNumberFormat="1" applyFill="1" applyBorder="1"/>
    <xf numFmtId="0" fontId="0" fillId="0" borderId="0" xfId="0" applyBorder="1"/>
    <xf numFmtId="10" fontId="5" fillId="0" borderId="0" xfId="3" applyNumberFormat="1" applyFont="1" applyBorder="1"/>
    <xf numFmtId="10" fontId="0" fillId="0" borderId="17" xfId="3" applyNumberFormat="1" applyFont="1" applyBorder="1"/>
    <xf numFmtId="10" fontId="0" fillId="0" borderId="0" xfId="3" applyNumberFormat="1" applyFont="1" applyBorder="1"/>
    <xf numFmtId="0" fontId="9" fillId="0" borderId="18" xfId="1" applyNumberFormat="1" applyFont="1" applyFill="1" applyBorder="1" applyAlignment="1">
      <alignment vertical="top"/>
    </xf>
    <xf numFmtId="0" fontId="9" fillId="0" borderId="19" xfId="1" applyNumberFormat="1" applyFont="1" applyFill="1" applyBorder="1" applyAlignment="1">
      <alignment horizontal="left" vertical="center"/>
    </xf>
    <xf numFmtId="0" fontId="9" fillId="0" borderId="20" xfId="1" applyNumberFormat="1" applyFont="1" applyFill="1" applyBorder="1" applyAlignment="1">
      <alignment horizontal="left" vertical="center"/>
    </xf>
    <xf numFmtId="0" fontId="9" fillId="0" borderId="21" xfId="1" applyNumberFormat="1" applyFont="1" applyFill="1" applyBorder="1" applyAlignment="1">
      <alignment horizontal="left" vertical="center"/>
    </xf>
    <xf numFmtId="0" fontId="9" fillId="0" borderId="22" xfId="1" applyNumberFormat="1" applyFont="1" applyFill="1" applyBorder="1" applyAlignment="1">
      <alignment horizontal="left" vertical="center"/>
    </xf>
    <xf numFmtId="0" fontId="9" fillId="0" borderId="23" xfId="1" applyNumberFormat="1" applyFont="1" applyFill="1" applyBorder="1" applyAlignment="1">
      <alignment horizontal="left" vertical="center"/>
    </xf>
    <xf numFmtId="0" fontId="1" fillId="0" borderId="24" xfId="0" applyFont="1" applyBorder="1"/>
    <xf numFmtId="10" fontId="5" fillId="0" borderId="24" xfId="3" applyNumberFormat="1" applyFont="1" applyBorder="1"/>
    <xf numFmtId="0" fontId="0" fillId="0" borderId="25" xfId="0" applyBorder="1"/>
    <xf numFmtId="0" fontId="5" fillId="0" borderId="25" xfId="0" applyFont="1" applyBorder="1"/>
    <xf numFmtId="0" fontId="5" fillId="0" borderId="26" xfId="0" applyFont="1" applyBorder="1"/>
    <xf numFmtId="0" fontId="5" fillId="0" borderId="27" xfId="0" applyFont="1" applyBorder="1"/>
    <xf numFmtId="0" fontId="5" fillId="0" borderId="28" xfId="0" applyFont="1" applyBorder="1"/>
    <xf numFmtId="0" fontId="5" fillId="0" borderId="29" xfId="0" applyFont="1" applyBorder="1"/>
    <xf numFmtId="0" fontId="5" fillId="0" borderId="0" xfId="0" applyFont="1" applyBorder="1"/>
    <xf numFmtId="0" fontId="3" fillId="0" borderId="16" xfId="0" applyFont="1" applyFill="1" applyBorder="1"/>
    <xf numFmtId="0" fontId="0" fillId="0" borderId="32" xfId="0" applyBorder="1"/>
    <xf numFmtId="0" fontId="3" fillId="0" borderId="33" xfId="0" applyFont="1" applyBorder="1" applyAlignment="1">
      <alignment horizontal="center" wrapText="1"/>
    </xf>
    <xf numFmtId="44" fontId="0" fillId="0" borderId="34" xfId="0" applyNumberFormat="1" applyBorder="1"/>
    <xf numFmtId="44" fontId="0" fillId="3" borderId="35" xfId="2" applyFont="1" applyFill="1" applyBorder="1"/>
    <xf numFmtId="10" fontId="0" fillId="0" borderId="17" xfId="3" applyNumberFormat="1" applyFont="1" applyFill="1" applyBorder="1"/>
    <xf numFmtId="44" fontId="0" fillId="0" borderId="17" xfId="2" applyFont="1" applyFill="1" applyBorder="1"/>
    <xf numFmtId="0" fontId="0" fillId="0" borderId="26" xfId="0" applyBorder="1"/>
    <xf numFmtId="0" fontId="0" fillId="0" borderId="1" xfId="0" applyFill="1" applyBorder="1"/>
    <xf numFmtId="0" fontId="1" fillId="0" borderId="30" xfId="0" applyFont="1" applyFill="1" applyBorder="1" applyAlignment="1"/>
    <xf numFmtId="0" fontId="0" fillId="0" borderId="31" xfId="0" applyBorder="1" applyAlignment="1"/>
  </cellXfs>
  <cellStyles count="4">
    <cellStyle name="Comma" xfId="1" builtinId="3"/>
    <cellStyle name="Currency" xfId="2" builtinId="4"/>
    <cellStyle name="Normal" xfId="0" builtinId="0"/>
    <cellStyle name="Percent" xfId="3" builtinId="5"/>
  </cellStyles>
  <dxfs count="0"/>
  <tableStyles count="0" defaultTableStyle="TableStyleMedium9" defaultPivotStyle="PivotStyleLight16"/>
  <colors>
    <mruColors>
      <color rgb="FFFFFF66"/>
      <color rgb="FFFF505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_rels/drawing4.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xdr:col>
      <xdr:colOff>165100</xdr:colOff>
      <xdr:row>0</xdr:row>
      <xdr:rowOff>114300</xdr:rowOff>
    </xdr:from>
    <xdr:to>
      <xdr:col>11</xdr:col>
      <xdr:colOff>501650</xdr:colOff>
      <xdr:row>17</xdr:row>
      <xdr:rowOff>50800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2870200" y="114300"/>
          <a:ext cx="5213350" cy="31051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13</xdr:col>
      <xdr:colOff>336550</xdr:colOff>
      <xdr:row>17</xdr:row>
      <xdr:rowOff>152400</xdr:rowOff>
    </xdr:to>
    <xdr:pic>
      <xdr:nvPicPr>
        <xdr:cNvPr id="5121" name="Picture 1"/>
        <xdr:cNvPicPr>
          <a:picLocks noChangeAspect="1" noChangeArrowheads="1"/>
        </xdr:cNvPicPr>
      </xdr:nvPicPr>
      <xdr:blipFill>
        <a:blip xmlns:r="http://schemas.openxmlformats.org/officeDocument/2006/relationships" r:embed="rId1"/>
        <a:srcRect/>
        <a:stretch>
          <a:fillRect/>
        </a:stretch>
      </xdr:blipFill>
      <xdr:spPr bwMode="auto">
        <a:xfrm>
          <a:off x="4800600" y="222250"/>
          <a:ext cx="5213350" cy="3105150"/>
        </a:xfrm>
        <a:prstGeom prst="rect">
          <a:avLst/>
        </a:prstGeom>
        <a:noFill/>
      </xdr:spPr>
    </xdr:pic>
    <xdr:clientData/>
  </xdr:twoCellAnchor>
  <xdr:twoCellAnchor editAs="oneCell">
    <xdr:from>
      <xdr:col>5</xdr:col>
      <xdr:colOff>0</xdr:colOff>
      <xdr:row>19</xdr:row>
      <xdr:rowOff>0</xdr:rowOff>
    </xdr:from>
    <xdr:to>
      <xdr:col>13</xdr:col>
      <xdr:colOff>336550</xdr:colOff>
      <xdr:row>35</xdr:row>
      <xdr:rowOff>158750</xdr:rowOff>
    </xdr:to>
    <xdr:pic>
      <xdr:nvPicPr>
        <xdr:cNvPr id="5122" name="Picture 2"/>
        <xdr:cNvPicPr>
          <a:picLocks noChangeAspect="1" noChangeArrowheads="1"/>
        </xdr:cNvPicPr>
      </xdr:nvPicPr>
      <xdr:blipFill>
        <a:blip xmlns:r="http://schemas.openxmlformats.org/officeDocument/2006/relationships" r:embed="rId2"/>
        <a:srcRect/>
        <a:stretch>
          <a:fillRect/>
        </a:stretch>
      </xdr:blipFill>
      <xdr:spPr bwMode="auto">
        <a:xfrm>
          <a:off x="4800600" y="3543300"/>
          <a:ext cx="5213350" cy="31051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0</xdr:row>
      <xdr:rowOff>101600</xdr:rowOff>
    </xdr:from>
    <xdr:to>
      <xdr:col>11</xdr:col>
      <xdr:colOff>50800</xdr:colOff>
      <xdr:row>17</xdr:row>
      <xdr:rowOff>31750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2419350" y="101600"/>
          <a:ext cx="5213350" cy="31051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469900</xdr:colOff>
      <xdr:row>0</xdr:row>
      <xdr:rowOff>0</xdr:rowOff>
    </xdr:from>
    <xdr:to>
      <xdr:col>13</xdr:col>
      <xdr:colOff>241300</xdr:colOff>
      <xdr:row>16</xdr:row>
      <xdr:rowOff>114300</xdr:rowOff>
    </xdr:to>
    <xdr:pic>
      <xdr:nvPicPr>
        <xdr:cNvPr id="8193" name="Picture 1"/>
        <xdr:cNvPicPr>
          <a:picLocks noChangeAspect="1" noChangeArrowheads="1"/>
        </xdr:cNvPicPr>
      </xdr:nvPicPr>
      <xdr:blipFill>
        <a:blip xmlns:r="http://schemas.openxmlformats.org/officeDocument/2006/relationships" r:embed="rId1"/>
        <a:srcRect/>
        <a:stretch>
          <a:fillRect/>
        </a:stretch>
      </xdr:blipFill>
      <xdr:spPr bwMode="auto">
        <a:xfrm>
          <a:off x="4660900" y="0"/>
          <a:ext cx="5257800" cy="3105150"/>
        </a:xfrm>
        <a:prstGeom prst="rect">
          <a:avLst/>
        </a:prstGeom>
        <a:noFill/>
      </xdr:spPr>
    </xdr:pic>
    <xdr:clientData/>
  </xdr:twoCellAnchor>
  <xdr:twoCellAnchor editAs="oneCell">
    <xdr:from>
      <xdr:col>5</xdr:col>
      <xdr:colOff>0</xdr:colOff>
      <xdr:row>18</xdr:row>
      <xdr:rowOff>0</xdr:rowOff>
    </xdr:from>
    <xdr:to>
      <xdr:col>13</xdr:col>
      <xdr:colOff>406400</xdr:colOff>
      <xdr:row>34</xdr:row>
      <xdr:rowOff>158750</xdr:rowOff>
    </xdr:to>
    <xdr:pic>
      <xdr:nvPicPr>
        <xdr:cNvPr id="8194" name="Picture 2"/>
        <xdr:cNvPicPr>
          <a:picLocks noChangeAspect="1" noChangeArrowheads="1"/>
        </xdr:cNvPicPr>
      </xdr:nvPicPr>
      <xdr:blipFill>
        <a:blip xmlns:r="http://schemas.openxmlformats.org/officeDocument/2006/relationships" r:embed="rId2"/>
        <a:srcRect/>
        <a:stretch>
          <a:fillRect/>
        </a:stretch>
      </xdr:blipFill>
      <xdr:spPr bwMode="auto">
        <a:xfrm>
          <a:off x="4800600" y="3359150"/>
          <a:ext cx="5283200" cy="31051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J5" sqref="J5"/>
    </sheetView>
  </sheetViews>
  <sheetFormatPr defaultRowHeight="14.5"/>
  <cols>
    <col min="1" max="1" width="18.08984375" customWidth="1"/>
    <col min="2" max="3" width="10.08984375" bestFit="1" customWidth="1"/>
    <col min="4" max="4" width="10.90625" customWidth="1"/>
    <col min="6" max="6" width="8.7265625" customWidth="1"/>
  </cols>
  <sheetData>
    <row r="1" spans="1:4">
      <c r="A1" s="4" t="s">
        <v>4</v>
      </c>
    </row>
    <row r="3" spans="1:4">
      <c r="A3" t="s">
        <v>5</v>
      </c>
      <c r="B3" s="6">
        <v>1000</v>
      </c>
    </row>
    <row r="4" spans="1:4">
      <c r="A4" t="s">
        <v>6</v>
      </c>
      <c r="B4" s="7">
        <v>1</v>
      </c>
    </row>
    <row r="6" spans="1:4">
      <c r="A6" s="2" t="s">
        <v>3</v>
      </c>
      <c r="B6" s="3" t="s">
        <v>1</v>
      </c>
      <c r="C6" s="3" t="s">
        <v>2</v>
      </c>
    </row>
    <row r="7" spans="1:4">
      <c r="A7" s="2" t="s">
        <v>0</v>
      </c>
      <c r="B7" s="8">
        <v>8.7900000000000006E-2</v>
      </c>
      <c r="C7" s="8">
        <v>0.14649999999999999</v>
      </c>
    </row>
    <row r="8" spans="1:4">
      <c r="A8" s="39"/>
      <c r="B8" s="40"/>
      <c r="C8" s="40"/>
    </row>
    <row r="10" spans="1:4" ht="29">
      <c r="B10" s="35" t="s">
        <v>3</v>
      </c>
      <c r="C10" s="35" t="s">
        <v>70</v>
      </c>
      <c r="D10" s="35" t="s">
        <v>7</v>
      </c>
    </row>
    <row r="11" spans="1:4">
      <c r="A11" t="s">
        <v>8</v>
      </c>
      <c r="B11" s="10" t="e">
        <f ca="1">RiskNormal(B7,C7)</f>
        <v>#NAME?</v>
      </c>
      <c r="C11" s="34" t="e">
        <f ca="1">1+B11</f>
        <v>#NAME?</v>
      </c>
      <c r="D11" s="11" t="e">
        <f ca="1">RiskOutput("Money at the end of Year 1")+C11*B3</f>
        <v>#NAME?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election activeCell="E20" sqref="E20:F29"/>
    </sheetView>
  </sheetViews>
  <sheetFormatPr defaultRowHeight="14.5"/>
  <cols>
    <col min="1" max="2" width="15" customWidth="1"/>
  </cols>
  <sheetData>
    <row r="1" spans="1:2" ht="17.5">
      <c r="A1" s="12" t="s">
        <v>9</v>
      </c>
      <c r="B1" s="13"/>
    </row>
    <row r="2" spans="1:2">
      <c r="A2" s="20" t="s">
        <v>11</v>
      </c>
      <c r="B2" s="21" t="s">
        <v>12</v>
      </c>
    </row>
    <row r="3" spans="1:2">
      <c r="A3" s="20" t="s">
        <v>13</v>
      </c>
      <c r="B3" s="21" t="s">
        <v>14</v>
      </c>
    </row>
    <row r="4" spans="1:2">
      <c r="A4" s="22" t="s">
        <v>15</v>
      </c>
      <c r="B4" s="23" t="s">
        <v>16</v>
      </c>
    </row>
    <row r="5" spans="1:2">
      <c r="A5" s="24" t="s">
        <v>17</v>
      </c>
      <c r="B5" s="25">
        <v>708.81</v>
      </c>
    </row>
    <row r="6" spans="1:2">
      <c r="A6" s="26" t="s">
        <v>18</v>
      </c>
      <c r="B6" s="27">
        <v>1458.5229999999999</v>
      </c>
    </row>
    <row r="7" spans="1:2">
      <c r="A7" s="26" t="s">
        <v>19</v>
      </c>
      <c r="B7" s="27">
        <v>1087.9010000000001</v>
      </c>
    </row>
    <row r="8" spans="1:2">
      <c r="A8" s="26" t="s">
        <v>20</v>
      </c>
      <c r="B8" s="27">
        <v>146.15270000000001</v>
      </c>
    </row>
    <row r="9" spans="1:2">
      <c r="A9" s="26" t="s">
        <v>21</v>
      </c>
      <c r="B9" s="27">
        <v>21360.62</v>
      </c>
    </row>
    <row r="10" spans="1:2">
      <c r="A10" s="26" t="s">
        <v>22</v>
      </c>
      <c r="B10" s="27">
        <v>3.4441950000000002E-3</v>
      </c>
    </row>
    <row r="11" spans="1:2">
      <c r="A11" s="26" t="s">
        <v>23</v>
      </c>
      <c r="B11" s="27">
        <v>2.8716949999999999</v>
      </c>
    </row>
    <row r="12" spans="1:2">
      <c r="A12" s="26" t="s">
        <v>24</v>
      </c>
      <c r="B12" s="27">
        <v>0</v>
      </c>
    </row>
    <row r="13" spans="1:2">
      <c r="A13" s="26" t="s">
        <v>25</v>
      </c>
      <c r="B13" s="27">
        <v>1118.9639999999999</v>
      </c>
    </row>
    <row r="14" spans="1:2">
      <c r="A14" s="26" t="s">
        <v>26</v>
      </c>
      <c r="B14" s="27">
        <v>837.39599999999996</v>
      </c>
    </row>
    <row r="15" spans="1:2">
      <c r="A15" s="26" t="s">
        <v>27</v>
      </c>
      <c r="B15" s="27">
        <v>895.44479999999999</v>
      </c>
    </row>
    <row r="16" spans="1:2">
      <c r="A16" s="26" t="s">
        <v>28</v>
      </c>
      <c r="B16" s="27">
        <v>930.36199999999997</v>
      </c>
    </row>
    <row r="17" spans="1:6">
      <c r="A17" s="26" t="s">
        <v>29</v>
      </c>
      <c r="B17" s="27">
        <v>962.68809999999996</v>
      </c>
    </row>
    <row r="18" spans="1:6">
      <c r="A18" s="26" t="s">
        <v>30</v>
      </c>
      <c r="B18" s="27">
        <v>988.28319999999997</v>
      </c>
    </row>
    <row r="19" spans="1:6" ht="15" thickBot="1">
      <c r="A19" s="26" t="s">
        <v>31</v>
      </c>
      <c r="B19" s="27">
        <v>1007.561</v>
      </c>
    </row>
    <row r="20" spans="1:6" ht="15" thickBot="1">
      <c r="A20" s="26" t="s">
        <v>32</v>
      </c>
      <c r="B20" s="27">
        <v>1028.481</v>
      </c>
      <c r="E20" s="30" t="s">
        <v>69</v>
      </c>
      <c r="F20" s="31">
        <v>100</v>
      </c>
    </row>
    <row r="21" spans="1:6" ht="15" thickBot="1">
      <c r="A21" s="26" t="s">
        <v>33</v>
      </c>
      <c r="B21" s="27">
        <v>1048.1869999999999</v>
      </c>
      <c r="E21" s="30" t="s">
        <v>19</v>
      </c>
      <c r="F21" s="32">
        <v>1087.9010000000001</v>
      </c>
    </row>
    <row r="22" spans="1:6" ht="15" thickBot="1">
      <c r="A22" s="26" t="s">
        <v>34</v>
      </c>
      <c r="B22" s="27">
        <v>1067.3119999999999</v>
      </c>
      <c r="E22" s="30" t="s">
        <v>20</v>
      </c>
      <c r="F22" s="32">
        <v>146.15270000000001</v>
      </c>
    </row>
    <row r="23" spans="1:6" ht="15" thickBot="1">
      <c r="A23" s="26" t="s">
        <v>35</v>
      </c>
      <c r="B23" s="27">
        <v>1084.481</v>
      </c>
      <c r="E23" s="30" t="s">
        <v>22</v>
      </c>
      <c r="F23" s="30">
        <v>3.4441950000000002E-3</v>
      </c>
    </row>
    <row r="24" spans="1:6" ht="15" thickBot="1">
      <c r="A24" s="26" t="s">
        <v>36</v>
      </c>
      <c r="B24" s="27">
        <v>1104.855</v>
      </c>
      <c r="E24" s="30" t="s">
        <v>23</v>
      </c>
      <c r="F24" s="30">
        <v>2.8716949999999999</v>
      </c>
    </row>
    <row r="25" spans="1:6" ht="15" thickBot="1">
      <c r="A25" s="26" t="s">
        <v>37</v>
      </c>
      <c r="B25" s="27">
        <v>1121.444</v>
      </c>
      <c r="E25" s="30" t="s">
        <v>25</v>
      </c>
      <c r="F25" s="32">
        <v>1118.9639999999999</v>
      </c>
    </row>
    <row r="26" spans="1:6" ht="15" thickBot="1">
      <c r="A26" s="26" t="s">
        <v>38</v>
      </c>
      <c r="B26" s="27">
        <v>1144.117</v>
      </c>
      <c r="E26" s="30" t="s">
        <v>26</v>
      </c>
      <c r="F26" s="32">
        <v>837.39599999999996</v>
      </c>
    </row>
    <row r="27" spans="1:6" ht="15" thickBot="1">
      <c r="A27" s="26" t="s">
        <v>39</v>
      </c>
      <c r="B27" s="27">
        <v>1164.1790000000001</v>
      </c>
      <c r="E27" s="30" t="s">
        <v>44</v>
      </c>
      <c r="F27" s="32">
        <v>1323.9970000000001</v>
      </c>
    </row>
    <row r="28" spans="1:6" ht="15" thickBot="1">
      <c r="A28" s="26" t="s">
        <v>40</v>
      </c>
      <c r="B28" s="27">
        <v>1186.5719999999999</v>
      </c>
      <c r="E28" s="30" t="s">
        <v>17</v>
      </c>
      <c r="F28" s="32">
        <v>708.81</v>
      </c>
    </row>
    <row r="29" spans="1:6" ht="15" thickBot="1">
      <c r="A29" s="26" t="s">
        <v>41</v>
      </c>
      <c r="B29" s="27">
        <v>1206.7360000000001</v>
      </c>
      <c r="E29" s="30" t="s">
        <v>18</v>
      </c>
      <c r="F29" s="32">
        <v>1458.5229999999999</v>
      </c>
    </row>
    <row r="30" spans="1:6">
      <c r="A30" s="26" t="s">
        <v>42</v>
      </c>
      <c r="B30" s="27">
        <v>1234.712</v>
      </c>
    </row>
    <row r="31" spans="1:6">
      <c r="A31" s="26" t="s">
        <v>43</v>
      </c>
      <c r="B31" s="27">
        <v>1270.769</v>
      </c>
    </row>
    <row r="32" spans="1:6">
      <c r="A32" s="26" t="s">
        <v>44</v>
      </c>
      <c r="B32" s="27">
        <v>1323.9970000000001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42"/>
  <sheetViews>
    <sheetView workbookViewId="0">
      <selection activeCell="A2" sqref="A2"/>
    </sheetView>
  </sheetViews>
  <sheetFormatPr defaultRowHeight="14.5"/>
  <cols>
    <col min="1" max="1" width="18.08984375" customWidth="1"/>
    <col min="2" max="2" width="10.08984375" bestFit="1" customWidth="1"/>
    <col min="3" max="3" width="11.08984375" customWidth="1"/>
    <col min="4" max="4" width="11.1796875" customWidth="1"/>
    <col min="6" max="6" width="8.7265625" customWidth="1"/>
  </cols>
  <sheetData>
    <row r="1" spans="1:4">
      <c r="A1" s="4" t="s">
        <v>102</v>
      </c>
    </row>
    <row r="3" spans="1:4">
      <c r="A3" t="s">
        <v>5</v>
      </c>
      <c r="B3" s="6">
        <v>1000</v>
      </c>
    </row>
    <row r="4" spans="1:4">
      <c r="A4" t="s">
        <v>6</v>
      </c>
      <c r="B4" s="7">
        <v>30</v>
      </c>
    </row>
    <row r="6" spans="1:4">
      <c r="A6" s="2" t="s">
        <v>3</v>
      </c>
      <c r="B6" s="3" t="s">
        <v>1</v>
      </c>
      <c r="C6" s="3" t="s">
        <v>2</v>
      </c>
    </row>
    <row r="7" spans="1:4">
      <c r="A7" s="2" t="s">
        <v>0</v>
      </c>
      <c r="B7" s="8">
        <v>8.7900000000000006E-2</v>
      </c>
      <c r="C7" s="8">
        <v>0.14649999999999999</v>
      </c>
    </row>
    <row r="8" spans="1:4">
      <c r="A8" s="39"/>
      <c r="B8" s="40"/>
      <c r="C8" s="40"/>
    </row>
    <row r="10" spans="1:4" ht="29">
      <c r="A10" s="58" t="s">
        <v>85</v>
      </c>
      <c r="B10" s="35" t="s">
        <v>3</v>
      </c>
      <c r="C10" s="35" t="s">
        <v>71</v>
      </c>
      <c r="D10" s="35" t="s">
        <v>7</v>
      </c>
    </row>
    <row r="11" spans="1:4">
      <c r="A11">
        <v>1</v>
      </c>
      <c r="B11" s="10" t="e">
        <f t="shared" ref="B11:B40" ca="1" si="0">RiskNormal($B$7,$C$7)</f>
        <v>#NAME?</v>
      </c>
      <c r="C11" s="34" t="e">
        <f ca="1">1+B11</f>
        <v>#NAME?</v>
      </c>
      <c r="D11" s="33" t="e">
        <f ca="1">C11*B3</f>
        <v>#NAME?</v>
      </c>
    </row>
    <row r="12" spans="1:4">
      <c r="A12">
        <v>2</v>
      </c>
      <c r="B12" s="10" t="e">
        <f t="shared" ca="1" si="0"/>
        <v>#NAME?</v>
      </c>
      <c r="C12" s="34" t="e">
        <f t="shared" ref="C12:C40" ca="1" si="1">1+B12</f>
        <v>#NAME?</v>
      </c>
      <c r="D12" s="9" t="e">
        <f ca="1">C12*D11</f>
        <v>#NAME?</v>
      </c>
    </row>
    <row r="13" spans="1:4" hidden="1">
      <c r="A13">
        <v>3</v>
      </c>
      <c r="B13" s="10" t="e">
        <f t="shared" ca="1" si="0"/>
        <v>#NAME?</v>
      </c>
      <c r="C13" s="34" t="e">
        <f t="shared" ca="1" si="1"/>
        <v>#NAME?</v>
      </c>
      <c r="D13" s="9" t="e">
        <f t="shared" ref="D13:D40" ca="1" si="2">C13*D12</f>
        <v>#NAME?</v>
      </c>
    </row>
    <row r="14" spans="1:4" hidden="1">
      <c r="A14">
        <v>4</v>
      </c>
      <c r="B14" s="10" t="e">
        <f t="shared" ca="1" si="0"/>
        <v>#NAME?</v>
      </c>
      <c r="C14" s="34" t="e">
        <f t="shared" ca="1" si="1"/>
        <v>#NAME?</v>
      </c>
      <c r="D14" s="9" t="e">
        <f t="shared" ca="1" si="2"/>
        <v>#NAME?</v>
      </c>
    </row>
    <row r="15" spans="1:4" hidden="1">
      <c r="A15">
        <v>5</v>
      </c>
      <c r="B15" s="10" t="e">
        <f t="shared" ca="1" si="0"/>
        <v>#NAME?</v>
      </c>
      <c r="C15" s="34" t="e">
        <f t="shared" ca="1" si="1"/>
        <v>#NAME?</v>
      </c>
      <c r="D15" s="9" t="e">
        <f t="shared" ca="1" si="2"/>
        <v>#NAME?</v>
      </c>
    </row>
    <row r="16" spans="1:4" hidden="1">
      <c r="A16">
        <v>6</v>
      </c>
      <c r="B16" s="10" t="e">
        <f t="shared" ca="1" si="0"/>
        <v>#NAME?</v>
      </c>
      <c r="C16" s="34" t="e">
        <f t="shared" ca="1" si="1"/>
        <v>#NAME?</v>
      </c>
      <c r="D16" s="9" t="e">
        <f t="shared" ca="1" si="2"/>
        <v>#NAME?</v>
      </c>
    </row>
    <row r="17" spans="1:4" hidden="1">
      <c r="A17">
        <v>7</v>
      </c>
      <c r="B17" s="10" t="e">
        <f t="shared" ca="1" si="0"/>
        <v>#NAME?</v>
      </c>
      <c r="C17" s="34" t="e">
        <f t="shared" ca="1" si="1"/>
        <v>#NAME?</v>
      </c>
      <c r="D17" s="9" t="e">
        <f t="shared" ca="1" si="2"/>
        <v>#NAME?</v>
      </c>
    </row>
    <row r="18" spans="1:4" hidden="1">
      <c r="A18">
        <v>8</v>
      </c>
      <c r="B18" s="10" t="e">
        <f t="shared" ca="1" si="0"/>
        <v>#NAME?</v>
      </c>
      <c r="C18" s="34" t="e">
        <f t="shared" ca="1" si="1"/>
        <v>#NAME?</v>
      </c>
      <c r="D18" s="9" t="e">
        <f t="shared" ca="1" si="2"/>
        <v>#NAME?</v>
      </c>
    </row>
    <row r="19" spans="1:4" hidden="1">
      <c r="A19">
        <v>9</v>
      </c>
      <c r="B19" s="10" t="e">
        <f t="shared" ca="1" si="0"/>
        <v>#NAME?</v>
      </c>
      <c r="C19" s="34" t="e">
        <f t="shared" ca="1" si="1"/>
        <v>#NAME?</v>
      </c>
      <c r="D19" s="9" t="e">
        <f t="shared" ca="1" si="2"/>
        <v>#NAME?</v>
      </c>
    </row>
    <row r="20" spans="1:4" hidden="1">
      <c r="A20">
        <v>10</v>
      </c>
      <c r="B20" s="10" t="e">
        <f t="shared" ca="1" si="0"/>
        <v>#NAME?</v>
      </c>
      <c r="C20" s="34" t="e">
        <f t="shared" ca="1" si="1"/>
        <v>#NAME?</v>
      </c>
      <c r="D20" s="9" t="e">
        <f t="shared" ca="1" si="2"/>
        <v>#NAME?</v>
      </c>
    </row>
    <row r="21" spans="1:4" hidden="1">
      <c r="A21">
        <v>11</v>
      </c>
      <c r="B21" s="10" t="e">
        <f t="shared" ca="1" si="0"/>
        <v>#NAME?</v>
      </c>
      <c r="C21" s="34" t="e">
        <f t="shared" ca="1" si="1"/>
        <v>#NAME?</v>
      </c>
      <c r="D21" s="9" t="e">
        <f t="shared" ca="1" si="2"/>
        <v>#NAME?</v>
      </c>
    </row>
    <row r="22" spans="1:4" hidden="1">
      <c r="A22">
        <v>12</v>
      </c>
      <c r="B22" s="10" t="e">
        <f t="shared" ca="1" si="0"/>
        <v>#NAME?</v>
      </c>
      <c r="C22" s="34" t="e">
        <f t="shared" ca="1" si="1"/>
        <v>#NAME?</v>
      </c>
      <c r="D22" s="9" t="e">
        <f t="shared" ca="1" si="2"/>
        <v>#NAME?</v>
      </c>
    </row>
    <row r="23" spans="1:4" hidden="1">
      <c r="A23">
        <v>13</v>
      </c>
      <c r="B23" s="10" t="e">
        <f t="shared" ca="1" si="0"/>
        <v>#NAME?</v>
      </c>
      <c r="C23" s="34" t="e">
        <f t="shared" ca="1" si="1"/>
        <v>#NAME?</v>
      </c>
      <c r="D23" s="9" t="e">
        <f t="shared" ca="1" si="2"/>
        <v>#NAME?</v>
      </c>
    </row>
    <row r="24" spans="1:4" hidden="1">
      <c r="A24">
        <v>14</v>
      </c>
      <c r="B24" s="10" t="e">
        <f t="shared" ca="1" si="0"/>
        <v>#NAME?</v>
      </c>
      <c r="C24" s="34" t="e">
        <f t="shared" ca="1" si="1"/>
        <v>#NAME?</v>
      </c>
      <c r="D24" s="9" t="e">
        <f t="shared" ca="1" si="2"/>
        <v>#NAME?</v>
      </c>
    </row>
    <row r="25" spans="1:4" hidden="1">
      <c r="A25">
        <v>15</v>
      </c>
      <c r="B25" s="10" t="e">
        <f t="shared" ca="1" si="0"/>
        <v>#NAME?</v>
      </c>
      <c r="C25" s="34" t="e">
        <f t="shared" ca="1" si="1"/>
        <v>#NAME?</v>
      </c>
      <c r="D25" s="9" t="e">
        <f t="shared" ca="1" si="2"/>
        <v>#NAME?</v>
      </c>
    </row>
    <row r="26" spans="1:4" hidden="1">
      <c r="A26">
        <v>16</v>
      </c>
      <c r="B26" s="10" t="e">
        <f t="shared" ca="1" si="0"/>
        <v>#NAME?</v>
      </c>
      <c r="C26" s="34" t="e">
        <f t="shared" ca="1" si="1"/>
        <v>#NAME?</v>
      </c>
      <c r="D26" s="9" t="e">
        <f t="shared" ca="1" si="2"/>
        <v>#NAME?</v>
      </c>
    </row>
    <row r="27" spans="1:4" hidden="1">
      <c r="A27">
        <v>17</v>
      </c>
      <c r="B27" s="10" t="e">
        <f t="shared" ca="1" si="0"/>
        <v>#NAME?</v>
      </c>
      <c r="C27" s="34" t="e">
        <f t="shared" ca="1" si="1"/>
        <v>#NAME?</v>
      </c>
      <c r="D27" s="9" t="e">
        <f t="shared" ca="1" si="2"/>
        <v>#NAME?</v>
      </c>
    </row>
    <row r="28" spans="1:4" hidden="1">
      <c r="A28">
        <v>18</v>
      </c>
      <c r="B28" s="10" t="e">
        <f t="shared" ca="1" si="0"/>
        <v>#NAME?</v>
      </c>
      <c r="C28" s="34" t="e">
        <f t="shared" ca="1" si="1"/>
        <v>#NAME?</v>
      </c>
      <c r="D28" s="9" t="e">
        <f t="shared" ca="1" si="2"/>
        <v>#NAME?</v>
      </c>
    </row>
    <row r="29" spans="1:4" hidden="1">
      <c r="A29">
        <v>19</v>
      </c>
      <c r="B29" s="10" t="e">
        <f t="shared" ca="1" si="0"/>
        <v>#NAME?</v>
      </c>
      <c r="C29" s="34" t="e">
        <f t="shared" ca="1" si="1"/>
        <v>#NAME?</v>
      </c>
      <c r="D29" s="9" t="e">
        <f t="shared" ca="1" si="2"/>
        <v>#NAME?</v>
      </c>
    </row>
    <row r="30" spans="1:4" hidden="1">
      <c r="A30">
        <v>20</v>
      </c>
      <c r="B30" s="10" t="e">
        <f t="shared" ca="1" si="0"/>
        <v>#NAME?</v>
      </c>
      <c r="C30" s="34" t="e">
        <f t="shared" ca="1" si="1"/>
        <v>#NAME?</v>
      </c>
      <c r="D30" s="9" t="e">
        <f t="shared" ca="1" si="2"/>
        <v>#NAME?</v>
      </c>
    </row>
    <row r="31" spans="1:4" hidden="1">
      <c r="A31">
        <v>21</v>
      </c>
      <c r="B31" s="10" t="e">
        <f t="shared" ca="1" si="0"/>
        <v>#NAME?</v>
      </c>
      <c r="C31" s="34" t="e">
        <f t="shared" ca="1" si="1"/>
        <v>#NAME?</v>
      </c>
      <c r="D31" s="9" t="e">
        <f t="shared" ca="1" si="2"/>
        <v>#NAME?</v>
      </c>
    </row>
    <row r="32" spans="1:4" hidden="1">
      <c r="A32">
        <v>22</v>
      </c>
      <c r="B32" s="10" t="e">
        <f t="shared" ca="1" si="0"/>
        <v>#NAME?</v>
      </c>
      <c r="C32" s="34" t="e">
        <f t="shared" ca="1" si="1"/>
        <v>#NAME?</v>
      </c>
      <c r="D32" s="9" t="e">
        <f t="shared" ca="1" si="2"/>
        <v>#NAME?</v>
      </c>
    </row>
    <row r="33" spans="1:4" hidden="1">
      <c r="A33">
        <v>23</v>
      </c>
      <c r="B33" s="10" t="e">
        <f t="shared" ca="1" si="0"/>
        <v>#NAME?</v>
      </c>
      <c r="C33" s="34" t="e">
        <f t="shared" ca="1" si="1"/>
        <v>#NAME?</v>
      </c>
      <c r="D33" s="9" t="e">
        <f t="shared" ca="1" si="2"/>
        <v>#NAME?</v>
      </c>
    </row>
    <row r="34" spans="1:4" hidden="1">
      <c r="A34">
        <v>24</v>
      </c>
      <c r="B34" s="10" t="e">
        <f t="shared" ca="1" si="0"/>
        <v>#NAME?</v>
      </c>
      <c r="C34" s="34" t="e">
        <f t="shared" ca="1" si="1"/>
        <v>#NAME?</v>
      </c>
      <c r="D34" s="9" t="e">
        <f t="shared" ca="1" si="2"/>
        <v>#NAME?</v>
      </c>
    </row>
    <row r="35" spans="1:4" hidden="1">
      <c r="A35">
        <v>25</v>
      </c>
      <c r="B35" s="10" t="e">
        <f t="shared" ca="1" si="0"/>
        <v>#NAME?</v>
      </c>
      <c r="C35" s="34" t="e">
        <f t="shared" ca="1" si="1"/>
        <v>#NAME?</v>
      </c>
      <c r="D35" s="9" t="e">
        <f t="shared" ca="1" si="2"/>
        <v>#NAME?</v>
      </c>
    </row>
    <row r="36" spans="1:4" hidden="1">
      <c r="A36">
        <v>26</v>
      </c>
      <c r="B36" s="10" t="e">
        <f t="shared" ca="1" si="0"/>
        <v>#NAME?</v>
      </c>
      <c r="C36" s="34" t="e">
        <f t="shared" ca="1" si="1"/>
        <v>#NAME?</v>
      </c>
      <c r="D36" s="9" t="e">
        <f t="shared" ca="1" si="2"/>
        <v>#NAME?</v>
      </c>
    </row>
    <row r="37" spans="1:4" hidden="1">
      <c r="A37">
        <v>27</v>
      </c>
      <c r="B37" s="10" t="e">
        <f t="shared" ca="1" si="0"/>
        <v>#NAME?</v>
      </c>
      <c r="C37" s="34" t="e">
        <f t="shared" ca="1" si="1"/>
        <v>#NAME?</v>
      </c>
      <c r="D37" s="9" t="e">
        <f t="shared" ca="1" si="2"/>
        <v>#NAME?</v>
      </c>
    </row>
    <row r="38" spans="1:4" hidden="1">
      <c r="A38">
        <v>28</v>
      </c>
      <c r="B38" s="10" t="e">
        <f t="shared" ca="1" si="0"/>
        <v>#NAME?</v>
      </c>
      <c r="C38" s="34" t="e">
        <f t="shared" ca="1" si="1"/>
        <v>#NAME?</v>
      </c>
      <c r="D38" s="9" t="e">
        <f t="shared" ca="1" si="2"/>
        <v>#NAME?</v>
      </c>
    </row>
    <row r="39" spans="1:4">
      <c r="A39">
        <v>29</v>
      </c>
      <c r="B39" s="10" t="e">
        <f t="shared" ca="1" si="0"/>
        <v>#NAME?</v>
      </c>
      <c r="C39" s="34" t="e">
        <f t="shared" ca="1" si="1"/>
        <v>#NAME?</v>
      </c>
      <c r="D39" s="9" t="e">
        <f ca="1">C39*D38</f>
        <v>#NAME?</v>
      </c>
    </row>
    <row r="40" spans="1:4" ht="15" thickBot="1">
      <c r="A40">
        <v>30</v>
      </c>
      <c r="B40" s="10" t="e">
        <f t="shared" ca="1" si="0"/>
        <v>#NAME?</v>
      </c>
      <c r="C40" s="34" t="e">
        <f t="shared" ca="1" si="1"/>
        <v>#NAME?</v>
      </c>
      <c r="D40" s="9" t="e">
        <f t="shared" ca="1" si="2"/>
        <v>#NAME?</v>
      </c>
    </row>
    <row r="41" spans="1:4" ht="15" thickTop="1">
      <c r="A41" s="36" t="s">
        <v>73</v>
      </c>
      <c r="B41" s="36"/>
      <c r="C41" s="38" t="e">
        <f ca="1">RiskOutput("Total Return")+PRODUCT(C11:C40)</f>
        <v>#NAME?</v>
      </c>
      <c r="D41" s="37" t="e">
        <f ca="1">RiskOutput("Total money in account")+D40</f>
        <v>#NAME?</v>
      </c>
    </row>
    <row r="42" spans="1:4">
      <c r="C42" t="s">
        <v>74</v>
      </c>
      <c r="D42"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0"/>
  <sheetViews>
    <sheetView workbookViewId="0">
      <selection activeCell="E20" sqref="E20"/>
    </sheetView>
  </sheetViews>
  <sheetFormatPr defaultRowHeight="14.5"/>
  <cols>
    <col min="1" max="4" width="15" customWidth="1"/>
  </cols>
  <sheetData>
    <row r="1" spans="1:4" ht="17.5">
      <c r="A1" s="12" t="s">
        <v>9</v>
      </c>
      <c r="B1" s="13"/>
      <c r="C1" s="13"/>
      <c r="D1" s="13"/>
    </row>
    <row r="2" spans="1:4">
      <c r="A2" s="14" t="s">
        <v>10</v>
      </c>
      <c r="B2" s="15"/>
      <c r="C2" s="15"/>
      <c r="D2" s="15"/>
    </row>
    <row r="3" spans="1:4">
      <c r="A3" s="16" t="s">
        <v>76</v>
      </c>
      <c r="B3" s="17"/>
      <c r="C3" s="17"/>
      <c r="D3" s="17"/>
    </row>
    <row r="4" spans="1:4" ht="15" thickBot="1"/>
    <row r="5" spans="1:4">
      <c r="A5" s="18"/>
      <c r="B5" s="19"/>
      <c r="C5" s="43"/>
      <c r="D5" s="43"/>
    </row>
    <row r="6" spans="1:4">
      <c r="A6" s="20" t="s">
        <v>11</v>
      </c>
      <c r="B6" s="21" t="s">
        <v>12</v>
      </c>
      <c r="C6" s="44" t="s">
        <v>77</v>
      </c>
      <c r="D6" s="44" t="s">
        <v>78</v>
      </c>
    </row>
    <row r="7" spans="1:4">
      <c r="A7" s="20" t="s">
        <v>13</v>
      </c>
      <c r="B7" s="21" t="s">
        <v>79</v>
      </c>
      <c r="C7" s="44" t="s">
        <v>79</v>
      </c>
      <c r="D7" s="44" t="s">
        <v>79</v>
      </c>
    </row>
    <row r="8" spans="1:4">
      <c r="A8" s="22" t="s">
        <v>15</v>
      </c>
      <c r="B8" s="23" t="s">
        <v>80</v>
      </c>
      <c r="C8" s="45" t="s">
        <v>81</v>
      </c>
      <c r="D8" s="45" t="s">
        <v>82</v>
      </c>
    </row>
    <row r="9" spans="1:4">
      <c r="A9" s="24" t="s">
        <v>17</v>
      </c>
      <c r="B9" s="25">
        <v>518.72339999999997</v>
      </c>
      <c r="C9" s="46">
        <v>0.60975210000000002</v>
      </c>
      <c r="D9" s="46">
        <v>609.75210000000004</v>
      </c>
    </row>
    <row r="10" spans="1:4">
      <c r="A10" s="26" t="s">
        <v>18</v>
      </c>
      <c r="B10" s="27">
        <v>1614.549</v>
      </c>
      <c r="C10" s="47">
        <v>194.35499999999999</v>
      </c>
      <c r="D10" s="47">
        <v>194355</v>
      </c>
    </row>
    <row r="11" spans="1:4">
      <c r="A11" s="26" t="s">
        <v>19</v>
      </c>
      <c r="B11" s="27">
        <v>1087.8879999999999</v>
      </c>
      <c r="C11" s="47">
        <v>12.587619999999999</v>
      </c>
      <c r="D11" s="47">
        <v>12587.62</v>
      </c>
    </row>
    <row r="12" spans="1:4">
      <c r="A12" s="26" t="s">
        <v>20</v>
      </c>
      <c r="B12" s="27">
        <v>146.5138</v>
      </c>
      <c r="C12" s="47">
        <v>10.94839</v>
      </c>
      <c r="D12" s="47">
        <v>10948.39</v>
      </c>
    </row>
    <row r="13" spans="1:4">
      <c r="A13" s="26" t="s">
        <v>21</v>
      </c>
      <c r="B13" s="27">
        <v>21466.31</v>
      </c>
      <c r="C13" s="47">
        <v>119.8673</v>
      </c>
      <c r="D13" s="47">
        <v>119867300</v>
      </c>
    </row>
    <row r="14" spans="1:4">
      <c r="A14" s="26" t="s">
        <v>22</v>
      </c>
      <c r="B14" s="27">
        <v>-3.2666599999999998E-3</v>
      </c>
      <c r="C14" s="47">
        <v>3.3490660000000001</v>
      </c>
      <c r="D14" s="47">
        <v>3.3490660000000001</v>
      </c>
    </row>
    <row r="15" spans="1:4">
      <c r="A15" s="26" t="s">
        <v>23</v>
      </c>
      <c r="B15" s="27">
        <v>2.9990990000000002</v>
      </c>
      <c r="C15" s="47">
        <v>28.242139999999999</v>
      </c>
      <c r="D15" s="47">
        <v>28.242139999999999</v>
      </c>
    </row>
    <row r="16" spans="1:4">
      <c r="A16" s="26" t="s">
        <v>24</v>
      </c>
      <c r="B16" s="27">
        <v>0</v>
      </c>
      <c r="C16" s="47">
        <v>0</v>
      </c>
      <c r="D16" s="47">
        <v>0</v>
      </c>
    </row>
    <row r="17" spans="1:4">
      <c r="A17" s="26" t="s">
        <v>25</v>
      </c>
      <c r="B17" s="27">
        <v>1082.394</v>
      </c>
      <c r="C17" s="47">
        <v>4.4589730000000003</v>
      </c>
      <c r="D17" s="47">
        <v>4458.973</v>
      </c>
    </row>
    <row r="18" spans="1:4">
      <c r="A18" s="26" t="s">
        <v>26</v>
      </c>
      <c r="B18" s="27">
        <v>846.69219999999996</v>
      </c>
      <c r="C18" s="47">
        <v>2.6555520000000001</v>
      </c>
      <c r="D18" s="47">
        <v>2655.5520000000001</v>
      </c>
    </row>
    <row r="19" spans="1:4">
      <c r="A19" s="26" t="s">
        <v>27</v>
      </c>
      <c r="B19" s="27">
        <v>900.00149999999996</v>
      </c>
      <c r="C19" s="47">
        <v>3.6232739999999999</v>
      </c>
      <c r="D19" s="47">
        <v>3623.2739999999999</v>
      </c>
    </row>
    <row r="20" spans="1:4">
      <c r="A20" s="26" t="s">
        <v>28</v>
      </c>
      <c r="B20" s="27">
        <v>935.9905</v>
      </c>
      <c r="C20" s="47">
        <v>4.3021269999999996</v>
      </c>
      <c r="D20" s="47">
        <v>4302.1270000000004</v>
      </c>
    </row>
    <row r="21" spans="1:4">
      <c r="A21" s="26" t="s">
        <v>29</v>
      </c>
      <c r="B21" s="27">
        <v>964.5607</v>
      </c>
      <c r="C21" s="47">
        <v>4.9270659999999999</v>
      </c>
      <c r="D21" s="47">
        <v>4927.0659999999998</v>
      </c>
    </row>
    <row r="22" spans="1:4">
      <c r="A22" s="26" t="s">
        <v>30</v>
      </c>
      <c r="B22" s="27">
        <v>989.06029999999998</v>
      </c>
      <c r="C22" s="47">
        <v>5.6128749999999998</v>
      </c>
      <c r="D22" s="47">
        <v>5612.875</v>
      </c>
    </row>
    <row r="23" spans="1:4">
      <c r="A23" s="26" t="s">
        <v>31</v>
      </c>
      <c r="B23" s="27">
        <v>1011.029</v>
      </c>
      <c r="C23" s="47">
        <v>6.3851360000000001</v>
      </c>
      <c r="D23" s="47">
        <v>6385.1360000000004</v>
      </c>
    </row>
    <row r="24" spans="1:4">
      <c r="A24" s="26" t="s">
        <v>32</v>
      </c>
      <c r="B24" s="27">
        <v>1031.385</v>
      </c>
      <c r="C24" s="47">
        <v>7.0512389999999998</v>
      </c>
      <c r="D24" s="47">
        <v>7051.2389999999996</v>
      </c>
    </row>
    <row r="25" spans="1:4">
      <c r="A25" s="26" t="s">
        <v>33</v>
      </c>
      <c r="B25" s="27">
        <v>1050.73</v>
      </c>
      <c r="C25" s="47">
        <v>7.8667299999999996</v>
      </c>
      <c r="D25" s="47">
        <v>7866.73</v>
      </c>
    </row>
    <row r="26" spans="1:4">
      <c r="A26" s="26" t="s">
        <v>34</v>
      </c>
      <c r="B26" s="27">
        <v>1069.442</v>
      </c>
      <c r="C26" s="47">
        <v>8.6890959999999993</v>
      </c>
      <c r="D26" s="47">
        <v>8689.0969999999998</v>
      </c>
    </row>
    <row r="27" spans="1:4">
      <c r="A27" s="26" t="s">
        <v>35</v>
      </c>
      <c r="B27" s="27">
        <v>1087.857</v>
      </c>
      <c r="C27" s="47">
        <v>9.5794339999999991</v>
      </c>
      <c r="D27" s="47">
        <v>9579.4349999999995</v>
      </c>
    </row>
    <row r="28" spans="1:4">
      <c r="A28" s="26" t="s">
        <v>36</v>
      </c>
      <c r="B28" s="27">
        <v>1106.29</v>
      </c>
      <c r="C28" s="47">
        <v>10.541700000000001</v>
      </c>
      <c r="D28" s="47">
        <v>10541.7</v>
      </c>
    </row>
    <row r="29" spans="1:4">
      <c r="A29" s="26" t="s">
        <v>37</v>
      </c>
      <c r="B29" s="27">
        <v>1124.963</v>
      </c>
      <c r="C29" s="47">
        <v>11.58769</v>
      </c>
      <c r="D29" s="47">
        <v>11587.69</v>
      </c>
    </row>
    <row r="30" spans="1:4">
      <c r="A30" s="26" t="s">
        <v>38</v>
      </c>
      <c r="B30" s="27">
        <v>1144.348</v>
      </c>
      <c r="C30" s="47">
        <v>12.76112</v>
      </c>
      <c r="D30" s="47">
        <v>12761.12</v>
      </c>
    </row>
    <row r="31" spans="1:4">
      <c r="A31" s="26" t="s">
        <v>39</v>
      </c>
      <c r="B31" s="27">
        <v>1164.693</v>
      </c>
      <c r="C31" s="47">
        <v>14.244350000000001</v>
      </c>
      <c r="D31" s="47">
        <v>14244.35</v>
      </c>
    </row>
    <row r="32" spans="1:4">
      <c r="A32" s="26" t="s">
        <v>40</v>
      </c>
      <c r="B32" s="27">
        <v>1186.7059999999999</v>
      </c>
      <c r="C32" s="47">
        <v>15.859730000000001</v>
      </c>
      <c r="D32" s="47">
        <v>15859.73</v>
      </c>
    </row>
    <row r="33" spans="1:4">
      <c r="A33" s="26" t="s">
        <v>41</v>
      </c>
      <c r="B33" s="27">
        <v>1211.1510000000001</v>
      </c>
      <c r="C33" s="47">
        <v>18.046410000000002</v>
      </c>
      <c r="D33" s="47">
        <v>18046.400000000001</v>
      </c>
    </row>
    <row r="34" spans="1:4">
      <c r="A34" s="26" t="s">
        <v>42</v>
      </c>
      <c r="B34" s="27">
        <v>1239.6130000000001</v>
      </c>
      <c r="C34" s="47">
        <v>20.836130000000001</v>
      </c>
      <c r="D34" s="47">
        <v>20836.13</v>
      </c>
    </row>
    <row r="35" spans="1:4">
      <c r="A35" s="26" t="s">
        <v>43</v>
      </c>
      <c r="B35" s="27">
        <v>1275.6199999999999</v>
      </c>
      <c r="C35" s="47">
        <v>24.63063</v>
      </c>
      <c r="D35" s="47">
        <v>24630.63</v>
      </c>
    </row>
    <row r="36" spans="1:4">
      <c r="A36" s="26" t="s">
        <v>44</v>
      </c>
      <c r="B36" s="27">
        <v>1328.7080000000001</v>
      </c>
      <c r="C36" s="47">
        <v>32.481380000000001</v>
      </c>
      <c r="D36" s="47">
        <v>32481.38</v>
      </c>
    </row>
    <row r="37" spans="1:4">
      <c r="A37" s="26" t="s">
        <v>45</v>
      </c>
      <c r="B37" s="27"/>
      <c r="C37" s="47"/>
      <c r="D37" s="47"/>
    </row>
    <row r="38" spans="1:4">
      <c r="A38" s="26" t="s">
        <v>46</v>
      </c>
      <c r="B38" s="27"/>
      <c r="C38" s="47"/>
      <c r="D38" s="47"/>
    </row>
    <row r="39" spans="1:4">
      <c r="A39" s="26" t="s">
        <v>47</v>
      </c>
      <c r="B39" s="27"/>
      <c r="C39" s="47"/>
      <c r="D39" s="47"/>
    </row>
    <row r="40" spans="1:4">
      <c r="A40" s="26" t="s">
        <v>48</v>
      </c>
      <c r="B40" s="27">
        <v>0</v>
      </c>
      <c r="C40" s="47">
        <v>0</v>
      </c>
      <c r="D40" s="47">
        <v>0</v>
      </c>
    </row>
    <row r="41" spans="1:4">
      <c r="A41" s="26" t="s">
        <v>49</v>
      </c>
      <c r="B41" s="27"/>
      <c r="C41" s="47"/>
      <c r="D41" s="47"/>
    </row>
    <row r="42" spans="1:4">
      <c r="A42" s="26" t="s">
        <v>50</v>
      </c>
      <c r="B42" s="27"/>
      <c r="C42" s="47"/>
      <c r="D42" s="47"/>
    </row>
    <row r="43" spans="1:4">
      <c r="A43" s="26" t="s">
        <v>51</v>
      </c>
      <c r="B43" s="27"/>
      <c r="C43" s="47"/>
      <c r="D43" s="47"/>
    </row>
    <row r="44" spans="1:4">
      <c r="A44" s="26" t="s">
        <v>52</v>
      </c>
      <c r="B44" s="27"/>
      <c r="C44" s="47"/>
      <c r="D44" s="47"/>
    </row>
    <row r="45" spans="1:4">
      <c r="A45" s="26" t="s">
        <v>53</v>
      </c>
      <c r="B45" s="27"/>
      <c r="C45" s="47"/>
      <c r="D45" s="47"/>
    </row>
    <row r="46" spans="1:4">
      <c r="A46" s="26" t="s">
        <v>54</v>
      </c>
      <c r="B46" s="27"/>
      <c r="C46" s="47"/>
      <c r="D46" s="47"/>
    </row>
    <row r="47" spans="1:4">
      <c r="A47" s="26" t="s">
        <v>55</v>
      </c>
      <c r="B47" s="27"/>
      <c r="C47" s="47"/>
      <c r="D47" s="47"/>
    </row>
    <row r="48" spans="1:4">
      <c r="A48" s="26" t="s">
        <v>56</v>
      </c>
      <c r="B48" s="27"/>
      <c r="C48" s="47"/>
      <c r="D48" s="47"/>
    </row>
    <row r="49" spans="1:4">
      <c r="A49" s="26" t="s">
        <v>57</v>
      </c>
      <c r="B49" s="27"/>
      <c r="C49" s="47"/>
      <c r="D49" s="47"/>
    </row>
    <row r="50" spans="1:4">
      <c r="A50" s="26" t="s">
        <v>58</v>
      </c>
      <c r="B50" s="27"/>
      <c r="C50" s="47"/>
      <c r="D50" s="47"/>
    </row>
    <row r="51" spans="1:4">
      <c r="A51" s="26" t="s">
        <v>59</v>
      </c>
      <c r="B51" s="27"/>
      <c r="C51" s="47"/>
      <c r="D51" s="47"/>
    </row>
    <row r="52" spans="1:4">
      <c r="A52" s="26" t="s">
        <v>60</v>
      </c>
      <c r="B52" s="27"/>
      <c r="C52" s="47"/>
      <c r="D52" s="47"/>
    </row>
    <row r="53" spans="1:4">
      <c r="A53" s="26" t="s">
        <v>61</v>
      </c>
      <c r="B53" s="27"/>
      <c r="C53" s="47"/>
      <c r="D53" s="47"/>
    </row>
    <row r="54" spans="1:4">
      <c r="A54" s="26" t="s">
        <v>62</v>
      </c>
      <c r="B54" s="27"/>
      <c r="C54" s="47"/>
      <c r="D54" s="47"/>
    </row>
    <row r="55" spans="1:4">
      <c r="A55" s="26" t="s">
        <v>63</v>
      </c>
      <c r="B55" s="27"/>
      <c r="C55" s="47"/>
      <c r="D55" s="47"/>
    </row>
    <row r="56" spans="1:4">
      <c r="A56" s="26" t="s">
        <v>64</v>
      </c>
      <c r="B56" s="27"/>
      <c r="C56" s="47"/>
      <c r="D56" s="47"/>
    </row>
    <row r="57" spans="1:4">
      <c r="A57" s="26" t="s">
        <v>65</v>
      </c>
      <c r="B57" s="27"/>
      <c r="C57" s="47"/>
      <c r="D57" s="47"/>
    </row>
    <row r="58" spans="1:4">
      <c r="A58" s="26" t="s">
        <v>66</v>
      </c>
      <c r="B58" s="27"/>
      <c r="C58" s="47"/>
      <c r="D58" s="47"/>
    </row>
    <row r="59" spans="1:4">
      <c r="A59" s="26" t="s">
        <v>67</v>
      </c>
      <c r="B59" s="27"/>
      <c r="C59" s="47"/>
      <c r="D59" s="47"/>
    </row>
    <row r="60" spans="1:4" ht="15" thickBot="1">
      <c r="A60" s="28" t="s">
        <v>68</v>
      </c>
      <c r="B60" s="29"/>
      <c r="C60" s="48"/>
      <c r="D60" s="4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43"/>
  <sheetViews>
    <sheetView workbookViewId="0">
      <selection activeCell="E12" sqref="E12"/>
    </sheetView>
  </sheetViews>
  <sheetFormatPr defaultRowHeight="14.5"/>
  <cols>
    <col min="1" max="1" width="17.6328125" customWidth="1"/>
    <col min="2" max="2" width="10.08984375" bestFit="1" customWidth="1"/>
    <col min="3" max="3" width="11.08984375" customWidth="1"/>
    <col min="4" max="4" width="10.08984375" bestFit="1" customWidth="1"/>
    <col min="6" max="6" width="11.1796875" customWidth="1"/>
    <col min="7" max="7" width="11" customWidth="1"/>
    <col min="8" max="8" width="10.08984375" bestFit="1" customWidth="1"/>
  </cols>
  <sheetData>
    <row r="1" spans="1:8">
      <c r="A1" s="4" t="s">
        <v>103</v>
      </c>
    </row>
    <row r="3" spans="1:8">
      <c r="A3" t="s">
        <v>5</v>
      </c>
      <c r="B3" s="6">
        <v>1000</v>
      </c>
    </row>
    <row r="4" spans="1:8">
      <c r="A4" t="s">
        <v>6</v>
      </c>
      <c r="B4" s="7">
        <v>30</v>
      </c>
    </row>
    <row r="5" spans="1:8" ht="15" thickBot="1"/>
    <row r="6" spans="1:8" ht="15" thickTop="1">
      <c r="A6" s="2" t="s">
        <v>3</v>
      </c>
      <c r="B6" s="3" t="s">
        <v>1</v>
      </c>
      <c r="C6" s="49" t="s">
        <v>2</v>
      </c>
      <c r="D6" s="67" t="s">
        <v>84</v>
      </c>
      <c r="E6" s="68"/>
      <c r="F6" s="51" t="s">
        <v>75</v>
      </c>
    </row>
    <row r="7" spans="1:8">
      <c r="A7" s="2" t="s">
        <v>0</v>
      </c>
      <c r="B7" s="8">
        <v>8.7900000000000006E-2</v>
      </c>
      <c r="C7" s="50">
        <v>0.14649999999999999</v>
      </c>
      <c r="D7" s="53">
        <v>1</v>
      </c>
      <c r="E7" s="54">
        <v>-0.2</v>
      </c>
      <c r="F7" s="52">
        <v>0.5</v>
      </c>
    </row>
    <row r="8" spans="1:8" ht="15" thickBot="1">
      <c r="A8" s="2" t="s">
        <v>83</v>
      </c>
      <c r="B8" s="8">
        <v>0.04</v>
      </c>
      <c r="C8" s="50">
        <v>7.0000000000000007E-2</v>
      </c>
      <c r="D8" s="55">
        <v>-0.2</v>
      </c>
      <c r="E8" s="56">
        <v>1</v>
      </c>
      <c r="F8" s="52">
        <f>1-F7</f>
        <v>0.5</v>
      </c>
    </row>
    <row r="9" spans="1:8" ht="15" thickTop="1">
      <c r="A9" s="59"/>
      <c r="B9" s="40"/>
      <c r="C9" s="40"/>
      <c r="D9" s="57"/>
      <c r="E9" s="57"/>
      <c r="F9" s="57"/>
    </row>
    <row r="10" spans="1:8" ht="43.5">
      <c r="A10" s="58" t="s">
        <v>85</v>
      </c>
      <c r="B10" s="35" t="s">
        <v>86</v>
      </c>
      <c r="C10" s="35" t="s">
        <v>87</v>
      </c>
      <c r="D10" s="35" t="s">
        <v>88</v>
      </c>
      <c r="E10" s="35" t="s">
        <v>89</v>
      </c>
      <c r="F10" s="35" t="s">
        <v>90</v>
      </c>
      <c r="G10" s="35" t="s">
        <v>91</v>
      </c>
      <c r="H10" s="60" t="s">
        <v>92</v>
      </c>
    </row>
    <row r="11" spans="1:8">
      <c r="A11">
        <v>1</v>
      </c>
      <c r="B11" s="10" t="e">
        <f ca="1">RiskNormal($B$7,$C$7,RiskCorrmat($D$7:$E$8,1,A11))</f>
        <v>#NAME?</v>
      </c>
      <c r="C11" s="34" t="e">
        <f ca="1">1+B11</f>
        <v>#NAME?</v>
      </c>
      <c r="D11" s="5" t="e">
        <f ca="1">$F$7*C11*$B$3</f>
        <v>#NAME?</v>
      </c>
      <c r="E11" s="10" t="e">
        <f ca="1">RiskNormal($B$8,$C$8,RiskCorrmat($D$7:$E$8,2,A11))</f>
        <v>#NAME?</v>
      </c>
      <c r="F11" s="1" t="e">
        <f t="shared" ref="F11:F40" ca="1" si="0">1+E11</f>
        <v>#NAME?</v>
      </c>
      <c r="G11" s="33" t="e">
        <f ca="1">$F$8*F11*$B$3</f>
        <v>#NAME?</v>
      </c>
      <c r="H11" s="61" t="e">
        <f t="shared" ref="H11:H40" ca="1" si="1">D11+G11</f>
        <v>#NAME?</v>
      </c>
    </row>
    <row r="12" spans="1:8">
      <c r="A12">
        <v>2</v>
      </c>
      <c r="B12" s="10" t="e">
        <f ca="1">RiskNormal($B$7,$C$7,RiskCorrmat($D$7:$E$8,1,A12))</f>
        <v>#NAME?</v>
      </c>
      <c r="C12" s="34" t="e">
        <f t="shared" ref="C12:C40" ca="1" si="2">1+B12</f>
        <v>#NAME?</v>
      </c>
      <c r="D12" s="5" t="e">
        <f ca="1">C12*D11</f>
        <v>#NAME?</v>
      </c>
      <c r="E12" s="10" t="e">
        <f ca="1">RiskNormal($B$8,$C$8,RiskCorrmat($D$7:$E$8,2,A12))</f>
        <v>#NAME?</v>
      </c>
      <c r="F12" s="1" t="e">
        <f t="shared" ca="1" si="0"/>
        <v>#NAME?</v>
      </c>
      <c r="G12" s="9" t="e">
        <f ca="1">F12*G11</f>
        <v>#NAME?</v>
      </c>
      <c r="H12" s="61" t="e">
        <f t="shared" ca="1" si="1"/>
        <v>#NAME?</v>
      </c>
    </row>
    <row r="13" spans="1:8" hidden="1">
      <c r="A13">
        <v>3</v>
      </c>
      <c r="B13" s="10" t="e">
        <f ca="1">RiskNormal($B$7,$C$7,RiskCorrmat($D$7:$E$8,1,A13))</f>
        <v>#NAME?</v>
      </c>
      <c r="C13" s="34" t="e">
        <f t="shared" ca="1" si="2"/>
        <v>#NAME?</v>
      </c>
      <c r="D13" s="5" t="e">
        <f t="shared" ref="D13:D40" ca="1" si="3">C13*D12</f>
        <v>#NAME?</v>
      </c>
      <c r="E13" s="10" t="e">
        <f ca="1">RiskNormal($B$8,$C$8,RiskCorrmat($D$7:$E$8,2,A13))</f>
        <v>#NAME?</v>
      </c>
      <c r="F13" s="1" t="e">
        <f t="shared" ca="1" si="0"/>
        <v>#NAME?</v>
      </c>
      <c r="G13" s="9" t="e">
        <f t="shared" ref="G13:G40" ca="1" si="4">F13*G12</f>
        <v>#NAME?</v>
      </c>
      <c r="H13" s="61" t="e">
        <f t="shared" ca="1" si="1"/>
        <v>#NAME?</v>
      </c>
    </row>
    <row r="14" spans="1:8" hidden="1">
      <c r="A14">
        <v>4</v>
      </c>
      <c r="B14" s="10" t="e">
        <f ca="1">RiskNormal($B$7,$C$7,RiskCorrmat($D$7:$E$8,1,A14))</f>
        <v>#NAME?</v>
      </c>
      <c r="C14" s="34" t="e">
        <f t="shared" ca="1" si="2"/>
        <v>#NAME?</v>
      </c>
      <c r="D14" s="5" t="e">
        <f t="shared" ca="1" si="3"/>
        <v>#NAME?</v>
      </c>
      <c r="E14" s="10" t="e">
        <f ca="1">RiskNormal($B$8,$C$8,RiskCorrmat($D$7:$E$8,2,A14))</f>
        <v>#NAME?</v>
      </c>
      <c r="F14" s="1" t="e">
        <f t="shared" ca="1" si="0"/>
        <v>#NAME?</v>
      </c>
      <c r="G14" s="9" t="e">
        <f t="shared" ca="1" si="4"/>
        <v>#NAME?</v>
      </c>
      <c r="H14" s="61" t="e">
        <f t="shared" ca="1" si="1"/>
        <v>#NAME?</v>
      </c>
    </row>
    <row r="15" spans="1:8" hidden="1">
      <c r="A15">
        <v>5</v>
      </c>
      <c r="B15" s="10" t="e">
        <f ca="1">RiskNormal($B$7,$C$7,RiskCorrmat($D$7:$E$8,1,A15))</f>
        <v>#NAME?</v>
      </c>
      <c r="C15" s="34" t="e">
        <f t="shared" ca="1" si="2"/>
        <v>#NAME?</v>
      </c>
      <c r="D15" s="5" t="e">
        <f t="shared" ca="1" si="3"/>
        <v>#NAME?</v>
      </c>
      <c r="E15" s="10" t="e">
        <f ca="1">RiskNormal($B$8,$C$8,RiskCorrmat($D$7:$E$8,2,A15))</f>
        <v>#NAME?</v>
      </c>
      <c r="F15" s="1" t="e">
        <f t="shared" ca="1" si="0"/>
        <v>#NAME?</v>
      </c>
      <c r="G15" s="9" t="e">
        <f t="shared" ca="1" si="4"/>
        <v>#NAME?</v>
      </c>
      <c r="H15" s="61" t="e">
        <f t="shared" ca="1" si="1"/>
        <v>#NAME?</v>
      </c>
    </row>
    <row r="16" spans="1:8" hidden="1">
      <c r="A16">
        <v>6</v>
      </c>
      <c r="B16" s="10" t="e">
        <f ca="1">RiskNormal($B$7,$C$7,RiskCorrmat($D$7:$E$8,1,A16))</f>
        <v>#NAME?</v>
      </c>
      <c r="C16" s="34" t="e">
        <f t="shared" ca="1" si="2"/>
        <v>#NAME?</v>
      </c>
      <c r="D16" s="5" t="e">
        <f t="shared" ca="1" si="3"/>
        <v>#NAME?</v>
      </c>
      <c r="E16" s="10" t="e">
        <f ca="1">RiskNormal($B$8,$C$8,RiskCorrmat($D$7:$E$8,2,A16))</f>
        <v>#NAME?</v>
      </c>
      <c r="F16" s="1" t="e">
        <f t="shared" ca="1" si="0"/>
        <v>#NAME?</v>
      </c>
      <c r="G16" s="9" t="e">
        <f t="shared" ca="1" si="4"/>
        <v>#NAME?</v>
      </c>
      <c r="H16" s="61" t="e">
        <f t="shared" ca="1" si="1"/>
        <v>#NAME?</v>
      </c>
    </row>
    <row r="17" spans="1:8" hidden="1">
      <c r="A17">
        <v>7</v>
      </c>
      <c r="B17" s="10" t="e">
        <f ca="1">RiskNormal($B$7,$C$7,RiskCorrmat($D$7:$E$8,1,A17))</f>
        <v>#NAME?</v>
      </c>
      <c r="C17" s="34" t="e">
        <f t="shared" ca="1" si="2"/>
        <v>#NAME?</v>
      </c>
      <c r="D17" s="5" t="e">
        <f t="shared" ca="1" si="3"/>
        <v>#NAME?</v>
      </c>
      <c r="E17" s="10" t="e">
        <f ca="1">RiskNormal($B$8,$C$8,RiskCorrmat($D$7:$E$8,2,A17))</f>
        <v>#NAME?</v>
      </c>
      <c r="F17" s="1" t="e">
        <f t="shared" ca="1" si="0"/>
        <v>#NAME?</v>
      </c>
      <c r="G17" s="9" t="e">
        <f t="shared" ca="1" si="4"/>
        <v>#NAME?</v>
      </c>
      <c r="H17" s="61" t="e">
        <f t="shared" ca="1" si="1"/>
        <v>#NAME?</v>
      </c>
    </row>
    <row r="18" spans="1:8" hidden="1">
      <c r="A18">
        <v>8</v>
      </c>
      <c r="B18" s="10" t="e">
        <f ca="1">RiskNormal($B$7,$C$7,RiskCorrmat($D$7:$E$8,1,A18))</f>
        <v>#NAME?</v>
      </c>
      <c r="C18" s="34" t="e">
        <f t="shared" ca="1" si="2"/>
        <v>#NAME?</v>
      </c>
      <c r="D18" s="5" t="e">
        <f t="shared" ca="1" si="3"/>
        <v>#NAME?</v>
      </c>
      <c r="E18" s="10" t="e">
        <f ca="1">RiskNormal($B$8,$C$8,RiskCorrmat($D$7:$E$8,2,A18))</f>
        <v>#NAME?</v>
      </c>
      <c r="F18" s="1" t="e">
        <f t="shared" ca="1" si="0"/>
        <v>#NAME?</v>
      </c>
      <c r="G18" s="9" t="e">
        <f t="shared" ca="1" si="4"/>
        <v>#NAME?</v>
      </c>
      <c r="H18" s="61" t="e">
        <f t="shared" ca="1" si="1"/>
        <v>#NAME?</v>
      </c>
    </row>
    <row r="19" spans="1:8" hidden="1">
      <c r="A19">
        <v>9</v>
      </c>
      <c r="B19" s="10" t="e">
        <f ca="1">RiskNormal($B$7,$C$7,RiskCorrmat($D$7:$E$8,1,A19))</f>
        <v>#NAME?</v>
      </c>
      <c r="C19" s="34" t="e">
        <f t="shared" ca="1" si="2"/>
        <v>#NAME?</v>
      </c>
      <c r="D19" s="5" t="e">
        <f t="shared" ca="1" si="3"/>
        <v>#NAME?</v>
      </c>
      <c r="E19" s="10" t="e">
        <f ca="1">RiskNormal($B$8,$C$8,RiskCorrmat($D$7:$E$8,2,A19))</f>
        <v>#NAME?</v>
      </c>
      <c r="F19" s="1" t="e">
        <f t="shared" ca="1" si="0"/>
        <v>#NAME?</v>
      </c>
      <c r="G19" s="9" t="e">
        <f t="shared" ca="1" si="4"/>
        <v>#NAME?</v>
      </c>
      <c r="H19" s="61" t="e">
        <f t="shared" ca="1" si="1"/>
        <v>#NAME?</v>
      </c>
    </row>
    <row r="20" spans="1:8" hidden="1">
      <c r="A20">
        <v>10</v>
      </c>
      <c r="B20" s="10" t="e">
        <f ca="1">RiskNormal($B$7,$C$7,RiskCorrmat($D$7:$E$8,1,A20))</f>
        <v>#NAME?</v>
      </c>
      <c r="C20" s="34" t="e">
        <f t="shared" ca="1" si="2"/>
        <v>#NAME?</v>
      </c>
      <c r="D20" s="5" t="e">
        <f t="shared" ca="1" si="3"/>
        <v>#NAME?</v>
      </c>
      <c r="E20" s="10" t="e">
        <f ca="1">RiskNormal($B$8,$C$8,RiskCorrmat($D$7:$E$8,2,A20))</f>
        <v>#NAME?</v>
      </c>
      <c r="F20" s="1" t="e">
        <f t="shared" ca="1" si="0"/>
        <v>#NAME?</v>
      </c>
      <c r="G20" s="9" t="e">
        <f t="shared" ca="1" si="4"/>
        <v>#NAME?</v>
      </c>
      <c r="H20" s="61" t="e">
        <f t="shared" ca="1" si="1"/>
        <v>#NAME?</v>
      </c>
    </row>
    <row r="21" spans="1:8" hidden="1">
      <c r="A21">
        <v>11</v>
      </c>
      <c r="B21" s="10" t="e">
        <f ca="1">RiskNormal($B$7,$C$7,RiskCorrmat($D$7:$E$8,1,A21))</f>
        <v>#NAME?</v>
      </c>
      <c r="C21" s="34" t="e">
        <f t="shared" ca="1" si="2"/>
        <v>#NAME?</v>
      </c>
      <c r="D21" s="5" t="e">
        <f t="shared" ca="1" si="3"/>
        <v>#NAME?</v>
      </c>
      <c r="E21" s="10" t="e">
        <f ca="1">RiskNormal($B$8,$C$8,RiskCorrmat($D$7:$E$8,2,A21))</f>
        <v>#NAME?</v>
      </c>
      <c r="F21" s="1" t="e">
        <f t="shared" ca="1" si="0"/>
        <v>#NAME?</v>
      </c>
      <c r="G21" s="9" t="e">
        <f t="shared" ca="1" si="4"/>
        <v>#NAME?</v>
      </c>
      <c r="H21" s="61" t="e">
        <f t="shared" ca="1" si="1"/>
        <v>#NAME?</v>
      </c>
    </row>
    <row r="22" spans="1:8" hidden="1">
      <c r="A22">
        <v>12</v>
      </c>
      <c r="B22" s="10" t="e">
        <f ca="1">RiskNormal($B$7,$C$7,RiskCorrmat($D$7:$E$8,1,A22))</f>
        <v>#NAME?</v>
      </c>
      <c r="C22" s="34" t="e">
        <f t="shared" ca="1" si="2"/>
        <v>#NAME?</v>
      </c>
      <c r="D22" s="5" t="e">
        <f t="shared" ca="1" si="3"/>
        <v>#NAME?</v>
      </c>
      <c r="E22" s="10" t="e">
        <f ca="1">RiskNormal($B$8,$C$8,RiskCorrmat($D$7:$E$8,2,A22))</f>
        <v>#NAME?</v>
      </c>
      <c r="F22" s="1" t="e">
        <f t="shared" ca="1" si="0"/>
        <v>#NAME?</v>
      </c>
      <c r="G22" s="9" t="e">
        <f t="shared" ca="1" si="4"/>
        <v>#NAME?</v>
      </c>
      <c r="H22" s="61" t="e">
        <f t="shared" ca="1" si="1"/>
        <v>#NAME?</v>
      </c>
    </row>
    <row r="23" spans="1:8" hidden="1">
      <c r="A23">
        <v>13</v>
      </c>
      <c r="B23" s="10" t="e">
        <f ca="1">RiskNormal($B$7,$C$7,RiskCorrmat($D$7:$E$8,1,A23))</f>
        <v>#NAME?</v>
      </c>
      <c r="C23" s="34" t="e">
        <f t="shared" ca="1" si="2"/>
        <v>#NAME?</v>
      </c>
      <c r="D23" s="5" t="e">
        <f t="shared" ca="1" si="3"/>
        <v>#NAME?</v>
      </c>
      <c r="E23" s="10" t="e">
        <f ca="1">RiskNormal($B$8,$C$8,RiskCorrmat($D$7:$E$8,2,A23))</f>
        <v>#NAME?</v>
      </c>
      <c r="F23" s="1" t="e">
        <f t="shared" ca="1" si="0"/>
        <v>#NAME?</v>
      </c>
      <c r="G23" s="9" t="e">
        <f t="shared" ca="1" si="4"/>
        <v>#NAME?</v>
      </c>
      <c r="H23" s="61" t="e">
        <f t="shared" ca="1" si="1"/>
        <v>#NAME?</v>
      </c>
    </row>
    <row r="24" spans="1:8" hidden="1">
      <c r="A24">
        <v>14</v>
      </c>
      <c r="B24" s="10" t="e">
        <f ca="1">RiskNormal($B$7,$C$7,RiskCorrmat($D$7:$E$8,1,A24))</f>
        <v>#NAME?</v>
      </c>
      <c r="C24" s="34" t="e">
        <f t="shared" ca="1" si="2"/>
        <v>#NAME?</v>
      </c>
      <c r="D24" s="5" t="e">
        <f t="shared" ca="1" si="3"/>
        <v>#NAME?</v>
      </c>
      <c r="E24" s="10" t="e">
        <f ca="1">RiskNormal($B$8,$C$8,RiskCorrmat($D$7:$E$8,2,A24))</f>
        <v>#NAME?</v>
      </c>
      <c r="F24" s="1" t="e">
        <f t="shared" ca="1" si="0"/>
        <v>#NAME?</v>
      </c>
      <c r="G24" s="9" t="e">
        <f t="shared" ca="1" si="4"/>
        <v>#NAME?</v>
      </c>
      <c r="H24" s="61" t="e">
        <f t="shared" ca="1" si="1"/>
        <v>#NAME?</v>
      </c>
    </row>
    <row r="25" spans="1:8" hidden="1">
      <c r="A25">
        <v>15</v>
      </c>
      <c r="B25" s="10" t="e">
        <f ca="1">RiskNormal($B$7,$C$7,RiskCorrmat($D$7:$E$8,1,A25))</f>
        <v>#NAME?</v>
      </c>
      <c r="C25" s="34" t="e">
        <f t="shared" ca="1" si="2"/>
        <v>#NAME?</v>
      </c>
      <c r="D25" s="5" t="e">
        <f t="shared" ca="1" si="3"/>
        <v>#NAME?</v>
      </c>
      <c r="E25" s="10" t="e">
        <f ca="1">RiskNormal($B$8,$C$8,RiskCorrmat($D$7:$E$8,2,A25))</f>
        <v>#NAME?</v>
      </c>
      <c r="F25" s="1" t="e">
        <f t="shared" ca="1" si="0"/>
        <v>#NAME?</v>
      </c>
      <c r="G25" s="9" t="e">
        <f t="shared" ca="1" si="4"/>
        <v>#NAME?</v>
      </c>
      <c r="H25" s="61" t="e">
        <f t="shared" ca="1" si="1"/>
        <v>#NAME?</v>
      </c>
    </row>
    <row r="26" spans="1:8" hidden="1">
      <c r="A26">
        <v>16</v>
      </c>
      <c r="B26" s="10" t="e">
        <f ca="1">RiskNormal($B$7,$C$7,RiskCorrmat($D$7:$E$8,1,A26))</f>
        <v>#NAME?</v>
      </c>
      <c r="C26" s="34" t="e">
        <f t="shared" ca="1" si="2"/>
        <v>#NAME?</v>
      </c>
      <c r="D26" s="5" t="e">
        <f t="shared" ca="1" si="3"/>
        <v>#NAME?</v>
      </c>
      <c r="E26" s="10" t="e">
        <f ca="1">RiskNormal($B$8,$C$8,RiskCorrmat($D$7:$E$8,2,A26))</f>
        <v>#NAME?</v>
      </c>
      <c r="F26" s="1" t="e">
        <f t="shared" ca="1" si="0"/>
        <v>#NAME?</v>
      </c>
      <c r="G26" s="9" t="e">
        <f t="shared" ca="1" si="4"/>
        <v>#NAME?</v>
      </c>
      <c r="H26" s="61" t="e">
        <f t="shared" ca="1" si="1"/>
        <v>#NAME?</v>
      </c>
    </row>
    <row r="27" spans="1:8" hidden="1">
      <c r="A27">
        <v>17</v>
      </c>
      <c r="B27" s="10" t="e">
        <f ca="1">RiskNormal($B$7,$C$7,RiskCorrmat($D$7:$E$8,1,A27))</f>
        <v>#NAME?</v>
      </c>
      <c r="C27" s="34" t="e">
        <f t="shared" ca="1" si="2"/>
        <v>#NAME?</v>
      </c>
      <c r="D27" s="5" t="e">
        <f t="shared" ca="1" si="3"/>
        <v>#NAME?</v>
      </c>
      <c r="E27" s="10" t="e">
        <f ca="1">RiskNormal($B$8,$C$8,RiskCorrmat($D$7:$E$8,2,A27))</f>
        <v>#NAME?</v>
      </c>
      <c r="F27" s="1" t="e">
        <f t="shared" ca="1" si="0"/>
        <v>#NAME?</v>
      </c>
      <c r="G27" s="9" t="e">
        <f t="shared" ca="1" si="4"/>
        <v>#NAME?</v>
      </c>
      <c r="H27" s="61" t="e">
        <f t="shared" ca="1" si="1"/>
        <v>#NAME?</v>
      </c>
    </row>
    <row r="28" spans="1:8" hidden="1">
      <c r="A28">
        <v>18</v>
      </c>
      <c r="B28" s="10" t="e">
        <f ca="1">RiskNormal($B$7,$C$7,RiskCorrmat($D$7:$E$8,1,A28))</f>
        <v>#NAME?</v>
      </c>
      <c r="C28" s="34" t="e">
        <f t="shared" ca="1" si="2"/>
        <v>#NAME?</v>
      </c>
      <c r="D28" s="5" t="e">
        <f t="shared" ca="1" si="3"/>
        <v>#NAME?</v>
      </c>
      <c r="E28" s="10" t="e">
        <f ca="1">RiskNormal($B$8,$C$8,RiskCorrmat($D$7:$E$8,2,A28))</f>
        <v>#NAME?</v>
      </c>
      <c r="F28" s="1" t="e">
        <f t="shared" ca="1" si="0"/>
        <v>#NAME?</v>
      </c>
      <c r="G28" s="9" t="e">
        <f t="shared" ca="1" si="4"/>
        <v>#NAME?</v>
      </c>
      <c r="H28" s="61" t="e">
        <f t="shared" ca="1" si="1"/>
        <v>#NAME?</v>
      </c>
    </row>
    <row r="29" spans="1:8" hidden="1">
      <c r="A29">
        <v>19</v>
      </c>
      <c r="B29" s="10" t="e">
        <f ca="1">RiskNormal($B$7,$C$7,RiskCorrmat($D$7:$E$8,1,A29))</f>
        <v>#NAME?</v>
      </c>
      <c r="C29" s="34" t="e">
        <f t="shared" ca="1" si="2"/>
        <v>#NAME?</v>
      </c>
      <c r="D29" s="5" t="e">
        <f t="shared" ca="1" si="3"/>
        <v>#NAME?</v>
      </c>
      <c r="E29" s="10" t="e">
        <f ca="1">RiskNormal($B$8,$C$8,RiskCorrmat($D$7:$E$8,2,A29))</f>
        <v>#NAME?</v>
      </c>
      <c r="F29" s="1" t="e">
        <f t="shared" ca="1" si="0"/>
        <v>#NAME?</v>
      </c>
      <c r="G29" s="9" t="e">
        <f t="shared" ca="1" si="4"/>
        <v>#NAME?</v>
      </c>
      <c r="H29" s="61" t="e">
        <f t="shared" ca="1" si="1"/>
        <v>#NAME?</v>
      </c>
    </row>
    <row r="30" spans="1:8" hidden="1">
      <c r="A30">
        <v>20</v>
      </c>
      <c r="B30" s="10" t="e">
        <f ca="1">RiskNormal($B$7,$C$7,RiskCorrmat($D$7:$E$8,1,A30))</f>
        <v>#NAME?</v>
      </c>
      <c r="C30" s="34" t="e">
        <f t="shared" ca="1" si="2"/>
        <v>#NAME?</v>
      </c>
      <c r="D30" s="5" t="e">
        <f t="shared" ca="1" si="3"/>
        <v>#NAME?</v>
      </c>
      <c r="E30" s="10" t="e">
        <f ca="1">RiskNormal($B$8,$C$8,RiskCorrmat($D$7:$E$8,2,A30))</f>
        <v>#NAME?</v>
      </c>
      <c r="F30" s="1" t="e">
        <f t="shared" ca="1" si="0"/>
        <v>#NAME?</v>
      </c>
      <c r="G30" s="9" t="e">
        <f t="shared" ca="1" si="4"/>
        <v>#NAME?</v>
      </c>
      <c r="H30" s="61" t="e">
        <f t="shared" ca="1" si="1"/>
        <v>#NAME?</v>
      </c>
    </row>
    <row r="31" spans="1:8" hidden="1">
      <c r="A31">
        <v>21</v>
      </c>
      <c r="B31" s="10" t="e">
        <f ca="1">RiskNormal($B$7,$C$7,RiskCorrmat($D$7:$E$8,1,A31))</f>
        <v>#NAME?</v>
      </c>
      <c r="C31" s="34" t="e">
        <f t="shared" ca="1" si="2"/>
        <v>#NAME?</v>
      </c>
      <c r="D31" s="5" t="e">
        <f t="shared" ca="1" si="3"/>
        <v>#NAME?</v>
      </c>
      <c r="E31" s="10" t="e">
        <f ca="1">RiskNormal($B$8,$C$8,RiskCorrmat($D$7:$E$8,2,A31))</f>
        <v>#NAME?</v>
      </c>
      <c r="F31" s="1" t="e">
        <f t="shared" ca="1" si="0"/>
        <v>#NAME?</v>
      </c>
      <c r="G31" s="9" t="e">
        <f t="shared" ca="1" si="4"/>
        <v>#NAME?</v>
      </c>
      <c r="H31" s="61" t="e">
        <f t="shared" ca="1" si="1"/>
        <v>#NAME?</v>
      </c>
    </row>
    <row r="32" spans="1:8" hidden="1">
      <c r="A32">
        <v>22</v>
      </c>
      <c r="B32" s="10" t="e">
        <f ca="1">RiskNormal($B$7,$C$7,RiskCorrmat($D$7:$E$8,1,A32))</f>
        <v>#NAME?</v>
      </c>
      <c r="C32" s="34" t="e">
        <f t="shared" ca="1" si="2"/>
        <v>#NAME?</v>
      </c>
      <c r="D32" s="5" t="e">
        <f t="shared" ca="1" si="3"/>
        <v>#NAME?</v>
      </c>
      <c r="E32" s="10" t="e">
        <f ca="1">RiskNormal($B$8,$C$8,RiskCorrmat($D$7:$E$8,2,A32))</f>
        <v>#NAME?</v>
      </c>
      <c r="F32" s="1" t="e">
        <f t="shared" ca="1" si="0"/>
        <v>#NAME?</v>
      </c>
      <c r="G32" s="9" t="e">
        <f t="shared" ca="1" si="4"/>
        <v>#NAME?</v>
      </c>
      <c r="H32" s="61" t="e">
        <f t="shared" ca="1" si="1"/>
        <v>#NAME?</v>
      </c>
    </row>
    <row r="33" spans="1:8" hidden="1">
      <c r="A33">
        <v>23</v>
      </c>
      <c r="B33" s="10" t="e">
        <f ca="1">RiskNormal($B$7,$C$7,RiskCorrmat($D$7:$E$8,1,A33))</f>
        <v>#NAME?</v>
      </c>
      <c r="C33" s="34" t="e">
        <f t="shared" ca="1" si="2"/>
        <v>#NAME?</v>
      </c>
      <c r="D33" s="5" t="e">
        <f t="shared" ca="1" si="3"/>
        <v>#NAME?</v>
      </c>
      <c r="E33" s="10" t="e">
        <f ca="1">RiskNormal($B$8,$C$8,RiskCorrmat($D$7:$E$8,2,A33))</f>
        <v>#NAME?</v>
      </c>
      <c r="F33" s="1" t="e">
        <f t="shared" ca="1" si="0"/>
        <v>#NAME?</v>
      </c>
      <c r="G33" s="9" t="e">
        <f t="shared" ca="1" si="4"/>
        <v>#NAME?</v>
      </c>
      <c r="H33" s="61" t="e">
        <f t="shared" ca="1" si="1"/>
        <v>#NAME?</v>
      </c>
    </row>
    <row r="34" spans="1:8" hidden="1">
      <c r="A34">
        <v>24</v>
      </c>
      <c r="B34" s="10" t="e">
        <f ca="1">RiskNormal($B$7,$C$7,RiskCorrmat($D$7:$E$8,1,A34))</f>
        <v>#NAME?</v>
      </c>
      <c r="C34" s="34" t="e">
        <f t="shared" ca="1" si="2"/>
        <v>#NAME?</v>
      </c>
      <c r="D34" s="5" t="e">
        <f t="shared" ca="1" si="3"/>
        <v>#NAME?</v>
      </c>
      <c r="E34" s="10" t="e">
        <f ca="1">RiskNormal($B$8,$C$8,RiskCorrmat($D$7:$E$8,2,A34))</f>
        <v>#NAME?</v>
      </c>
      <c r="F34" s="1" t="e">
        <f t="shared" ca="1" si="0"/>
        <v>#NAME?</v>
      </c>
      <c r="G34" s="9" t="e">
        <f t="shared" ca="1" si="4"/>
        <v>#NAME?</v>
      </c>
      <c r="H34" s="61" t="e">
        <f t="shared" ca="1" si="1"/>
        <v>#NAME?</v>
      </c>
    </row>
    <row r="35" spans="1:8" hidden="1">
      <c r="A35">
        <v>25</v>
      </c>
      <c r="B35" s="10" t="e">
        <f ca="1">RiskNormal($B$7,$C$7,RiskCorrmat($D$7:$E$8,1,A35))</f>
        <v>#NAME?</v>
      </c>
      <c r="C35" s="34" t="e">
        <f t="shared" ca="1" si="2"/>
        <v>#NAME?</v>
      </c>
      <c r="D35" s="5" t="e">
        <f t="shared" ca="1" si="3"/>
        <v>#NAME?</v>
      </c>
      <c r="E35" s="10" t="e">
        <f ca="1">RiskNormal($B$8,$C$8,RiskCorrmat($D$7:$E$8,2,A35))</f>
        <v>#NAME?</v>
      </c>
      <c r="F35" s="1" t="e">
        <f t="shared" ca="1" si="0"/>
        <v>#NAME?</v>
      </c>
      <c r="G35" s="9" t="e">
        <f t="shared" ca="1" si="4"/>
        <v>#NAME?</v>
      </c>
      <c r="H35" s="61" t="e">
        <f t="shared" ca="1" si="1"/>
        <v>#NAME?</v>
      </c>
    </row>
    <row r="36" spans="1:8" hidden="1">
      <c r="A36">
        <v>26</v>
      </c>
      <c r="B36" s="10" t="e">
        <f ca="1">RiskNormal($B$7,$C$7,RiskCorrmat($D$7:$E$8,1,A36))</f>
        <v>#NAME?</v>
      </c>
      <c r="C36" s="34" t="e">
        <f t="shared" ca="1" si="2"/>
        <v>#NAME?</v>
      </c>
      <c r="D36" s="5" t="e">
        <f t="shared" ca="1" si="3"/>
        <v>#NAME?</v>
      </c>
      <c r="E36" s="10" t="e">
        <f ca="1">RiskNormal($B$8,$C$8,RiskCorrmat($D$7:$E$8,2,A36))</f>
        <v>#NAME?</v>
      </c>
      <c r="F36" s="1" t="e">
        <f t="shared" ca="1" si="0"/>
        <v>#NAME?</v>
      </c>
      <c r="G36" s="9" t="e">
        <f t="shared" ca="1" si="4"/>
        <v>#NAME?</v>
      </c>
      <c r="H36" s="61" t="e">
        <f t="shared" ca="1" si="1"/>
        <v>#NAME?</v>
      </c>
    </row>
    <row r="37" spans="1:8" hidden="1">
      <c r="A37">
        <v>27</v>
      </c>
      <c r="B37" s="10" t="e">
        <f ca="1">RiskNormal($B$7,$C$7,RiskCorrmat($D$7:$E$8,1,A37))</f>
        <v>#NAME?</v>
      </c>
      <c r="C37" s="34" t="e">
        <f t="shared" ca="1" si="2"/>
        <v>#NAME?</v>
      </c>
      <c r="D37" s="5" t="e">
        <f t="shared" ca="1" si="3"/>
        <v>#NAME?</v>
      </c>
      <c r="E37" s="10" t="e">
        <f ca="1">RiskNormal($B$8,$C$8,RiskCorrmat($D$7:$E$8,2,A37))</f>
        <v>#NAME?</v>
      </c>
      <c r="F37" s="1" t="e">
        <f t="shared" ca="1" si="0"/>
        <v>#NAME?</v>
      </c>
      <c r="G37" s="9" t="e">
        <f t="shared" ca="1" si="4"/>
        <v>#NAME?</v>
      </c>
      <c r="H37" s="61" t="e">
        <f t="shared" ca="1" si="1"/>
        <v>#NAME?</v>
      </c>
    </row>
    <row r="38" spans="1:8" hidden="1">
      <c r="A38">
        <v>28</v>
      </c>
      <c r="B38" s="10" t="e">
        <f ca="1">RiskNormal($B$7,$C$7,RiskCorrmat($D$7:$E$8,1,A38))</f>
        <v>#NAME?</v>
      </c>
      <c r="C38" s="34" t="e">
        <f t="shared" ca="1" si="2"/>
        <v>#NAME?</v>
      </c>
      <c r="D38" s="5" t="e">
        <f t="shared" ca="1" si="3"/>
        <v>#NAME?</v>
      </c>
      <c r="E38" s="10" t="e">
        <f ca="1">RiskNormal($B$8,$C$8,RiskCorrmat($D$7:$E$8,2,A38))</f>
        <v>#NAME?</v>
      </c>
      <c r="F38" s="1" t="e">
        <f t="shared" ca="1" si="0"/>
        <v>#NAME?</v>
      </c>
      <c r="G38" s="9" t="e">
        <f t="shared" ca="1" si="4"/>
        <v>#NAME?</v>
      </c>
      <c r="H38" s="61" t="e">
        <f t="shared" ca="1" si="1"/>
        <v>#NAME?</v>
      </c>
    </row>
    <row r="39" spans="1:8">
      <c r="A39">
        <v>29</v>
      </c>
      <c r="B39" s="10" t="e">
        <f ca="1">RiskNormal($B$7,$C$7,RiskCorrmat($D$7:$E$8,1,A39))</f>
        <v>#NAME?</v>
      </c>
      <c r="C39" s="34" t="e">
        <f t="shared" ca="1" si="2"/>
        <v>#NAME?</v>
      </c>
      <c r="D39" s="5" t="e">
        <f t="shared" ca="1" si="3"/>
        <v>#NAME?</v>
      </c>
      <c r="E39" s="10" t="e">
        <f ca="1">RiskNormal($B$8,$C$8,RiskCorrmat($D$7:$E$8,2,A39))</f>
        <v>#NAME?</v>
      </c>
      <c r="F39" s="1" t="e">
        <f t="shared" ca="1" si="0"/>
        <v>#NAME?</v>
      </c>
      <c r="G39" s="9" t="e">
        <f t="shared" ca="1" si="4"/>
        <v>#NAME?</v>
      </c>
      <c r="H39" s="61" t="e">
        <f t="shared" ca="1" si="1"/>
        <v>#NAME?</v>
      </c>
    </row>
    <row r="40" spans="1:8" ht="15" thickBot="1">
      <c r="A40">
        <v>30</v>
      </c>
      <c r="B40" s="10" t="e">
        <f ca="1">RiskNormal($B$7,$C$7,RiskCorrmat($D$7:$E$8,1,A40))</f>
        <v>#NAME?</v>
      </c>
      <c r="C40" s="34" t="e">
        <f t="shared" ca="1" si="2"/>
        <v>#NAME?</v>
      </c>
      <c r="D40" s="5" t="e">
        <f t="shared" ca="1" si="3"/>
        <v>#NAME?</v>
      </c>
      <c r="E40" s="10" t="e">
        <f ca="1">RiskNormal($B$8,$C$8,RiskCorrmat($D$7:$E$8,2,A40))</f>
        <v>#NAME?</v>
      </c>
      <c r="F40" s="1" t="e">
        <f t="shared" ca="1" si="0"/>
        <v>#NAME?</v>
      </c>
      <c r="G40" s="9" t="e">
        <f t="shared" ca="1" si="4"/>
        <v>#NAME?</v>
      </c>
      <c r="H40" s="61" t="e">
        <f t="shared" ca="1" si="1"/>
        <v>#NAME?</v>
      </c>
    </row>
    <row r="41" spans="1:8" ht="15.5" thickTop="1" thickBot="1">
      <c r="A41" s="36" t="s">
        <v>73</v>
      </c>
      <c r="B41" s="36"/>
      <c r="C41" s="38" t="e">
        <f ca="1">PRODUCT(C11:C40)</f>
        <v>#NAME?</v>
      </c>
      <c r="D41" s="64" t="e">
        <f ca="1">D40</f>
        <v>#NAME?</v>
      </c>
      <c r="E41" s="41"/>
      <c r="F41" s="63" t="e">
        <f ca="1">PRODUCT(F11:F40)</f>
        <v>#NAME?</v>
      </c>
      <c r="G41" s="64" t="e">
        <f ca="1">G40</f>
        <v>#NAME?</v>
      </c>
      <c r="H41" s="62" t="e">
        <f ca="1">RiskOutput("Total amount in account")+H40</f>
        <v>#NAME?</v>
      </c>
    </row>
    <row r="42" spans="1:8" ht="15" thickTop="1">
      <c r="E42" s="42"/>
      <c r="H42" s="9"/>
    </row>
    <row r="43" spans="1:8">
      <c r="H43" s="9"/>
    </row>
  </sheetData>
  <mergeCells count="1">
    <mergeCell ref="D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selection activeCell="L6" sqref="L6"/>
    </sheetView>
  </sheetViews>
  <sheetFormatPr defaultRowHeight="14.5"/>
  <cols>
    <col min="1" max="2" width="15" customWidth="1"/>
  </cols>
  <sheetData>
    <row r="1" spans="1:2" ht="17.5">
      <c r="A1" s="12" t="s">
        <v>9</v>
      </c>
      <c r="B1" s="13"/>
    </row>
    <row r="2" spans="1:2">
      <c r="A2" s="14" t="s">
        <v>10</v>
      </c>
      <c r="B2" s="15"/>
    </row>
    <row r="3" spans="1:2">
      <c r="A3" s="16" t="s">
        <v>94</v>
      </c>
      <c r="B3" s="17"/>
    </row>
    <row r="4" spans="1:2" ht="15" thickBot="1"/>
    <row r="5" spans="1:2">
      <c r="A5" s="18"/>
      <c r="B5" s="43"/>
    </row>
    <row r="6" spans="1:2">
      <c r="A6" s="20" t="s">
        <v>11</v>
      </c>
      <c r="B6" s="44" t="s">
        <v>92</v>
      </c>
    </row>
    <row r="7" spans="1:2">
      <c r="A7" s="20" t="s">
        <v>13</v>
      </c>
      <c r="B7" s="44" t="s">
        <v>79</v>
      </c>
    </row>
    <row r="8" spans="1:2">
      <c r="A8" s="22" t="s">
        <v>15</v>
      </c>
      <c r="B8" s="45" t="s">
        <v>93</v>
      </c>
    </row>
    <row r="9" spans="1:2">
      <c r="A9" s="24" t="s">
        <v>17</v>
      </c>
      <c r="B9" s="46">
        <v>1408.633</v>
      </c>
    </row>
    <row r="10" spans="1:2">
      <c r="A10" s="26" t="s">
        <v>18</v>
      </c>
      <c r="B10" s="47">
        <v>79729.34</v>
      </c>
    </row>
    <row r="11" spans="1:2">
      <c r="A11" s="26" t="s">
        <v>19</v>
      </c>
      <c r="B11" s="47">
        <v>7892.8</v>
      </c>
    </row>
    <row r="12" spans="1:2">
      <c r="A12" s="26" t="s">
        <v>20</v>
      </c>
      <c r="B12" s="47">
        <v>5233.1040000000003</v>
      </c>
    </row>
    <row r="13" spans="1:2">
      <c r="A13" s="26" t="s">
        <v>21</v>
      </c>
      <c r="B13" s="47">
        <v>27385370</v>
      </c>
    </row>
    <row r="14" spans="1:2">
      <c r="A14" s="26" t="s">
        <v>22</v>
      </c>
      <c r="B14" s="47">
        <v>2.9214820000000001</v>
      </c>
    </row>
    <row r="15" spans="1:2">
      <c r="A15" s="26" t="s">
        <v>23</v>
      </c>
      <c r="B15" s="47">
        <v>20.488689999999998</v>
      </c>
    </row>
    <row r="16" spans="1:2">
      <c r="A16" s="26" t="s">
        <v>24</v>
      </c>
      <c r="B16" s="47">
        <v>0</v>
      </c>
    </row>
    <row r="17" spans="1:2">
      <c r="A17" s="26" t="s">
        <v>25</v>
      </c>
      <c r="B17" s="47">
        <v>5050.9560000000001</v>
      </c>
    </row>
    <row r="18" spans="1:2">
      <c r="A18" s="26" t="s">
        <v>26</v>
      </c>
      <c r="B18" s="47">
        <v>2951.8229999999999</v>
      </c>
    </row>
    <row r="19" spans="1:2">
      <c r="A19" s="26" t="s">
        <v>27</v>
      </c>
      <c r="B19" s="47">
        <v>3477.3049999999998</v>
      </c>
    </row>
    <row r="20" spans="1:2">
      <c r="A20" s="26" t="s">
        <v>28</v>
      </c>
      <c r="B20" s="47">
        <v>3878.9079999999999</v>
      </c>
    </row>
    <row r="21" spans="1:2">
      <c r="A21" s="26" t="s">
        <v>29</v>
      </c>
      <c r="B21" s="47">
        <v>4221.7280000000001</v>
      </c>
    </row>
    <row r="22" spans="1:2">
      <c r="A22" s="26" t="s">
        <v>30</v>
      </c>
      <c r="B22" s="47">
        <v>4568.5379999999996</v>
      </c>
    </row>
    <row r="23" spans="1:2">
      <c r="A23" s="26" t="s">
        <v>31</v>
      </c>
      <c r="B23" s="47">
        <v>4888.1940000000004</v>
      </c>
    </row>
    <row r="24" spans="1:2">
      <c r="A24" s="26" t="s">
        <v>32</v>
      </c>
      <c r="B24" s="47">
        <v>5214.1049999999996</v>
      </c>
    </row>
    <row r="25" spans="1:2">
      <c r="A25" s="26" t="s">
        <v>33</v>
      </c>
      <c r="B25" s="47">
        <v>5597.3630000000003</v>
      </c>
    </row>
    <row r="26" spans="1:2">
      <c r="A26" s="26" t="s">
        <v>34</v>
      </c>
      <c r="B26" s="47">
        <v>5991.8760000000002</v>
      </c>
    </row>
    <row r="27" spans="1:2">
      <c r="A27" s="26" t="s">
        <v>35</v>
      </c>
      <c r="B27" s="47">
        <v>6401.6660000000002</v>
      </c>
    </row>
    <row r="28" spans="1:2">
      <c r="A28" s="26" t="s">
        <v>36</v>
      </c>
      <c r="B28" s="47">
        <v>6921.2</v>
      </c>
    </row>
    <row r="29" spans="1:2">
      <c r="A29" s="26" t="s">
        <v>37</v>
      </c>
      <c r="B29" s="47">
        <v>7407.71</v>
      </c>
    </row>
    <row r="30" spans="1:2">
      <c r="A30" s="26" t="s">
        <v>38</v>
      </c>
      <c r="B30" s="47">
        <v>7959.348</v>
      </c>
    </row>
    <row r="31" spans="1:2">
      <c r="A31" s="26" t="s">
        <v>39</v>
      </c>
      <c r="B31" s="47">
        <v>8688.5519999999997</v>
      </c>
    </row>
    <row r="32" spans="1:2">
      <c r="A32" s="26" t="s">
        <v>40</v>
      </c>
      <c r="B32" s="47">
        <v>9551.6589999999997</v>
      </c>
    </row>
    <row r="33" spans="1:2">
      <c r="A33" s="26" t="s">
        <v>41</v>
      </c>
      <c r="B33" s="47">
        <v>10672.05</v>
      </c>
    </row>
    <row r="34" spans="1:2">
      <c r="A34" s="26" t="s">
        <v>42</v>
      </c>
      <c r="B34" s="47">
        <v>12084.37</v>
      </c>
    </row>
    <row r="35" spans="1:2">
      <c r="A35" s="26" t="s">
        <v>43</v>
      </c>
      <c r="B35" s="47">
        <v>14033.6</v>
      </c>
    </row>
    <row r="36" spans="1:2">
      <c r="A36" s="26" t="s">
        <v>44</v>
      </c>
      <c r="B36" s="47">
        <v>17457.43</v>
      </c>
    </row>
    <row r="37" spans="1:2">
      <c r="A37" s="26" t="s">
        <v>45</v>
      </c>
      <c r="B37" s="47"/>
    </row>
    <row r="38" spans="1:2">
      <c r="A38" s="26" t="s">
        <v>46</v>
      </c>
      <c r="B38" s="47"/>
    </row>
    <row r="39" spans="1:2">
      <c r="A39" s="26" t="s">
        <v>47</v>
      </c>
      <c r="B39" s="47"/>
    </row>
    <row r="40" spans="1:2">
      <c r="A40" s="26" t="s">
        <v>48</v>
      </c>
      <c r="B40" s="47">
        <v>0</v>
      </c>
    </row>
    <row r="41" spans="1:2">
      <c r="A41" s="26" t="s">
        <v>49</v>
      </c>
      <c r="B41" s="47"/>
    </row>
    <row r="42" spans="1:2">
      <c r="A42" s="26" t="s">
        <v>50</v>
      </c>
      <c r="B42" s="47"/>
    </row>
    <row r="43" spans="1:2">
      <c r="A43" s="26" t="s">
        <v>51</v>
      </c>
      <c r="B43" s="47"/>
    </row>
    <row r="44" spans="1:2">
      <c r="A44" s="26" t="s">
        <v>52</v>
      </c>
      <c r="B44" s="47"/>
    </row>
    <row r="45" spans="1:2">
      <c r="A45" s="26" t="s">
        <v>53</v>
      </c>
      <c r="B45" s="47"/>
    </row>
    <row r="46" spans="1:2">
      <c r="A46" s="26" t="s">
        <v>54</v>
      </c>
      <c r="B46" s="47"/>
    </row>
    <row r="47" spans="1:2">
      <c r="A47" s="26" t="s">
        <v>55</v>
      </c>
      <c r="B47" s="47"/>
    </row>
    <row r="48" spans="1:2">
      <c r="A48" s="26" t="s">
        <v>56</v>
      </c>
      <c r="B48" s="47"/>
    </row>
    <row r="49" spans="1:2">
      <c r="A49" s="26" t="s">
        <v>57</v>
      </c>
      <c r="B49" s="47"/>
    </row>
    <row r="50" spans="1:2">
      <c r="A50" s="26" t="s">
        <v>58</v>
      </c>
      <c r="B50" s="47"/>
    </row>
    <row r="51" spans="1:2">
      <c r="A51" s="26" t="s">
        <v>59</v>
      </c>
      <c r="B51" s="47"/>
    </row>
    <row r="52" spans="1:2">
      <c r="A52" s="26" t="s">
        <v>60</v>
      </c>
      <c r="B52" s="47"/>
    </row>
    <row r="53" spans="1:2">
      <c r="A53" s="26" t="s">
        <v>61</v>
      </c>
      <c r="B53" s="47"/>
    </row>
    <row r="54" spans="1:2">
      <c r="A54" s="26" t="s">
        <v>62</v>
      </c>
      <c r="B54" s="47"/>
    </row>
    <row r="55" spans="1:2">
      <c r="A55" s="26" t="s">
        <v>63</v>
      </c>
      <c r="B55" s="47"/>
    </row>
    <row r="56" spans="1:2">
      <c r="A56" s="26" t="s">
        <v>64</v>
      </c>
      <c r="B56" s="47"/>
    </row>
    <row r="57" spans="1:2">
      <c r="A57" s="26" t="s">
        <v>65</v>
      </c>
      <c r="B57" s="47"/>
    </row>
    <row r="58" spans="1:2">
      <c r="A58" s="26" t="s">
        <v>66</v>
      </c>
      <c r="B58" s="47"/>
    </row>
    <row r="59" spans="1:2">
      <c r="A59" s="26" t="s">
        <v>67</v>
      </c>
      <c r="B59" s="47"/>
    </row>
    <row r="60" spans="1:2" ht="15" thickBot="1">
      <c r="A60" s="28" t="s">
        <v>68</v>
      </c>
      <c r="B60" s="4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45"/>
  <sheetViews>
    <sheetView zoomScale="85" zoomScaleNormal="85" workbookViewId="0">
      <selection activeCell="F11" sqref="F11"/>
    </sheetView>
  </sheetViews>
  <sheetFormatPr defaultRowHeight="14.5"/>
  <cols>
    <col min="1" max="1" width="17.6328125" customWidth="1"/>
    <col min="2" max="2" width="11" customWidth="1"/>
    <col min="3" max="3" width="11.08984375" customWidth="1"/>
    <col min="4" max="4" width="11.54296875" customWidth="1"/>
    <col min="6" max="6" width="11.1796875" customWidth="1"/>
    <col min="7" max="7" width="11" customWidth="1"/>
    <col min="8" max="8" width="11.08984375" bestFit="1" customWidth="1"/>
    <col min="9" max="9" width="10.81640625" customWidth="1"/>
    <col min="10" max="10" width="12.90625" customWidth="1"/>
    <col min="11" max="11" width="11.7265625" customWidth="1"/>
    <col min="12" max="12" width="11.08984375" bestFit="1" customWidth="1"/>
  </cols>
  <sheetData>
    <row r="1" spans="1:12">
      <c r="A1" s="4" t="s">
        <v>104</v>
      </c>
    </row>
    <row r="3" spans="1:12">
      <c r="A3" t="s">
        <v>5</v>
      </c>
      <c r="B3" s="6">
        <v>1000</v>
      </c>
    </row>
    <row r="4" spans="1:12">
      <c r="A4" t="s">
        <v>6</v>
      </c>
      <c r="B4" s="7">
        <v>30</v>
      </c>
    </row>
    <row r="5" spans="1:12" ht="15" thickBot="1"/>
    <row r="6" spans="1:12" ht="15" thickTop="1">
      <c r="A6" s="2" t="s">
        <v>3</v>
      </c>
      <c r="B6" s="3" t="s">
        <v>1</v>
      </c>
      <c r="C6" s="49" t="s">
        <v>2</v>
      </c>
      <c r="D6" s="67" t="s">
        <v>84</v>
      </c>
      <c r="E6" s="68"/>
      <c r="F6" s="65" t="s">
        <v>107</v>
      </c>
      <c r="G6" s="66" t="s">
        <v>108</v>
      </c>
    </row>
    <row r="7" spans="1:12">
      <c r="A7" s="2" t="s">
        <v>0</v>
      </c>
      <c r="B7" s="8">
        <v>8.7900000000000006E-2</v>
      </c>
      <c r="C7" s="50">
        <v>0.14649999999999999</v>
      </c>
      <c r="D7" s="53">
        <v>1</v>
      </c>
      <c r="E7" s="54">
        <v>-0.2</v>
      </c>
      <c r="F7" s="53">
        <v>0.5</v>
      </c>
      <c r="G7" s="52">
        <v>0.3</v>
      </c>
    </row>
    <row r="8" spans="1:12" ht="15" thickBot="1">
      <c r="A8" s="2" t="s">
        <v>83</v>
      </c>
      <c r="B8" s="8">
        <v>0.04</v>
      </c>
      <c r="C8" s="50">
        <v>7.0000000000000007E-2</v>
      </c>
      <c r="D8" s="55">
        <v>-0.2</v>
      </c>
      <c r="E8" s="56">
        <v>1</v>
      </c>
      <c r="F8" s="53">
        <f>1-F7</f>
        <v>0.5</v>
      </c>
      <c r="G8" s="52">
        <f>1-G7</f>
        <v>0.7</v>
      </c>
    </row>
    <row r="9" spans="1:12" ht="15" thickTop="1">
      <c r="A9" s="59"/>
      <c r="B9" s="40"/>
      <c r="C9" s="40"/>
      <c r="D9" s="57"/>
      <c r="E9" s="57"/>
      <c r="F9" s="57"/>
    </row>
    <row r="10" spans="1:12" ht="43.5">
      <c r="A10" s="58" t="s">
        <v>85</v>
      </c>
      <c r="B10" s="35" t="s">
        <v>86</v>
      </c>
      <c r="C10" s="35" t="s">
        <v>87</v>
      </c>
      <c r="D10" s="35" t="s">
        <v>88</v>
      </c>
      <c r="E10" s="35" t="s">
        <v>89</v>
      </c>
      <c r="F10" s="35" t="s">
        <v>90</v>
      </c>
      <c r="G10" s="35" t="s">
        <v>91</v>
      </c>
      <c r="H10" s="60" t="s">
        <v>92</v>
      </c>
      <c r="J10" s="35" t="s">
        <v>88</v>
      </c>
      <c r="K10" s="35" t="s">
        <v>91</v>
      </c>
      <c r="L10" s="60" t="s">
        <v>92</v>
      </c>
    </row>
    <row r="11" spans="1:12">
      <c r="A11">
        <v>1</v>
      </c>
      <c r="B11" s="10" t="e">
        <f ca="1">RiskNormal($B$7,$C$7,RiskCorrmat($D$7:$E$8,1,A11))</f>
        <v>#NAME?</v>
      </c>
      <c r="C11" s="34" t="e">
        <f ca="1">1+B11</f>
        <v>#NAME?</v>
      </c>
      <c r="D11" s="5" t="e">
        <f ca="1">$F$7*C11*$B$3</f>
        <v>#NAME?</v>
      </c>
      <c r="E11" s="10" t="e">
        <f ca="1">RiskNormal($B$8,$C$8,RiskCorrmat($D$7:$E$8,2,A11))</f>
        <v>#NAME?</v>
      </c>
      <c r="F11" s="1" t="e">
        <f t="shared" ref="F11:F40" ca="1" si="0">1+E11</f>
        <v>#NAME?</v>
      </c>
      <c r="G11" s="33" t="e">
        <f ca="1">$F$8*F11*$B$3</f>
        <v>#NAME?</v>
      </c>
      <c r="H11" s="61" t="e">
        <f t="shared" ref="H11:H40" ca="1" si="1">D11+G11</f>
        <v>#NAME?</v>
      </c>
      <c r="J11" s="5" t="e">
        <f ca="1">$G$7*C11*$B$3</f>
        <v>#NAME?</v>
      </c>
      <c r="K11" s="33" t="e">
        <f ca="1">$G$8*F11*$B$3</f>
        <v>#NAME?</v>
      </c>
      <c r="L11" s="61" t="e">
        <f ca="1">J11+K11</f>
        <v>#NAME?</v>
      </c>
    </row>
    <row r="12" spans="1:12">
      <c r="A12">
        <v>2</v>
      </c>
      <c r="B12" s="10" t="e">
        <f ca="1">RiskNormal($B$7,$C$7,RiskCorrmat($D$7:$E$8,1,A12))</f>
        <v>#NAME?</v>
      </c>
      <c r="C12" s="34" t="e">
        <f t="shared" ref="C12:C40" ca="1" si="2">1+B12</f>
        <v>#NAME?</v>
      </c>
      <c r="D12" s="5" t="e">
        <f ca="1">C12*D11</f>
        <v>#NAME?</v>
      </c>
      <c r="E12" s="10" t="e">
        <f ca="1">RiskNormal($B$8,$C$8,RiskCorrmat($D$7:$E$8,2,A12))</f>
        <v>#NAME?</v>
      </c>
      <c r="F12" s="1" t="e">
        <f t="shared" ca="1" si="0"/>
        <v>#NAME?</v>
      </c>
      <c r="G12" s="9" t="e">
        <f ca="1">F12*G11</f>
        <v>#NAME?</v>
      </c>
      <c r="H12" s="61" t="e">
        <f t="shared" ca="1" si="1"/>
        <v>#NAME?</v>
      </c>
      <c r="J12" s="5" t="e">
        <f ca="1">C12*J11</f>
        <v>#NAME?</v>
      </c>
      <c r="K12" s="9" t="e">
        <f ca="1">F12*K11</f>
        <v>#NAME?</v>
      </c>
      <c r="L12" s="61" t="e">
        <f t="shared" ref="L12:L38" ca="1" si="3">J12+K12</f>
        <v>#NAME?</v>
      </c>
    </row>
    <row r="13" spans="1:12" hidden="1">
      <c r="A13">
        <v>3</v>
      </c>
      <c r="B13" s="10" t="e">
        <f ca="1">RiskNormal($B$7,$C$7,RiskCorrmat($D$7:$E$8,1,A13))</f>
        <v>#NAME?</v>
      </c>
      <c r="C13" s="34" t="e">
        <f t="shared" ca="1" si="2"/>
        <v>#NAME?</v>
      </c>
      <c r="D13" s="5" t="e">
        <f t="shared" ref="D13:D40" ca="1" si="4">C13*D12</f>
        <v>#NAME?</v>
      </c>
      <c r="E13" s="10" t="e">
        <f ca="1">RiskNormal($B$8,$C$8,RiskCorrmat($D$7:$E$8,2,A13))</f>
        <v>#NAME?</v>
      </c>
      <c r="F13" s="1" t="e">
        <f t="shared" ca="1" si="0"/>
        <v>#NAME?</v>
      </c>
      <c r="G13" s="9" t="e">
        <f t="shared" ref="G13:G40" ca="1" si="5">F13*G12</f>
        <v>#NAME?</v>
      </c>
      <c r="H13" s="61" t="e">
        <f t="shared" ca="1" si="1"/>
        <v>#NAME?</v>
      </c>
      <c r="J13" s="5" t="e">
        <f t="shared" ref="J13:J40" ca="1" si="6">C13*J12</f>
        <v>#NAME?</v>
      </c>
      <c r="K13" s="9" t="e">
        <f t="shared" ref="K13:K40" ca="1" si="7">F13*K12</f>
        <v>#NAME?</v>
      </c>
      <c r="L13" s="61" t="e">
        <f t="shared" ca="1" si="3"/>
        <v>#NAME?</v>
      </c>
    </row>
    <row r="14" spans="1:12" hidden="1">
      <c r="A14">
        <v>4</v>
      </c>
      <c r="B14" s="10" t="e">
        <f ca="1">RiskNormal($B$7,$C$7,RiskCorrmat($D$7:$E$8,1,A14))</f>
        <v>#NAME?</v>
      </c>
      <c r="C14" s="34" t="e">
        <f t="shared" ca="1" si="2"/>
        <v>#NAME?</v>
      </c>
      <c r="D14" s="5" t="e">
        <f t="shared" ca="1" si="4"/>
        <v>#NAME?</v>
      </c>
      <c r="E14" s="10" t="e">
        <f ca="1">RiskNormal($B$8,$C$8,RiskCorrmat($D$7:$E$8,2,A14))</f>
        <v>#NAME?</v>
      </c>
      <c r="F14" s="1" t="e">
        <f t="shared" ca="1" si="0"/>
        <v>#NAME?</v>
      </c>
      <c r="G14" s="9" t="e">
        <f t="shared" ca="1" si="5"/>
        <v>#NAME?</v>
      </c>
      <c r="H14" s="61" t="e">
        <f t="shared" ca="1" si="1"/>
        <v>#NAME?</v>
      </c>
      <c r="J14" s="5" t="e">
        <f t="shared" ca="1" si="6"/>
        <v>#NAME?</v>
      </c>
      <c r="K14" s="9" t="e">
        <f t="shared" ca="1" si="7"/>
        <v>#NAME?</v>
      </c>
      <c r="L14" s="61" t="e">
        <f t="shared" ca="1" si="3"/>
        <v>#NAME?</v>
      </c>
    </row>
    <row r="15" spans="1:12" hidden="1">
      <c r="A15">
        <v>5</v>
      </c>
      <c r="B15" s="10" t="e">
        <f ca="1">RiskNormal($B$7,$C$7,RiskCorrmat($D$7:$E$8,1,A15))</f>
        <v>#NAME?</v>
      </c>
      <c r="C15" s="34" t="e">
        <f t="shared" ca="1" si="2"/>
        <v>#NAME?</v>
      </c>
      <c r="D15" s="5" t="e">
        <f t="shared" ca="1" si="4"/>
        <v>#NAME?</v>
      </c>
      <c r="E15" s="10" t="e">
        <f ca="1">RiskNormal($B$8,$C$8,RiskCorrmat($D$7:$E$8,2,A15))</f>
        <v>#NAME?</v>
      </c>
      <c r="F15" s="1" t="e">
        <f t="shared" ca="1" si="0"/>
        <v>#NAME?</v>
      </c>
      <c r="G15" s="9" t="e">
        <f t="shared" ca="1" si="5"/>
        <v>#NAME?</v>
      </c>
      <c r="H15" s="61" t="e">
        <f t="shared" ca="1" si="1"/>
        <v>#NAME?</v>
      </c>
      <c r="J15" s="5" t="e">
        <f t="shared" ca="1" si="6"/>
        <v>#NAME?</v>
      </c>
      <c r="K15" s="9" t="e">
        <f t="shared" ca="1" si="7"/>
        <v>#NAME?</v>
      </c>
      <c r="L15" s="61" t="e">
        <f t="shared" ca="1" si="3"/>
        <v>#NAME?</v>
      </c>
    </row>
    <row r="16" spans="1:12" hidden="1">
      <c r="A16">
        <v>6</v>
      </c>
      <c r="B16" s="10" t="e">
        <f ca="1">RiskNormal($B$7,$C$7,RiskCorrmat($D$7:$E$8,1,A16))</f>
        <v>#NAME?</v>
      </c>
      <c r="C16" s="34" t="e">
        <f t="shared" ca="1" si="2"/>
        <v>#NAME?</v>
      </c>
      <c r="D16" s="5" t="e">
        <f t="shared" ca="1" si="4"/>
        <v>#NAME?</v>
      </c>
      <c r="E16" s="10" t="e">
        <f ca="1">RiskNormal($B$8,$C$8,RiskCorrmat($D$7:$E$8,2,A16))</f>
        <v>#NAME?</v>
      </c>
      <c r="F16" s="1" t="e">
        <f t="shared" ca="1" si="0"/>
        <v>#NAME?</v>
      </c>
      <c r="G16" s="9" t="e">
        <f t="shared" ca="1" si="5"/>
        <v>#NAME?</v>
      </c>
      <c r="H16" s="61" t="e">
        <f t="shared" ca="1" si="1"/>
        <v>#NAME?</v>
      </c>
      <c r="J16" s="5" t="e">
        <f t="shared" ca="1" si="6"/>
        <v>#NAME?</v>
      </c>
      <c r="K16" s="9" t="e">
        <f t="shared" ca="1" si="7"/>
        <v>#NAME?</v>
      </c>
      <c r="L16" s="61" t="e">
        <f t="shared" ca="1" si="3"/>
        <v>#NAME?</v>
      </c>
    </row>
    <row r="17" spans="1:12" hidden="1">
      <c r="A17">
        <v>7</v>
      </c>
      <c r="B17" s="10" t="e">
        <f ca="1">RiskNormal($B$7,$C$7,RiskCorrmat($D$7:$E$8,1,A17))</f>
        <v>#NAME?</v>
      </c>
      <c r="C17" s="34" t="e">
        <f t="shared" ca="1" si="2"/>
        <v>#NAME?</v>
      </c>
      <c r="D17" s="5" t="e">
        <f t="shared" ca="1" si="4"/>
        <v>#NAME?</v>
      </c>
      <c r="E17" s="10" t="e">
        <f ca="1">RiskNormal($B$8,$C$8,RiskCorrmat($D$7:$E$8,2,A17))</f>
        <v>#NAME?</v>
      </c>
      <c r="F17" s="1" t="e">
        <f t="shared" ca="1" si="0"/>
        <v>#NAME?</v>
      </c>
      <c r="G17" s="9" t="e">
        <f t="shared" ca="1" si="5"/>
        <v>#NAME?</v>
      </c>
      <c r="H17" s="61" t="e">
        <f t="shared" ca="1" si="1"/>
        <v>#NAME?</v>
      </c>
      <c r="J17" s="5" t="e">
        <f t="shared" ca="1" si="6"/>
        <v>#NAME?</v>
      </c>
      <c r="K17" s="9" t="e">
        <f t="shared" ca="1" si="7"/>
        <v>#NAME?</v>
      </c>
      <c r="L17" s="61" t="e">
        <f t="shared" ca="1" si="3"/>
        <v>#NAME?</v>
      </c>
    </row>
    <row r="18" spans="1:12" hidden="1">
      <c r="A18">
        <v>8</v>
      </c>
      <c r="B18" s="10" t="e">
        <f ca="1">RiskNormal($B$7,$C$7,RiskCorrmat($D$7:$E$8,1,A18))</f>
        <v>#NAME?</v>
      </c>
      <c r="C18" s="34" t="e">
        <f t="shared" ca="1" si="2"/>
        <v>#NAME?</v>
      </c>
      <c r="D18" s="5" t="e">
        <f t="shared" ca="1" si="4"/>
        <v>#NAME?</v>
      </c>
      <c r="E18" s="10" t="e">
        <f ca="1">RiskNormal($B$8,$C$8,RiskCorrmat($D$7:$E$8,2,A18))</f>
        <v>#NAME?</v>
      </c>
      <c r="F18" s="1" t="e">
        <f t="shared" ca="1" si="0"/>
        <v>#NAME?</v>
      </c>
      <c r="G18" s="9" t="e">
        <f t="shared" ca="1" si="5"/>
        <v>#NAME?</v>
      </c>
      <c r="H18" s="61" t="e">
        <f t="shared" ca="1" si="1"/>
        <v>#NAME?</v>
      </c>
      <c r="J18" s="5" t="e">
        <f t="shared" ca="1" si="6"/>
        <v>#NAME?</v>
      </c>
      <c r="K18" s="9" t="e">
        <f t="shared" ca="1" si="7"/>
        <v>#NAME?</v>
      </c>
      <c r="L18" s="61" t="e">
        <f t="shared" ca="1" si="3"/>
        <v>#NAME?</v>
      </c>
    </row>
    <row r="19" spans="1:12" hidden="1">
      <c r="A19">
        <v>9</v>
      </c>
      <c r="B19" s="10" t="e">
        <f ca="1">RiskNormal($B$7,$C$7,RiskCorrmat($D$7:$E$8,1,A19))</f>
        <v>#NAME?</v>
      </c>
      <c r="C19" s="34" t="e">
        <f t="shared" ca="1" si="2"/>
        <v>#NAME?</v>
      </c>
      <c r="D19" s="5" t="e">
        <f t="shared" ca="1" si="4"/>
        <v>#NAME?</v>
      </c>
      <c r="E19" s="10" t="e">
        <f ca="1">RiskNormal($B$8,$C$8,RiskCorrmat($D$7:$E$8,2,A19))</f>
        <v>#NAME?</v>
      </c>
      <c r="F19" s="1" t="e">
        <f t="shared" ca="1" si="0"/>
        <v>#NAME?</v>
      </c>
      <c r="G19" s="9" t="e">
        <f t="shared" ca="1" si="5"/>
        <v>#NAME?</v>
      </c>
      <c r="H19" s="61" t="e">
        <f t="shared" ca="1" si="1"/>
        <v>#NAME?</v>
      </c>
      <c r="J19" s="5" t="e">
        <f t="shared" ca="1" si="6"/>
        <v>#NAME?</v>
      </c>
      <c r="K19" s="9" t="e">
        <f t="shared" ca="1" si="7"/>
        <v>#NAME?</v>
      </c>
      <c r="L19" s="61" t="e">
        <f t="shared" ca="1" si="3"/>
        <v>#NAME?</v>
      </c>
    </row>
    <row r="20" spans="1:12" hidden="1">
      <c r="A20">
        <v>10</v>
      </c>
      <c r="B20" s="10" t="e">
        <f ca="1">RiskNormal($B$7,$C$7,RiskCorrmat($D$7:$E$8,1,A20))</f>
        <v>#NAME?</v>
      </c>
      <c r="C20" s="34" t="e">
        <f t="shared" ca="1" si="2"/>
        <v>#NAME?</v>
      </c>
      <c r="D20" s="5" t="e">
        <f t="shared" ca="1" si="4"/>
        <v>#NAME?</v>
      </c>
      <c r="E20" s="10" t="e">
        <f ca="1">RiskNormal($B$8,$C$8,RiskCorrmat($D$7:$E$8,2,A20))</f>
        <v>#NAME?</v>
      </c>
      <c r="F20" s="1" t="e">
        <f t="shared" ca="1" si="0"/>
        <v>#NAME?</v>
      </c>
      <c r="G20" s="9" t="e">
        <f t="shared" ca="1" si="5"/>
        <v>#NAME?</v>
      </c>
      <c r="H20" s="61" t="e">
        <f t="shared" ca="1" si="1"/>
        <v>#NAME?</v>
      </c>
      <c r="J20" s="5" t="e">
        <f t="shared" ca="1" si="6"/>
        <v>#NAME?</v>
      </c>
      <c r="K20" s="9" t="e">
        <f t="shared" ca="1" si="7"/>
        <v>#NAME?</v>
      </c>
      <c r="L20" s="61" t="e">
        <f t="shared" ca="1" si="3"/>
        <v>#NAME?</v>
      </c>
    </row>
    <row r="21" spans="1:12" hidden="1">
      <c r="A21">
        <v>11</v>
      </c>
      <c r="B21" s="10" t="e">
        <f ca="1">RiskNormal($B$7,$C$7,RiskCorrmat($D$7:$E$8,1,A21))</f>
        <v>#NAME?</v>
      </c>
      <c r="C21" s="34" t="e">
        <f t="shared" ca="1" si="2"/>
        <v>#NAME?</v>
      </c>
      <c r="D21" s="5" t="e">
        <f t="shared" ca="1" si="4"/>
        <v>#NAME?</v>
      </c>
      <c r="E21" s="10" t="e">
        <f ca="1">RiskNormal($B$8,$C$8,RiskCorrmat($D$7:$E$8,2,A21))</f>
        <v>#NAME?</v>
      </c>
      <c r="F21" s="1" t="e">
        <f t="shared" ca="1" si="0"/>
        <v>#NAME?</v>
      </c>
      <c r="G21" s="9" t="e">
        <f t="shared" ca="1" si="5"/>
        <v>#NAME?</v>
      </c>
      <c r="H21" s="61" t="e">
        <f t="shared" ca="1" si="1"/>
        <v>#NAME?</v>
      </c>
      <c r="J21" s="5" t="e">
        <f t="shared" ca="1" si="6"/>
        <v>#NAME?</v>
      </c>
      <c r="K21" s="9" t="e">
        <f t="shared" ca="1" si="7"/>
        <v>#NAME?</v>
      </c>
      <c r="L21" s="61" t="e">
        <f t="shared" ca="1" si="3"/>
        <v>#NAME?</v>
      </c>
    </row>
    <row r="22" spans="1:12" hidden="1">
      <c r="A22">
        <v>12</v>
      </c>
      <c r="B22" s="10" t="e">
        <f ca="1">RiskNormal($B$7,$C$7,RiskCorrmat($D$7:$E$8,1,A22))</f>
        <v>#NAME?</v>
      </c>
      <c r="C22" s="34" t="e">
        <f t="shared" ca="1" si="2"/>
        <v>#NAME?</v>
      </c>
      <c r="D22" s="5" t="e">
        <f t="shared" ca="1" si="4"/>
        <v>#NAME?</v>
      </c>
      <c r="E22" s="10" t="e">
        <f ca="1">RiskNormal($B$8,$C$8,RiskCorrmat($D$7:$E$8,2,A22))</f>
        <v>#NAME?</v>
      </c>
      <c r="F22" s="1" t="e">
        <f t="shared" ca="1" si="0"/>
        <v>#NAME?</v>
      </c>
      <c r="G22" s="9" t="e">
        <f t="shared" ca="1" si="5"/>
        <v>#NAME?</v>
      </c>
      <c r="H22" s="61" t="e">
        <f t="shared" ca="1" si="1"/>
        <v>#NAME?</v>
      </c>
      <c r="J22" s="5" t="e">
        <f t="shared" ca="1" si="6"/>
        <v>#NAME?</v>
      </c>
      <c r="K22" s="9" t="e">
        <f t="shared" ca="1" si="7"/>
        <v>#NAME?</v>
      </c>
      <c r="L22" s="61" t="e">
        <f t="shared" ca="1" si="3"/>
        <v>#NAME?</v>
      </c>
    </row>
    <row r="23" spans="1:12" hidden="1">
      <c r="A23">
        <v>13</v>
      </c>
      <c r="B23" s="10" t="e">
        <f ca="1">RiskNormal($B$7,$C$7,RiskCorrmat($D$7:$E$8,1,A23))</f>
        <v>#NAME?</v>
      </c>
      <c r="C23" s="34" t="e">
        <f t="shared" ca="1" si="2"/>
        <v>#NAME?</v>
      </c>
      <c r="D23" s="5" t="e">
        <f t="shared" ca="1" si="4"/>
        <v>#NAME?</v>
      </c>
      <c r="E23" s="10" t="e">
        <f ca="1">RiskNormal($B$8,$C$8,RiskCorrmat($D$7:$E$8,2,A23))</f>
        <v>#NAME?</v>
      </c>
      <c r="F23" s="1" t="e">
        <f t="shared" ca="1" si="0"/>
        <v>#NAME?</v>
      </c>
      <c r="G23" s="9" t="e">
        <f t="shared" ca="1" si="5"/>
        <v>#NAME?</v>
      </c>
      <c r="H23" s="61" t="e">
        <f t="shared" ca="1" si="1"/>
        <v>#NAME?</v>
      </c>
      <c r="J23" s="5" t="e">
        <f t="shared" ca="1" si="6"/>
        <v>#NAME?</v>
      </c>
      <c r="K23" s="9" t="e">
        <f t="shared" ca="1" si="7"/>
        <v>#NAME?</v>
      </c>
      <c r="L23" s="61" t="e">
        <f t="shared" ca="1" si="3"/>
        <v>#NAME?</v>
      </c>
    </row>
    <row r="24" spans="1:12" hidden="1">
      <c r="A24">
        <v>14</v>
      </c>
      <c r="B24" s="10" t="e">
        <f ca="1">RiskNormal($B$7,$C$7,RiskCorrmat($D$7:$E$8,1,A24))</f>
        <v>#NAME?</v>
      </c>
      <c r="C24" s="34" t="e">
        <f t="shared" ca="1" si="2"/>
        <v>#NAME?</v>
      </c>
      <c r="D24" s="5" t="e">
        <f t="shared" ca="1" si="4"/>
        <v>#NAME?</v>
      </c>
      <c r="E24" s="10" t="e">
        <f ca="1">RiskNormal($B$8,$C$8,RiskCorrmat($D$7:$E$8,2,A24))</f>
        <v>#NAME?</v>
      </c>
      <c r="F24" s="1" t="e">
        <f t="shared" ca="1" si="0"/>
        <v>#NAME?</v>
      </c>
      <c r="G24" s="9" t="e">
        <f t="shared" ca="1" si="5"/>
        <v>#NAME?</v>
      </c>
      <c r="H24" s="61" t="e">
        <f t="shared" ca="1" si="1"/>
        <v>#NAME?</v>
      </c>
      <c r="J24" s="5" t="e">
        <f t="shared" ca="1" si="6"/>
        <v>#NAME?</v>
      </c>
      <c r="K24" s="9" t="e">
        <f t="shared" ca="1" si="7"/>
        <v>#NAME?</v>
      </c>
      <c r="L24" s="61" t="e">
        <f t="shared" ca="1" si="3"/>
        <v>#NAME?</v>
      </c>
    </row>
    <row r="25" spans="1:12" hidden="1">
      <c r="A25">
        <v>15</v>
      </c>
      <c r="B25" s="10" t="e">
        <f ca="1">RiskNormal($B$7,$C$7,RiskCorrmat($D$7:$E$8,1,A25))</f>
        <v>#NAME?</v>
      </c>
      <c r="C25" s="34" t="e">
        <f t="shared" ca="1" si="2"/>
        <v>#NAME?</v>
      </c>
      <c r="D25" s="5" t="e">
        <f t="shared" ca="1" si="4"/>
        <v>#NAME?</v>
      </c>
      <c r="E25" s="10" t="e">
        <f ca="1">RiskNormal($B$8,$C$8,RiskCorrmat($D$7:$E$8,2,A25))</f>
        <v>#NAME?</v>
      </c>
      <c r="F25" s="1" t="e">
        <f t="shared" ca="1" si="0"/>
        <v>#NAME?</v>
      </c>
      <c r="G25" s="9" t="e">
        <f t="shared" ca="1" si="5"/>
        <v>#NAME?</v>
      </c>
      <c r="H25" s="61" t="e">
        <f t="shared" ca="1" si="1"/>
        <v>#NAME?</v>
      </c>
      <c r="J25" s="5" t="e">
        <f t="shared" ca="1" si="6"/>
        <v>#NAME?</v>
      </c>
      <c r="K25" s="9" t="e">
        <f t="shared" ca="1" si="7"/>
        <v>#NAME?</v>
      </c>
      <c r="L25" s="61" t="e">
        <f t="shared" ca="1" si="3"/>
        <v>#NAME?</v>
      </c>
    </row>
    <row r="26" spans="1:12" hidden="1">
      <c r="A26">
        <v>16</v>
      </c>
      <c r="B26" s="10" t="e">
        <f ca="1">RiskNormal($B$7,$C$7,RiskCorrmat($D$7:$E$8,1,A26))</f>
        <v>#NAME?</v>
      </c>
      <c r="C26" s="34" t="e">
        <f t="shared" ca="1" si="2"/>
        <v>#NAME?</v>
      </c>
      <c r="D26" s="5" t="e">
        <f t="shared" ca="1" si="4"/>
        <v>#NAME?</v>
      </c>
      <c r="E26" s="10" t="e">
        <f ca="1">RiskNormal($B$8,$C$8,RiskCorrmat($D$7:$E$8,2,A26))</f>
        <v>#NAME?</v>
      </c>
      <c r="F26" s="1" t="e">
        <f t="shared" ca="1" si="0"/>
        <v>#NAME?</v>
      </c>
      <c r="G26" s="9" t="e">
        <f t="shared" ca="1" si="5"/>
        <v>#NAME?</v>
      </c>
      <c r="H26" s="61" t="e">
        <f t="shared" ca="1" si="1"/>
        <v>#NAME?</v>
      </c>
      <c r="J26" s="5" t="e">
        <f t="shared" ca="1" si="6"/>
        <v>#NAME?</v>
      </c>
      <c r="K26" s="9" t="e">
        <f t="shared" ca="1" si="7"/>
        <v>#NAME?</v>
      </c>
      <c r="L26" s="61" t="e">
        <f t="shared" ca="1" si="3"/>
        <v>#NAME?</v>
      </c>
    </row>
    <row r="27" spans="1:12" hidden="1">
      <c r="A27">
        <v>17</v>
      </c>
      <c r="B27" s="10" t="e">
        <f ca="1">RiskNormal($B$7,$C$7,RiskCorrmat($D$7:$E$8,1,A27))</f>
        <v>#NAME?</v>
      </c>
      <c r="C27" s="34" t="e">
        <f t="shared" ca="1" si="2"/>
        <v>#NAME?</v>
      </c>
      <c r="D27" s="5" t="e">
        <f t="shared" ca="1" si="4"/>
        <v>#NAME?</v>
      </c>
      <c r="E27" s="10" t="e">
        <f ca="1">RiskNormal($B$8,$C$8,RiskCorrmat($D$7:$E$8,2,A27))</f>
        <v>#NAME?</v>
      </c>
      <c r="F27" s="1" t="e">
        <f t="shared" ca="1" si="0"/>
        <v>#NAME?</v>
      </c>
      <c r="G27" s="9" t="e">
        <f t="shared" ca="1" si="5"/>
        <v>#NAME?</v>
      </c>
      <c r="H27" s="61" t="e">
        <f t="shared" ca="1" si="1"/>
        <v>#NAME?</v>
      </c>
      <c r="J27" s="5" t="e">
        <f t="shared" ca="1" si="6"/>
        <v>#NAME?</v>
      </c>
      <c r="K27" s="9" t="e">
        <f t="shared" ca="1" si="7"/>
        <v>#NAME?</v>
      </c>
      <c r="L27" s="61" t="e">
        <f t="shared" ca="1" si="3"/>
        <v>#NAME?</v>
      </c>
    </row>
    <row r="28" spans="1:12" hidden="1">
      <c r="A28">
        <v>18</v>
      </c>
      <c r="B28" s="10" t="e">
        <f ca="1">RiskNormal($B$7,$C$7,RiskCorrmat($D$7:$E$8,1,A28))</f>
        <v>#NAME?</v>
      </c>
      <c r="C28" s="34" t="e">
        <f t="shared" ca="1" si="2"/>
        <v>#NAME?</v>
      </c>
      <c r="D28" s="5" t="e">
        <f t="shared" ca="1" si="4"/>
        <v>#NAME?</v>
      </c>
      <c r="E28" s="10" t="e">
        <f ca="1">RiskNormal($B$8,$C$8,RiskCorrmat($D$7:$E$8,2,A28))</f>
        <v>#NAME?</v>
      </c>
      <c r="F28" s="1" t="e">
        <f t="shared" ca="1" si="0"/>
        <v>#NAME?</v>
      </c>
      <c r="G28" s="9" t="e">
        <f t="shared" ca="1" si="5"/>
        <v>#NAME?</v>
      </c>
      <c r="H28" s="61" t="e">
        <f t="shared" ca="1" si="1"/>
        <v>#NAME?</v>
      </c>
      <c r="J28" s="5" t="e">
        <f t="shared" ca="1" si="6"/>
        <v>#NAME?</v>
      </c>
      <c r="K28" s="9" t="e">
        <f t="shared" ca="1" si="7"/>
        <v>#NAME?</v>
      </c>
      <c r="L28" s="61" t="e">
        <f t="shared" ca="1" si="3"/>
        <v>#NAME?</v>
      </c>
    </row>
    <row r="29" spans="1:12" hidden="1">
      <c r="A29">
        <v>19</v>
      </c>
      <c r="B29" s="10" t="e">
        <f ca="1">RiskNormal($B$7,$C$7,RiskCorrmat($D$7:$E$8,1,A29))</f>
        <v>#NAME?</v>
      </c>
      <c r="C29" s="34" t="e">
        <f t="shared" ca="1" si="2"/>
        <v>#NAME?</v>
      </c>
      <c r="D29" s="5" t="e">
        <f t="shared" ca="1" si="4"/>
        <v>#NAME?</v>
      </c>
      <c r="E29" s="10" t="e">
        <f ca="1">RiskNormal($B$8,$C$8,RiskCorrmat($D$7:$E$8,2,A29))</f>
        <v>#NAME?</v>
      </c>
      <c r="F29" s="1" t="e">
        <f t="shared" ca="1" si="0"/>
        <v>#NAME?</v>
      </c>
      <c r="G29" s="9" t="e">
        <f t="shared" ca="1" si="5"/>
        <v>#NAME?</v>
      </c>
      <c r="H29" s="61" t="e">
        <f t="shared" ca="1" si="1"/>
        <v>#NAME?</v>
      </c>
      <c r="J29" s="5" t="e">
        <f t="shared" ca="1" si="6"/>
        <v>#NAME?</v>
      </c>
      <c r="K29" s="9" t="e">
        <f t="shared" ca="1" si="7"/>
        <v>#NAME?</v>
      </c>
      <c r="L29" s="61" t="e">
        <f t="shared" ca="1" si="3"/>
        <v>#NAME?</v>
      </c>
    </row>
    <row r="30" spans="1:12" hidden="1">
      <c r="A30">
        <v>20</v>
      </c>
      <c r="B30" s="10" t="e">
        <f ca="1">RiskNormal($B$7,$C$7,RiskCorrmat($D$7:$E$8,1,A30))</f>
        <v>#NAME?</v>
      </c>
      <c r="C30" s="34" t="e">
        <f t="shared" ca="1" si="2"/>
        <v>#NAME?</v>
      </c>
      <c r="D30" s="5" t="e">
        <f t="shared" ca="1" si="4"/>
        <v>#NAME?</v>
      </c>
      <c r="E30" s="10" t="e">
        <f ca="1">RiskNormal($B$8,$C$8,RiskCorrmat($D$7:$E$8,2,A30))</f>
        <v>#NAME?</v>
      </c>
      <c r="F30" s="1" t="e">
        <f t="shared" ca="1" si="0"/>
        <v>#NAME?</v>
      </c>
      <c r="G30" s="9" t="e">
        <f t="shared" ca="1" si="5"/>
        <v>#NAME?</v>
      </c>
      <c r="H30" s="61" t="e">
        <f t="shared" ca="1" si="1"/>
        <v>#NAME?</v>
      </c>
      <c r="J30" s="5" t="e">
        <f t="shared" ca="1" si="6"/>
        <v>#NAME?</v>
      </c>
      <c r="K30" s="9" t="e">
        <f t="shared" ca="1" si="7"/>
        <v>#NAME?</v>
      </c>
      <c r="L30" s="61" t="e">
        <f t="shared" ca="1" si="3"/>
        <v>#NAME?</v>
      </c>
    </row>
    <row r="31" spans="1:12" hidden="1">
      <c r="A31">
        <v>21</v>
      </c>
      <c r="B31" s="10" t="e">
        <f ca="1">RiskNormal($B$7,$C$7,RiskCorrmat($D$7:$E$8,1,A31))</f>
        <v>#NAME?</v>
      </c>
      <c r="C31" s="34" t="e">
        <f t="shared" ca="1" si="2"/>
        <v>#NAME?</v>
      </c>
      <c r="D31" s="5" t="e">
        <f t="shared" ca="1" si="4"/>
        <v>#NAME?</v>
      </c>
      <c r="E31" s="10" t="e">
        <f ca="1">RiskNormal($B$8,$C$8,RiskCorrmat($D$7:$E$8,2,A31))</f>
        <v>#NAME?</v>
      </c>
      <c r="F31" s="1" t="e">
        <f t="shared" ca="1" si="0"/>
        <v>#NAME?</v>
      </c>
      <c r="G31" s="9" t="e">
        <f t="shared" ca="1" si="5"/>
        <v>#NAME?</v>
      </c>
      <c r="H31" s="61" t="e">
        <f t="shared" ca="1" si="1"/>
        <v>#NAME?</v>
      </c>
      <c r="J31" s="5" t="e">
        <f t="shared" ca="1" si="6"/>
        <v>#NAME?</v>
      </c>
      <c r="K31" s="9" t="e">
        <f t="shared" ca="1" si="7"/>
        <v>#NAME?</v>
      </c>
      <c r="L31" s="61" t="e">
        <f t="shared" ca="1" si="3"/>
        <v>#NAME?</v>
      </c>
    </row>
    <row r="32" spans="1:12" hidden="1">
      <c r="A32">
        <v>22</v>
      </c>
      <c r="B32" s="10" t="e">
        <f ca="1">RiskNormal($B$7,$C$7,RiskCorrmat($D$7:$E$8,1,A32))</f>
        <v>#NAME?</v>
      </c>
      <c r="C32" s="34" t="e">
        <f t="shared" ca="1" si="2"/>
        <v>#NAME?</v>
      </c>
      <c r="D32" s="5" t="e">
        <f t="shared" ca="1" si="4"/>
        <v>#NAME?</v>
      </c>
      <c r="E32" s="10" t="e">
        <f ca="1">RiskNormal($B$8,$C$8,RiskCorrmat($D$7:$E$8,2,A32))</f>
        <v>#NAME?</v>
      </c>
      <c r="F32" s="1" t="e">
        <f t="shared" ca="1" si="0"/>
        <v>#NAME?</v>
      </c>
      <c r="G32" s="9" t="e">
        <f t="shared" ca="1" si="5"/>
        <v>#NAME?</v>
      </c>
      <c r="H32" s="61" t="e">
        <f t="shared" ca="1" si="1"/>
        <v>#NAME?</v>
      </c>
      <c r="J32" s="5" t="e">
        <f t="shared" ca="1" si="6"/>
        <v>#NAME?</v>
      </c>
      <c r="K32" s="9" t="e">
        <f t="shared" ca="1" si="7"/>
        <v>#NAME?</v>
      </c>
      <c r="L32" s="61" t="e">
        <f t="shared" ca="1" si="3"/>
        <v>#NAME?</v>
      </c>
    </row>
    <row r="33" spans="1:12" hidden="1">
      <c r="A33">
        <v>23</v>
      </c>
      <c r="B33" s="10" t="e">
        <f ca="1">RiskNormal($B$7,$C$7,RiskCorrmat($D$7:$E$8,1,A33))</f>
        <v>#NAME?</v>
      </c>
      <c r="C33" s="34" t="e">
        <f t="shared" ca="1" si="2"/>
        <v>#NAME?</v>
      </c>
      <c r="D33" s="5" t="e">
        <f t="shared" ca="1" si="4"/>
        <v>#NAME?</v>
      </c>
      <c r="E33" s="10" t="e">
        <f ca="1">RiskNormal($B$8,$C$8,RiskCorrmat($D$7:$E$8,2,A33))</f>
        <v>#NAME?</v>
      </c>
      <c r="F33" s="1" t="e">
        <f t="shared" ca="1" si="0"/>
        <v>#NAME?</v>
      </c>
      <c r="G33" s="9" t="e">
        <f t="shared" ca="1" si="5"/>
        <v>#NAME?</v>
      </c>
      <c r="H33" s="61" t="e">
        <f t="shared" ca="1" si="1"/>
        <v>#NAME?</v>
      </c>
      <c r="J33" s="5" t="e">
        <f t="shared" ca="1" si="6"/>
        <v>#NAME?</v>
      </c>
      <c r="K33" s="9" t="e">
        <f t="shared" ca="1" si="7"/>
        <v>#NAME?</v>
      </c>
      <c r="L33" s="61" t="e">
        <f t="shared" ca="1" si="3"/>
        <v>#NAME?</v>
      </c>
    </row>
    <row r="34" spans="1:12" hidden="1">
      <c r="A34">
        <v>24</v>
      </c>
      <c r="B34" s="10" t="e">
        <f ca="1">RiskNormal($B$7,$C$7,RiskCorrmat($D$7:$E$8,1,A34))</f>
        <v>#NAME?</v>
      </c>
      <c r="C34" s="34" t="e">
        <f t="shared" ca="1" si="2"/>
        <v>#NAME?</v>
      </c>
      <c r="D34" s="5" t="e">
        <f t="shared" ca="1" si="4"/>
        <v>#NAME?</v>
      </c>
      <c r="E34" s="10" t="e">
        <f ca="1">RiskNormal($B$8,$C$8,RiskCorrmat($D$7:$E$8,2,A34))</f>
        <v>#NAME?</v>
      </c>
      <c r="F34" s="1" t="e">
        <f t="shared" ca="1" si="0"/>
        <v>#NAME?</v>
      </c>
      <c r="G34" s="9" t="e">
        <f t="shared" ca="1" si="5"/>
        <v>#NAME?</v>
      </c>
      <c r="H34" s="61" t="e">
        <f t="shared" ca="1" si="1"/>
        <v>#NAME?</v>
      </c>
      <c r="J34" s="5" t="e">
        <f t="shared" ca="1" si="6"/>
        <v>#NAME?</v>
      </c>
      <c r="K34" s="9" t="e">
        <f t="shared" ca="1" si="7"/>
        <v>#NAME?</v>
      </c>
      <c r="L34" s="61" t="e">
        <f t="shared" ca="1" si="3"/>
        <v>#NAME?</v>
      </c>
    </row>
    <row r="35" spans="1:12" hidden="1">
      <c r="A35">
        <v>25</v>
      </c>
      <c r="B35" s="10" t="e">
        <f ca="1">RiskNormal($B$7,$C$7,RiskCorrmat($D$7:$E$8,1,A35))</f>
        <v>#NAME?</v>
      </c>
      <c r="C35" s="34" t="e">
        <f t="shared" ca="1" si="2"/>
        <v>#NAME?</v>
      </c>
      <c r="D35" s="5" t="e">
        <f t="shared" ca="1" si="4"/>
        <v>#NAME?</v>
      </c>
      <c r="E35" s="10" t="e">
        <f ca="1">RiskNormal($B$8,$C$8,RiskCorrmat($D$7:$E$8,2,A35))</f>
        <v>#NAME?</v>
      </c>
      <c r="F35" s="1" t="e">
        <f t="shared" ca="1" si="0"/>
        <v>#NAME?</v>
      </c>
      <c r="G35" s="9" t="e">
        <f t="shared" ca="1" si="5"/>
        <v>#NAME?</v>
      </c>
      <c r="H35" s="61" t="e">
        <f t="shared" ca="1" si="1"/>
        <v>#NAME?</v>
      </c>
      <c r="J35" s="5" t="e">
        <f t="shared" ca="1" si="6"/>
        <v>#NAME?</v>
      </c>
      <c r="K35" s="9" t="e">
        <f t="shared" ca="1" si="7"/>
        <v>#NAME?</v>
      </c>
      <c r="L35" s="61" t="e">
        <f t="shared" ca="1" si="3"/>
        <v>#NAME?</v>
      </c>
    </row>
    <row r="36" spans="1:12" hidden="1">
      <c r="A36">
        <v>26</v>
      </c>
      <c r="B36" s="10" t="e">
        <f ca="1">RiskNormal($B$7,$C$7,RiskCorrmat($D$7:$E$8,1,A36))</f>
        <v>#NAME?</v>
      </c>
      <c r="C36" s="34" t="e">
        <f t="shared" ca="1" si="2"/>
        <v>#NAME?</v>
      </c>
      <c r="D36" s="5" t="e">
        <f t="shared" ca="1" si="4"/>
        <v>#NAME?</v>
      </c>
      <c r="E36" s="10" t="e">
        <f ca="1">RiskNormal($B$8,$C$8,RiskCorrmat($D$7:$E$8,2,A36))</f>
        <v>#NAME?</v>
      </c>
      <c r="F36" s="1" t="e">
        <f t="shared" ca="1" si="0"/>
        <v>#NAME?</v>
      </c>
      <c r="G36" s="9" t="e">
        <f t="shared" ca="1" si="5"/>
        <v>#NAME?</v>
      </c>
      <c r="H36" s="61" t="e">
        <f t="shared" ca="1" si="1"/>
        <v>#NAME?</v>
      </c>
      <c r="J36" s="5" t="e">
        <f t="shared" ca="1" si="6"/>
        <v>#NAME?</v>
      </c>
      <c r="K36" s="9" t="e">
        <f t="shared" ca="1" si="7"/>
        <v>#NAME?</v>
      </c>
      <c r="L36" s="61" t="e">
        <f t="shared" ca="1" si="3"/>
        <v>#NAME?</v>
      </c>
    </row>
    <row r="37" spans="1:12" hidden="1">
      <c r="A37">
        <v>27</v>
      </c>
      <c r="B37" s="10" t="e">
        <f ca="1">RiskNormal($B$7,$C$7,RiskCorrmat($D$7:$E$8,1,A37))</f>
        <v>#NAME?</v>
      </c>
      <c r="C37" s="34" t="e">
        <f t="shared" ca="1" si="2"/>
        <v>#NAME?</v>
      </c>
      <c r="D37" s="5" t="e">
        <f t="shared" ca="1" si="4"/>
        <v>#NAME?</v>
      </c>
      <c r="E37" s="10" t="e">
        <f ca="1">RiskNormal($B$8,$C$8,RiskCorrmat($D$7:$E$8,2,A37))</f>
        <v>#NAME?</v>
      </c>
      <c r="F37" s="1" t="e">
        <f t="shared" ca="1" si="0"/>
        <v>#NAME?</v>
      </c>
      <c r="G37" s="9" t="e">
        <f t="shared" ca="1" si="5"/>
        <v>#NAME?</v>
      </c>
      <c r="H37" s="61" t="e">
        <f t="shared" ca="1" si="1"/>
        <v>#NAME?</v>
      </c>
      <c r="J37" s="5" t="e">
        <f t="shared" ca="1" si="6"/>
        <v>#NAME?</v>
      </c>
      <c r="K37" s="9" t="e">
        <f t="shared" ca="1" si="7"/>
        <v>#NAME?</v>
      </c>
      <c r="L37" s="61" t="e">
        <f t="shared" ca="1" si="3"/>
        <v>#NAME?</v>
      </c>
    </row>
    <row r="38" spans="1:12" hidden="1">
      <c r="A38">
        <v>28</v>
      </c>
      <c r="B38" s="10" t="e">
        <f ca="1">RiskNormal($B$7,$C$7,RiskCorrmat($D$7:$E$8,1,A38))</f>
        <v>#NAME?</v>
      </c>
      <c r="C38" s="34" t="e">
        <f t="shared" ca="1" si="2"/>
        <v>#NAME?</v>
      </c>
      <c r="D38" s="5" t="e">
        <f t="shared" ca="1" si="4"/>
        <v>#NAME?</v>
      </c>
      <c r="E38" s="10" t="e">
        <f ca="1">RiskNormal($B$8,$C$8,RiskCorrmat($D$7:$E$8,2,A38))</f>
        <v>#NAME?</v>
      </c>
      <c r="F38" s="1" t="e">
        <f t="shared" ca="1" si="0"/>
        <v>#NAME?</v>
      </c>
      <c r="G38" s="9" t="e">
        <f t="shared" ca="1" si="5"/>
        <v>#NAME?</v>
      </c>
      <c r="H38" s="61" t="e">
        <f t="shared" ca="1" si="1"/>
        <v>#NAME?</v>
      </c>
      <c r="J38" s="5" t="e">
        <f t="shared" ca="1" si="6"/>
        <v>#NAME?</v>
      </c>
      <c r="K38" s="9" t="e">
        <f t="shared" ca="1" si="7"/>
        <v>#NAME?</v>
      </c>
      <c r="L38" s="61" t="e">
        <f t="shared" ca="1" si="3"/>
        <v>#NAME?</v>
      </c>
    </row>
    <row r="39" spans="1:12">
      <c r="A39">
        <v>29</v>
      </c>
      <c r="B39" s="10" t="e">
        <f ca="1">RiskNormal($B$7,$C$7,RiskCorrmat($D$7:$E$8,1,A39))</f>
        <v>#NAME?</v>
      </c>
      <c r="C39" s="34" t="e">
        <f t="shared" ca="1" si="2"/>
        <v>#NAME?</v>
      </c>
      <c r="D39" s="5" t="e">
        <f t="shared" ca="1" si="4"/>
        <v>#NAME?</v>
      </c>
      <c r="E39" s="10" t="e">
        <f ca="1">RiskNormal($B$8,$C$8,RiskCorrmat($D$7:$E$8,2,A39))</f>
        <v>#NAME?</v>
      </c>
      <c r="F39" s="1" t="e">
        <f t="shared" ca="1" si="0"/>
        <v>#NAME?</v>
      </c>
      <c r="G39" s="9" t="e">
        <f t="shared" ca="1" si="5"/>
        <v>#NAME?</v>
      </c>
      <c r="H39" s="61" t="e">
        <f t="shared" ca="1" si="1"/>
        <v>#NAME?</v>
      </c>
      <c r="J39" s="5" t="e">
        <f t="shared" ca="1" si="6"/>
        <v>#NAME?</v>
      </c>
      <c r="K39" s="9" t="e">
        <f t="shared" ca="1" si="7"/>
        <v>#NAME?</v>
      </c>
      <c r="L39" s="61" t="e">
        <f ca="1">J39+K39</f>
        <v>#NAME?</v>
      </c>
    </row>
    <row r="40" spans="1:12" ht="15" thickBot="1">
      <c r="A40">
        <v>30</v>
      </c>
      <c r="B40" s="10" t="e">
        <f ca="1">RiskNormal($B$7,$C$7,RiskCorrmat($D$7:$E$8,1,A40))</f>
        <v>#NAME?</v>
      </c>
      <c r="C40" s="34" t="e">
        <f t="shared" ca="1" si="2"/>
        <v>#NAME?</v>
      </c>
      <c r="D40" s="5" t="e">
        <f t="shared" ca="1" si="4"/>
        <v>#NAME?</v>
      </c>
      <c r="E40" s="10" t="e">
        <f ca="1">RiskNormal($B$8,$C$8,RiskCorrmat($D$7:$E$8,2,A40))</f>
        <v>#NAME?</v>
      </c>
      <c r="F40" s="1" t="e">
        <f t="shared" ca="1" si="0"/>
        <v>#NAME?</v>
      </c>
      <c r="G40" s="9" t="e">
        <f t="shared" ca="1" si="5"/>
        <v>#NAME?</v>
      </c>
      <c r="H40" s="61" t="e">
        <f t="shared" ca="1" si="1"/>
        <v>#NAME?</v>
      </c>
      <c r="J40" s="5" t="e">
        <f t="shared" ca="1" si="6"/>
        <v>#NAME?</v>
      </c>
      <c r="K40" s="9" t="e">
        <f t="shared" ca="1" si="7"/>
        <v>#NAME?</v>
      </c>
      <c r="L40" s="61" t="e">
        <f ca="1">J40+K40</f>
        <v>#NAME?</v>
      </c>
    </row>
    <row r="41" spans="1:12" ht="15.5" thickTop="1" thickBot="1">
      <c r="A41" s="36" t="s">
        <v>73</v>
      </c>
      <c r="B41" s="36"/>
      <c r="C41" s="38" t="e">
        <f ca="1">PRODUCT(C11:C40)</f>
        <v>#NAME?</v>
      </c>
      <c r="D41" s="64" t="e">
        <f ca="1">D40</f>
        <v>#NAME?</v>
      </c>
      <c r="E41" s="41"/>
      <c r="F41" s="63" t="e">
        <f ca="1">PRODUCT(F11:F40)</f>
        <v>#NAME?</v>
      </c>
      <c r="G41" s="64" t="e">
        <f ca="1">G40</f>
        <v>#NAME?</v>
      </c>
      <c r="H41" s="62" t="e">
        <f ca="1">RiskOutput("Total amount in account (A)")+H40</f>
        <v>#NAME?</v>
      </c>
      <c r="J41" s="64" t="e">
        <f ca="1">J40</f>
        <v>#NAME?</v>
      </c>
      <c r="K41" s="64" t="e">
        <f ca="1">K40</f>
        <v>#NAME?</v>
      </c>
      <c r="L41" s="62" t="e">
        <f ca="1">RiskOutput("Total amount in account (B)")+L40</f>
        <v>#NAME?</v>
      </c>
    </row>
    <row r="42" spans="1:12" ht="15" thickTop="1">
      <c r="E42" s="42"/>
      <c r="H42" t="s">
        <v>72</v>
      </c>
      <c r="L42" t="s">
        <v>72</v>
      </c>
    </row>
    <row r="43" spans="1:12">
      <c r="H43" s="9" t="s">
        <v>105</v>
      </c>
      <c r="L43" t="s">
        <v>106</v>
      </c>
    </row>
    <row r="45" spans="1:12">
      <c r="G45" t="s">
        <v>95</v>
      </c>
      <c r="I45" s="11" t="e">
        <f ca="1">RiskOutput("Difference (A-B)")+H41-L41</f>
        <v>#NAME?</v>
      </c>
    </row>
  </sheetData>
  <mergeCells count="1">
    <mergeCell ref="D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0"/>
  <sheetViews>
    <sheetView topLeftCell="A16" workbookViewId="0">
      <selection activeCell="E28" sqref="E28"/>
    </sheetView>
  </sheetViews>
  <sheetFormatPr defaultRowHeight="14.5"/>
  <cols>
    <col min="1" max="4" width="15" customWidth="1"/>
  </cols>
  <sheetData>
    <row r="1" spans="1:4" ht="17.5">
      <c r="A1" s="12" t="s">
        <v>9</v>
      </c>
      <c r="B1" s="13"/>
      <c r="C1" s="13"/>
      <c r="D1" s="13"/>
    </row>
    <row r="2" spans="1:4">
      <c r="A2" s="14" t="s">
        <v>10</v>
      </c>
      <c r="B2" s="15"/>
      <c r="C2" s="15"/>
      <c r="D2" s="15"/>
    </row>
    <row r="3" spans="1:4">
      <c r="A3" s="16" t="s">
        <v>101</v>
      </c>
      <c r="B3" s="17"/>
      <c r="C3" s="17"/>
      <c r="D3" s="17"/>
    </row>
    <row r="4" spans="1:4" ht="15" thickBot="1"/>
    <row r="5" spans="1:4">
      <c r="A5" s="18"/>
      <c r="B5" s="43"/>
      <c r="C5" s="43"/>
      <c r="D5" s="43"/>
    </row>
    <row r="6" spans="1:4">
      <c r="A6" s="20" t="s">
        <v>11</v>
      </c>
      <c r="B6" s="44" t="s">
        <v>96</v>
      </c>
      <c r="C6" s="44" t="s">
        <v>97</v>
      </c>
      <c r="D6" s="44" t="s">
        <v>95</v>
      </c>
    </row>
    <row r="7" spans="1:4">
      <c r="A7" s="20" t="s">
        <v>13</v>
      </c>
      <c r="B7" s="44" t="s">
        <v>79</v>
      </c>
      <c r="C7" s="44" t="s">
        <v>79</v>
      </c>
      <c r="D7" s="44" t="s">
        <v>79</v>
      </c>
    </row>
    <row r="8" spans="1:4">
      <c r="A8" s="22" t="s">
        <v>15</v>
      </c>
      <c r="B8" s="45" t="s">
        <v>98</v>
      </c>
      <c r="C8" s="45" t="s">
        <v>99</v>
      </c>
      <c r="D8" s="45" t="s">
        <v>100</v>
      </c>
    </row>
    <row r="9" spans="1:4">
      <c r="A9" s="24" t="s">
        <v>17</v>
      </c>
      <c r="B9" s="46">
        <v>1131.2429999999999</v>
      </c>
      <c r="C9" s="46">
        <v>1287.306</v>
      </c>
      <c r="D9" s="46">
        <v>-1829.7809999999999</v>
      </c>
    </row>
    <row r="10" spans="1:4">
      <c r="A10" s="26" t="s">
        <v>18</v>
      </c>
      <c r="B10" s="47">
        <v>116550.2</v>
      </c>
      <c r="C10" s="47">
        <v>70578.09</v>
      </c>
      <c r="D10" s="47">
        <v>45972.08</v>
      </c>
    </row>
    <row r="11" spans="1:4">
      <c r="A11" s="26" t="s">
        <v>19</v>
      </c>
      <c r="B11" s="47">
        <v>7905.3029999999999</v>
      </c>
      <c r="C11" s="47">
        <v>6040.17</v>
      </c>
      <c r="D11" s="47">
        <v>1865.133</v>
      </c>
    </row>
    <row r="12" spans="1:4">
      <c r="A12" s="26" t="s">
        <v>20</v>
      </c>
      <c r="B12" s="47">
        <v>5341.567</v>
      </c>
      <c r="C12" s="47">
        <v>3219.0569999999998</v>
      </c>
      <c r="D12" s="47">
        <v>2214.866</v>
      </c>
    </row>
    <row r="13" spans="1:4">
      <c r="A13" s="26" t="s">
        <v>21</v>
      </c>
      <c r="B13" s="47">
        <v>28532340</v>
      </c>
      <c r="C13" s="47">
        <v>10362330</v>
      </c>
      <c r="D13" s="47">
        <v>4905631</v>
      </c>
    </row>
    <row r="14" spans="1:4">
      <c r="A14" s="26" t="s">
        <v>22</v>
      </c>
      <c r="B14" s="47">
        <v>3.6983060000000001</v>
      </c>
      <c r="C14" s="47">
        <v>3.5144929999999999</v>
      </c>
      <c r="D14" s="47">
        <v>3.5064510000000002</v>
      </c>
    </row>
    <row r="15" spans="1:4">
      <c r="A15" s="26" t="s">
        <v>23</v>
      </c>
      <c r="B15" s="47">
        <v>43.44567</v>
      </c>
      <c r="C15" s="47">
        <v>41.09948</v>
      </c>
      <c r="D15" s="47">
        <v>40.189680000000003</v>
      </c>
    </row>
    <row r="16" spans="1:4">
      <c r="A16" s="26" t="s">
        <v>24</v>
      </c>
      <c r="B16" s="47">
        <v>0</v>
      </c>
      <c r="C16" s="47">
        <v>0</v>
      </c>
      <c r="D16" s="47">
        <v>0</v>
      </c>
    </row>
    <row r="17" spans="1:4">
      <c r="A17" s="26" t="s">
        <v>25</v>
      </c>
      <c r="B17" s="47">
        <v>4856.3249999999998</v>
      </c>
      <c r="C17" s="47">
        <v>4389.3940000000002</v>
      </c>
      <c r="D17" s="47">
        <v>687.7473</v>
      </c>
    </row>
    <row r="18" spans="1:4">
      <c r="A18" s="26" t="s">
        <v>26</v>
      </c>
      <c r="B18" s="47">
        <v>2930.5050000000001</v>
      </c>
      <c r="C18" s="47">
        <v>2809.56</v>
      </c>
      <c r="D18" s="47">
        <v>-254.41079999999999</v>
      </c>
    </row>
    <row r="19" spans="1:4">
      <c r="A19" s="26" t="s">
        <v>27</v>
      </c>
      <c r="B19" s="47">
        <v>3438.152</v>
      </c>
      <c r="C19" s="47">
        <v>3208.1869999999999</v>
      </c>
      <c r="D19" s="47">
        <v>-9.2432280000000002</v>
      </c>
    </row>
    <row r="20" spans="1:4">
      <c r="A20" s="26" t="s">
        <v>28</v>
      </c>
      <c r="B20" s="47">
        <v>3872.6729999999998</v>
      </c>
      <c r="C20" s="47">
        <v>3480.4140000000002</v>
      </c>
      <c r="D20" s="47">
        <v>174.37200000000001</v>
      </c>
    </row>
    <row r="21" spans="1:4">
      <c r="A21" s="26" t="s">
        <v>29</v>
      </c>
      <c r="B21" s="47">
        <v>4215.8599999999997</v>
      </c>
      <c r="C21" s="47">
        <v>3747.97</v>
      </c>
      <c r="D21" s="47">
        <v>325.70920000000001</v>
      </c>
    </row>
    <row r="22" spans="1:4">
      <c r="A22" s="26" t="s">
        <v>30</v>
      </c>
      <c r="B22" s="47">
        <v>4543.2520000000004</v>
      </c>
      <c r="C22" s="47">
        <v>4009.6550000000002</v>
      </c>
      <c r="D22" s="47">
        <v>473.61219999999997</v>
      </c>
    </row>
    <row r="23" spans="1:4">
      <c r="A23" s="26" t="s">
        <v>31</v>
      </c>
      <c r="B23" s="47">
        <v>4883.4409999999998</v>
      </c>
      <c r="C23" s="47">
        <v>4274.4070000000002</v>
      </c>
      <c r="D23" s="47">
        <v>623.07420000000002</v>
      </c>
    </row>
    <row r="24" spans="1:4">
      <c r="A24" s="26" t="s">
        <v>32</v>
      </c>
      <c r="B24" s="47">
        <v>5235.3630000000003</v>
      </c>
      <c r="C24" s="47">
        <v>4494.3649999999998</v>
      </c>
      <c r="D24" s="47">
        <v>760.81830000000002</v>
      </c>
    </row>
    <row r="25" spans="1:4">
      <c r="A25" s="26" t="s">
        <v>33</v>
      </c>
      <c r="B25" s="47">
        <v>5605.4620000000004</v>
      </c>
      <c r="C25" s="47">
        <v>4752.3819999999996</v>
      </c>
      <c r="D25" s="47">
        <v>907.47040000000004</v>
      </c>
    </row>
    <row r="26" spans="1:4">
      <c r="A26" s="26" t="s">
        <v>34</v>
      </c>
      <c r="B26" s="47">
        <v>6006.125</v>
      </c>
      <c r="C26" s="47">
        <v>5004.9949999999999</v>
      </c>
      <c r="D26" s="47">
        <v>1071.7739999999999</v>
      </c>
    </row>
    <row r="27" spans="1:4">
      <c r="A27" s="26" t="s">
        <v>35</v>
      </c>
      <c r="B27" s="47">
        <v>6422.8779999999997</v>
      </c>
      <c r="C27" s="47">
        <v>5265.8109999999997</v>
      </c>
      <c r="D27" s="47">
        <v>1257.9159999999999</v>
      </c>
    </row>
    <row r="28" spans="1:4">
      <c r="A28" s="26" t="s">
        <v>36</v>
      </c>
      <c r="B28" s="47">
        <v>6894.7950000000001</v>
      </c>
      <c r="C28" s="47">
        <v>5562.3630000000003</v>
      </c>
      <c r="D28" s="47">
        <v>1456.645</v>
      </c>
    </row>
    <row r="29" spans="1:4">
      <c r="A29" s="26" t="s">
        <v>37</v>
      </c>
      <c r="B29" s="47">
        <v>7451.6239999999998</v>
      </c>
      <c r="C29" s="47">
        <v>5864.8090000000002</v>
      </c>
      <c r="D29" s="47">
        <v>1662.375</v>
      </c>
    </row>
    <row r="30" spans="1:4">
      <c r="A30" s="26" t="s">
        <v>38</v>
      </c>
      <c r="B30" s="47">
        <v>8075.6419999999998</v>
      </c>
      <c r="C30" s="47">
        <v>6211.5780000000004</v>
      </c>
      <c r="D30" s="47">
        <v>1938.1469999999999</v>
      </c>
    </row>
    <row r="31" spans="1:4">
      <c r="A31" s="26" t="s">
        <v>39</v>
      </c>
      <c r="B31" s="47">
        <v>8692.2029999999995</v>
      </c>
      <c r="C31" s="47">
        <v>6607.2120000000004</v>
      </c>
      <c r="D31" s="47">
        <v>2235.7510000000002</v>
      </c>
    </row>
    <row r="32" spans="1:4">
      <c r="A32" s="26" t="s">
        <v>40</v>
      </c>
      <c r="B32" s="47">
        <v>9592.9</v>
      </c>
      <c r="C32" s="47">
        <v>7087.77</v>
      </c>
      <c r="D32" s="47">
        <v>2614.4879999999998</v>
      </c>
    </row>
    <row r="33" spans="1:4">
      <c r="A33" s="26" t="s">
        <v>41</v>
      </c>
      <c r="B33" s="47">
        <v>10607.92</v>
      </c>
      <c r="C33" s="47">
        <v>7694.55</v>
      </c>
      <c r="D33" s="47">
        <v>3026.643</v>
      </c>
    </row>
    <row r="34" spans="1:4">
      <c r="A34" s="26" t="s">
        <v>42</v>
      </c>
      <c r="B34" s="47">
        <v>11851.44</v>
      </c>
      <c r="C34" s="47">
        <v>8471.9330000000009</v>
      </c>
      <c r="D34" s="47">
        <v>3549.88</v>
      </c>
    </row>
    <row r="35" spans="1:4">
      <c r="A35" s="26" t="s">
        <v>43</v>
      </c>
      <c r="B35" s="47">
        <v>13967.2</v>
      </c>
      <c r="C35" s="47">
        <v>9622.8349999999991</v>
      </c>
      <c r="D35" s="47">
        <v>4421.2510000000002</v>
      </c>
    </row>
    <row r="36" spans="1:4">
      <c r="A36" s="26" t="s">
        <v>44</v>
      </c>
      <c r="B36" s="47">
        <v>17834.32</v>
      </c>
      <c r="C36" s="47">
        <v>11940.22</v>
      </c>
      <c r="D36" s="47">
        <v>6027.2330000000002</v>
      </c>
    </row>
    <row r="37" spans="1:4">
      <c r="A37" s="26" t="s">
        <v>45</v>
      </c>
      <c r="B37" s="47"/>
      <c r="C37" s="47"/>
      <c r="D37" s="47"/>
    </row>
    <row r="38" spans="1:4">
      <c r="A38" s="26" t="s">
        <v>46</v>
      </c>
      <c r="B38" s="47"/>
      <c r="C38" s="47"/>
      <c r="D38" s="47"/>
    </row>
    <row r="39" spans="1:4">
      <c r="A39" s="26" t="s">
        <v>47</v>
      </c>
      <c r="B39" s="47"/>
      <c r="C39" s="47"/>
      <c r="D39" s="47"/>
    </row>
    <row r="40" spans="1:4">
      <c r="A40" s="26" t="s">
        <v>48</v>
      </c>
      <c r="B40" s="47">
        <v>0</v>
      </c>
      <c r="C40" s="47">
        <v>0</v>
      </c>
      <c r="D40" s="47">
        <v>0</v>
      </c>
    </row>
    <row r="41" spans="1:4">
      <c r="A41" s="26" t="s">
        <v>49</v>
      </c>
      <c r="B41" s="47"/>
      <c r="C41" s="47"/>
      <c r="D41" s="47"/>
    </row>
    <row r="42" spans="1:4">
      <c r="A42" s="26" t="s">
        <v>50</v>
      </c>
      <c r="B42" s="47"/>
      <c r="C42" s="47"/>
      <c r="D42" s="47"/>
    </row>
    <row r="43" spans="1:4">
      <c r="A43" s="26" t="s">
        <v>51</v>
      </c>
      <c r="B43" s="47"/>
      <c r="C43" s="47"/>
      <c r="D43" s="47"/>
    </row>
    <row r="44" spans="1:4">
      <c r="A44" s="26" t="s">
        <v>52</v>
      </c>
      <c r="B44" s="47"/>
      <c r="C44" s="47"/>
      <c r="D44" s="47"/>
    </row>
    <row r="45" spans="1:4">
      <c r="A45" s="26" t="s">
        <v>53</v>
      </c>
      <c r="B45" s="47"/>
      <c r="C45" s="47"/>
      <c r="D45" s="47"/>
    </row>
    <row r="46" spans="1:4">
      <c r="A46" s="26" t="s">
        <v>54</v>
      </c>
      <c r="B46" s="47"/>
      <c r="C46" s="47"/>
      <c r="D46" s="47"/>
    </row>
    <row r="47" spans="1:4">
      <c r="A47" s="26" t="s">
        <v>55</v>
      </c>
      <c r="B47" s="47"/>
      <c r="C47" s="47"/>
      <c r="D47" s="47"/>
    </row>
    <row r="48" spans="1:4">
      <c r="A48" s="26" t="s">
        <v>56</v>
      </c>
      <c r="B48" s="47"/>
      <c r="C48" s="47"/>
      <c r="D48" s="47"/>
    </row>
    <row r="49" spans="1:4">
      <c r="A49" s="26" t="s">
        <v>57</v>
      </c>
      <c r="B49" s="47"/>
      <c r="C49" s="47"/>
      <c r="D49" s="47"/>
    </row>
    <row r="50" spans="1:4">
      <c r="A50" s="26" t="s">
        <v>58</v>
      </c>
      <c r="B50" s="47"/>
      <c r="C50" s="47"/>
      <c r="D50" s="47"/>
    </row>
    <row r="51" spans="1:4">
      <c r="A51" s="26" t="s">
        <v>59</v>
      </c>
      <c r="B51" s="47"/>
      <c r="C51" s="47"/>
      <c r="D51" s="47"/>
    </row>
    <row r="52" spans="1:4">
      <c r="A52" s="26" t="s">
        <v>60</v>
      </c>
      <c r="B52" s="47"/>
      <c r="C52" s="47"/>
      <c r="D52" s="47"/>
    </row>
    <row r="53" spans="1:4">
      <c r="A53" s="26" t="s">
        <v>61</v>
      </c>
      <c r="B53" s="47"/>
      <c r="C53" s="47"/>
      <c r="D53" s="47"/>
    </row>
    <row r="54" spans="1:4">
      <c r="A54" s="26" t="s">
        <v>62</v>
      </c>
      <c r="B54" s="47"/>
      <c r="C54" s="47"/>
      <c r="D54" s="47"/>
    </row>
    <row r="55" spans="1:4">
      <c r="A55" s="26" t="s">
        <v>63</v>
      </c>
      <c r="B55" s="47"/>
      <c r="C55" s="47"/>
      <c r="D55" s="47"/>
    </row>
    <row r="56" spans="1:4">
      <c r="A56" s="26" t="s">
        <v>64</v>
      </c>
      <c r="B56" s="47"/>
      <c r="C56" s="47"/>
      <c r="D56" s="47"/>
    </row>
    <row r="57" spans="1:4">
      <c r="A57" s="26" t="s">
        <v>65</v>
      </c>
      <c r="B57" s="47"/>
      <c r="C57" s="47"/>
      <c r="D57" s="47"/>
    </row>
    <row r="58" spans="1:4">
      <c r="A58" s="26" t="s">
        <v>66</v>
      </c>
      <c r="B58" s="47"/>
      <c r="C58" s="47"/>
      <c r="D58" s="47"/>
    </row>
    <row r="59" spans="1:4">
      <c r="A59" s="26" t="s">
        <v>67</v>
      </c>
      <c r="B59" s="47"/>
      <c r="C59" s="47"/>
      <c r="D59" s="47"/>
    </row>
    <row r="60" spans="1:4" ht="15" thickBot="1">
      <c r="A60" s="28" t="s">
        <v>68</v>
      </c>
      <c r="B60" s="48"/>
      <c r="C60" s="48"/>
      <c r="D60" s="4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43"/>
  <sheetViews>
    <sheetView workbookViewId="0">
      <selection activeCell="J11" sqref="J11"/>
    </sheetView>
  </sheetViews>
  <sheetFormatPr defaultRowHeight="14.5"/>
  <cols>
    <col min="1" max="1" width="17.6328125" customWidth="1"/>
    <col min="2" max="2" width="10.08984375" bestFit="1" customWidth="1"/>
    <col min="3" max="3" width="11.08984375" customWidth="1"/>
    <col min="4" max="4" width="10.08984375" bestFit="1" customWidth="1"/>
    <col min="6" max="6" width="11.1796875" customWidth="1"/>
    <col min="7" max="7" width="11" customWidth="1"/>
    <col min="8" max="8" width="10.08984375" bestFit="1" customWidth="1"/>
  </cols>
  <sheetData>
    <row r="1" spans="1:8">
      <c r="A1" s="4" t="s">
        <v>103</v>
      </c>
    </row>
    <row r="3" spans="1:8">
      <c r="A3" t="s">
        <v>5</v>
      </c>
      <c r="B3" s="6">
        <v>1000</v>
      </c>
    </row>
    <row r="4" spans="1:8">
      <c r="A4" t="s">
        <v>6</v>
      </c>
      <c r="B4" s="7">
        <v>30</v>
      </c>
    </row>
    <row r="5" spans="1:8" ht="15" thickBot="1"/>
    <row r="6" spans="1:8" ht="15" thickTop="1">
      <c r="A6" s="2" t="s">
        <v>3</v>
      </c>
      <c r="B6" s="3" t="s">
        <v>1</v>
      </c>
      <c r="C6" s="49" t="s">
        <v>2</v>
      </c>
      <c r="D6" s="67" t="s">
        <v>84</v>
      </c>
      <c r="E6" s="68"/>
      <c r="F6" s="51" t="s">
        <v>75</v>
      </c>
    </row>
    <row r="7" spans="1:8">
      <c r="A7" s="2" t="s">
        <v>0</v>
      </c>
      <c r="B7" s="8">
        <v>8.7900000000000006E-2</v>
      </c>
      <c r="C7" s="50">
        <v>0.14649999999999999</v>
      </c>
      <c r="D7" s="53">
        <v>1</v>
      </c>
      <c r="E7" s="54">
        <v>-0.2</v>
      </c>
      <c r="F7" s="52" t="e">
        <f ca="1">RiskSimtable({0.5,0.3})</f>
        <v>#NAME?</v>
      </c>
    </row>
    <row r="8" spans="1:8" ht="15" thickBot="1">
      <c r="A8" s="2" t="s">
        <v>83</v>
      </c>
      <c r="B8" s="8">
        <v>0.04</v>
      </c>
      <c r="C8" s="50">
        <v>7.0000000000000007E-2</v>
      </c>
      <c r="D8" s="55">
        <v>-0.2</v>
      </c>
      <c r="E8" s="56">
        <v>1</v>
      </c>
      <c r="F8" s="52" t="e">
        <f ca="1">1-F7</f>
        <v>#NAME?</v>
      </c>
    </row>
    <row r="9" spans="1:8" ht="15" thickTop="1">
      <c r="A9" s="59"/>
      <c r="B9" s="40"/>
      <c r="C9" s="40"/>
      <c r="D9" s="57"/>
      <c r="E9" s="57"/>
      <c r="F9" s="57"/>
    </row>
    <row r="10" spans="1:8" ht="43.5">
      <c r="A10" s="58" t="s">
        <v>85</v>
      </c>
      <c r="B10" s="35" t="s">
        <v>86</v>
      </c>
      <c r="C10" s="35" t="s">
        <v>87</v>
      </c>
      <c r="D10" s="35" t="s">
        <v>88</v>
      </c>
      <c r="E10" s="35" t="s">
        <v>89</v>
      </c>
      <c r="F10" s="35" t="s">
        <v>90</v>
      </c>
      <c r="G10" s="35" t="s">
        <v>91</v>
      </c>
      <c r="H10" s="60" t="s">
        <v>92</v>
      </c>
    </row>
    <row r="11" spans="1:8">
      <c r="A11">
        <v>1</v>
      </c>
      <c r="B11" s="10" t="e">
        <f ca="1">RiskNormal($B$7,$C$7,RiskCorrmat($D$7:$E$8,1,A11))</f>
        <v>#NAME?</v>
      </c>
      <c r="C11" s="34" t="e">
        <f ca="1">1+B11</f>
        <v>#NAME?</v>
      </c>
      <c r="D11" s="5" t="e">
        <f ca="1">$F$7*C11*$B$3</f>
        <v>#NAME?</v>
      </c>
      <c r="E11" s="10" t="e">
        <f ca="1">RiskNormal($B$8,$C$8,RiskCorrmat($D$7:$E$8,2,A11))</f>
        <v>#NAME?</v>
      </c>
      <c r="F11" s="1" t="e">
        <f t="shared" ref="F11:F40" ca="1" si="0">1+E11</f>
        <v>#NAME?</v>
      </c>
      <c r="G11" s="33" t="e">
        <f ca="1">$F$8*F11*$B$3</f>
        <v>#NAME?</v>
      </c>
      <c r="H11" s="61" t="e">
        <f t="shared" ref="H11:H40" ca="1" si="1">D11+G11</f>
        <v>#NAME?</v>
      </c>
    </row>
    <row r="12" spans="1:8">
      <c r="A12">
        <v>2</v>
      </c>
      <c r="B12" s="10" t="e">
        <f ca="1">RiskNormal($B$7,$C$7,RiskCorrmat($D$7:$E$8,1,A12))</f>
        <v>#NAME?</v>
      </c>
      <c r="C12" s="34" t="e">
        <f t="shared" ref="C12:C40" ca="1" si="2">1+B12</f>
        <v>#NAME?</v>
      </c>
      <c r="D12" s="5" t="e">
        <f ca="1">C12*D11</f>
        <v>#NAME?</v>
      </c>
      <c r="E12" s="10" t="e">
        <f ca="1">RiskNormal($B$8,$C$8,RiskCorrmat($D$7:$E$8,2,A12))</f>
        <v>#NAME?</v>
      </c>
      <c r="F12" s="1" t="e">
        <f t="shared" ca="1" si="0"/>
        <v>#NAME?</v>
      </c>
      <c r="G12" s="9" t="e">
        <f ca="1">F12*G11</f>
        <v>#NAME?</v>
      </c>
      <c r="H12" s="61" t="e">
        <f t="shared" ca="1" si="1"/>
        <v>#NAME?</v>
      </c>
    </row>
    <row r="13" spans="1:8" hidden="1">
      <c r="A13">
        <v>3</v>
      </c>
      <c r="B13" s="10" t="e">
        <f ca="1">RiskNormal($B$7,$C$7,RiskCorrmat($D$7:$E$8,1,A13))</f>
        <v>#NAME?</v>
      </c>
      <c r="C13" s="34" t="e">
        <f t="shared" ca="1" si="2"/>
        <v>#NAME?</v>
      </c>
      <c r="D13" s="5" t="e">
        <f t="shared" ref="D13:D40" ca="1" si="3">C13*D12</f>
        <v>#NAME?</v>
      </c>
      <c r="E13" s="10" t="e">
        <f ca="1">RiskNormal($B$8,$C$8,RiskCorrmat($D$7:$E$8,2,A13))</f>
        <v>#NAME?</v>
      </c>
      <c r="F13" s="1" t="e">
        <f t="shared" ca="1" si="0"/>
        <v>#NAME?</v>
      </c>
      <c r="G13" s="9" t="e">
        <f t="shared" ref="G13:G40" ca="1" si="4">F13*G12</f>
        <v>#NAME?</v>
      </c>
      <c r="H13" s="61" t="e">
        <f t="shared" ca="1" si="1"/>
        <v>#NAME?</v>
      </c>
    </row>
    <row r="14" spans="1:8" hidden="1">
      <c r="A14">
        <v>4</v>
      </c>
      <c r="B14" s="10" t="e">
        <f ca="1">RiskNormal($B$7,$C$7,RiskCorrmat($D$7:$E$8,1,A14))</f>
        <v>#NAME?</v>
      </c>
      <c r="C14" s="34" t="e">
        <f t="shared" ca="1" si="2"/>
        <v>#NAME?</v>
      </c>
      <c r="D14" s="5" t="e">
        <f t="shared" ca="1" si="3"/>
        <v>#NAME?</v>
      </c>
      <c r="E14" s="10" t="e">
        <f ca="1">RiskNormal($B$8,$C$8,RiskCorrmat($D$7:$E$8,2,A14))</f>
        <v>#NAME?</v>
      </c>
      <c r="F14" s="1" t="e">
        <f t="shared" ca="1" si="0"/>
        <v>#NAME?</v>
      </c>
      <c r="G14" s="9" t="e">
        <f t="shared" ca="1" si="4"/>
        <v>#NAME?</v>
      </c>
      <c r="H14" s="61" t="e">
        <f t="shared" ca="1" si="1"/>
        <v>#NAME?</v>
      </c>
    </row>
    <row r="15" spans="1:8" hidden="1">
      <c r="A15">
        <v>5</v>
      </c>
      <c r="B15" s="10" t="e">
        <f ca="1">RiskNormal($B$7,$C$7,RiskCorrmat($D$7:$E$8,1,A15))</f>
        <v>#NAME?</v>
      </c>
      <c r="C15" s="34" t="e">
        <f t="shared" ca="1" si="2"/>
        <v>#NAME?</v>
      </c>
      <c r="D15" s="5" t="e">
        <f t="shared" ca="1" si="3"/>
        <v>#NAME?</v>
      </c>
      <c r="E15" s="10" t="e">
        <f ca="1">RiskNormal($B$8,$C$8,RiskCorrmat($D$7:$E$8,2,A15))</f>
        <v>#NAME?</v>
      </c>
      <c r="F15" s="1" t="e">
        <f t="shared" ca="1" si="0"/>
        <v>#NAME?</v>
      </c>
      <c r="G15" s="9" t="e">
        <f t="shared" ca="1" si="4"/>
        <v>#NAME?</v>
      </c>
      <c r="H15" s="61" t="e">
        <f t="shared" ca="1" si="1"/>
        <v>#NAME?</v>
      </c>
    </row>
    <row r="16" spans="1:8" hidden="1">
      <c r="A16">
        <v>6</v>
      </c>
      <c r="B16" s="10" t="e">
        <f ca="1">RiskNormal($B$7,$C$7,RiskCorrmat($D$7:$E$8,1,A16))</f>
        <v>#NAME?</v>
      </c>
      <c r="C16" s="34" t="e">
        <f t="shared" ca="1" si="2"/>
        <v>#NAME?</v>
      </c>
      <c r="D16" s="5" t="e">
        <f t="shared" ca="1" si="3"/>
        <v>#NAME?</v>
      </c>
      <c r="E16" s="10" t="e">
        <f ca="1">RiskNormal($B$8,$C$8,RiskCorrmat($D$7:$E$8,2,A16))</f>
        <v>#NAME?</v>
      </c>
      <c r="F16" s="1" t="e">
        <f t="shared" ca="1" si="0"/>
        <v>#NAME?</v>
      </c>
      <c r="G16" s="9" t="e">
        <f t="shared" ca="1" si="4"/>
        <v>#NAME?</v>
      </c>
      <c r="H16" s="61" t="e">
        <f t="shared" ca="1" si="1"/>
        <v>#NAME?</v>
      </c>
    </row>
    <row r="17" spans="1:8" hidden="1">
      <c r="A17">
        <v>7</v>
      </c>
      <c r="B17" s="10" t="e">
        <f ca="1">RiskNormal($B$7,$C$7,RiskCorrmat($D$7:$E$8,1,A17))</f>
        <v>#NAME?</v>
      </c>
      <c r="C17" s="34" t="e">
        <f t="shared" ca="1" si="2"/>
        <v>#NAME?</v>
      </c>
      <c r="D17" s="5" t="e">
        <f t="shared" ca="1" si="3"/>
        <v>#NAME?</v>
      </c>
      <c r="E17" s="10" t="e">
        <f ca="1">RiskNormal($B$8,$C$8,RiskCorrmat($D$7:$E$8,2,A17))</f>
        <v>#NAME?</v>
      </c>
      <c r="F17" s="1" t="e">
        <f t="shared" ca="1" si="0"/>
        <v>#NAME?</v>
      </c>
      <c r="G17" s="9" t="e">
        <f t="shared" ca="1" si="4"/>
        <v>#NAME?</v>
      </c>
      <c r="H17" s="61" t="e">
        <f t="shared" ca="1" si="1"/>
        <v>#NAME?</v>
      </c>
    </row>
    <row r="18" spans="1:8" hidden="1">
      <c r="A18">
        <v>8</v>
      </c>
      <c r="B18" s="10" t="e">
        <f ca="1">RiskNormal($B$7,$C$7,RiskCorrmat($D$7:$E$8,1,A18))</f>
        <v>#NAME?</v>
      </c>
      <c r="C18" s="34" t="e">
        <f t="shared" ca="1" si="2"/>
        <v>#NAME?</v>
      </c>
      <c r="D18" s="5" t="e">
        <f t="shared" ca="1" si="3"/>
        <v>#NAME?</v>
      </c>
      <c r="E18" s="10" t="e">
        <f ca="1">RiskNormal($B$8,$C$8,RiskCorrmat($D$7:$E$8,2,A18))</f>
        <v>#NAME?</v>
      </c>
      <c r="F18" s="1" t="e">
        <f t="shared" ca="1" si="0"/>
        <v>#NAME?</v>
      </c>
      <c r="G18" s="9" t="e">
        <f t="shared" ca="1" si="4"/>
        <v>#NAME?</v>
      </c>
      <c r="H18" s="61" t="e">
        <f t="shared" ca="1" si="1"/>
        <v>#NAME?</v>
      </c>
    </row>
    <row r="19" spans="1:8" hidden="1">
      <c r="A19">
        <v>9</v>
      </c>
      <c r="B19" s="10" t="e">
        <f ca="1">RiskNormal($B$7,$C$7,RiskCorrmat($D$7:$E$8,1,A19))</f>
        <v>#NAME?</v>
      </c>
      <c r="C19" s="34" t="e">
        <f t="shared" ca="1" si="2"/>
        <v>#NAME?</v>
      </c>
      <c r="D19" s="5" t="e">
        <f t="shared" ca="1" si="3"/>
        <v>#NAME?</v>
      </c>
      <c r="E19" s="10" t="e">
        <f ca="1">RiskNormal($B$8,$C$8,RiskCorrmat($D$7:$E$8,2,A19))</f>
        <v>#NAME?</v>
      </c>
      <c r="F19" s="1" t="e">
        <f t="shared" ca="1" si="0"/>
        <v>#NAME?</v>
      </c>
      <c r="G19" s="9" t="e">
        <f t="shared" ca="1" si="4"/>
        <v>#NAME?</v>
      </c>
      <c r="H19" s="61" t="e">
        <f t="shared" ca="1" si="1"/>
        <v>#NAME?</v>
      </c>
    </row>
    <row r="20" spans="1:8" hidden="1">
      <c r="A20">
        <v>10</v>
      </c>
      <c r="B20" s="10" t="e">
        <f ca="1">RiskNormal($B$7,$C$7,RiskCorrmat($D$7:$E$8,1,A20))</f>
        <v>#NAME?</v>
      </c>
      <c r="C20" s="34" t="e">
        <f t="shared" ca="1" si="2"/>
        <v>#NAME?</v>
      </c>
      <c r="D20" s="5" t="e">
        <f t="shared" ca="1" si="3"/>
        <v>#NAME?</v>
      </c>
      <c r="E20" s="10" t="e">
        <f ca="1">RiskNormal($B$8,$C$8,RiskCorrmat($D$7:$E$8,2,A20))</f>
        <v>#NAME?</v>
      </c>
      <c r="F20" s="1" t="e">
        <f t="shared" ca="1" si="0"/>
        <v>#NAME?</v>
      </c>
      <c r="G20" s="9" t="e">
        <f t="shared" ca="1" si="4"/>
        <v>#NAME?</v>
      </c>
      <c r="H20" s="61" t="e">
        <f t="shared" ca="1" si="1"/>
        <v>#NAME?</v>
      </c>
    </row>
    <row r="21" spans="1:8" hidden="1">
      <c r="A21">
        <v>11</v>
      </c>
      <c r="B21" s="10" t="e">
        <f ca="1">RiskNormal($B$7,$C$7,RiskCorrmat($D$7:$E$8,1,A21))</f>
        <v>#NAME?</v>
      </c>
      <c r="C21" s="34" t="e">
        <f t="shared" ca="1" si="2"/>
        <v>#NAME?</v>
      </c>
      <c r="D21" s="5" t="e">
        <f t="shared" ca="1" si="3"/>
        <v>#NAME?</v>
      </c>
      <c r="E21" s="10" t="e">
        <f ca="1">RiskNormal($B$8,$C$8,RiskCorrmat($D$7:$E$8,2,A21))</f>
        <v>#NAME?</v>
      </c>
      <c r="F21" s="1" t="e">
        <f t="shared" ca="1" si="0"/>
        <v>#NAME?</v>
      </c>
      <c r="G21" s="9" t="e">
        <f t="shared" ca="1" si="4"/>
        <v>#NAME?</v>
      </c>
      <c r="H21" s="61" t="e">
        <f t="shared" ca="1" si="1"/>
        <v>#NAME?</v>
      </c>
    </row>
    <row r="22" spans="1:8" hidden="1">
      <c r="A22">
        <v>12</v>
      </c>
      <c r="B22" s="10" t="e">
        <f ca="1">RiskNormal($B$7,$C$7,RiskCorrmat($D$7:$E$8,1,A22))</f>
        <v>#NAME?</v>
      </c>
      <c r="C22" s="34" t="e">
        <f t="shared" ca="1" si="2"/>
        <v>#NAME?</v>
      </c>
      <c r="D22" s="5" t="e">
        <f t="shared" ca="1" si="3"/>
        <v>#NAME?</v>
      </c>
      <c r="E22" s="10" t="e">
        <f ca="1">RiskNormal($B$8,$C$8,RiskCorrmat($D$7:$E$8,2,A22))</f>
        <v>#NAME?</v>
      </c>
      <c r="F22" s="1" t="e">
        <f t="shared" ca="1" si="0"/>
        <v>#NAME?</v>
      </c>
      <c r="G22" s="9" t="e">
        <f t="shared" ca="1" si="4"/>
        <v>#NAME?</v>
      </c>
      <c r="H22" s="61" t="e">
        <f t="shared" ca="1" si="1"/>
        <v>#NAME?</v>
      </c>
    </row>
    <row r="23" spans="1:8" hidden="1">
      <c r="A23">
        <v>13</v>
      </c>
      <c r="B23" s="10" t="e">
        <f ca="1">RiskNormal($B$7,$C$7,RiskCorrmat($D$7:$E$8,1,A23))</f>
        <v>#NAME?</v>
      </c>
      <c r="C23" s="34" t="e">
        <f t="shared" ca="1" si="2"/>
        <v>#NAME?</v>
      </c>
      <c r="D23" s="5" t="e">
        <f t="shared" ca="1" si="3"/>
        <v>#NAME?</v>
      </c>
      <c r="E23" s="10" t="e">
        <f ca="1">RiskNormal($B$8,$C$8,RiskCorrmat($D$7:$E$8,2,A23))</f>
        <v>#NAME?</v>
      </c>
      <c r="F23" s="1" t="e">
        <f t="shared" ca="1" si="0"/>
        <v>#NAME?</v>
      </c>
      <c r="G23" s="9" t="e">
        <f t="shared" ca="1" si="4"/>
        <v>#NAME?</v>
      </c>
      <c r="H23" s="61" t="e">
        <f t="shared" ca="1" si="1"/>
        <v>#NAME?</v>
      </c>
    </row>
    <row r="24" spans="1:8" hidden="1">
      <c r="A24">
        <v>14</v>
      </c>
      <c r="B24" s="10" t="e">
        <f ca="1">RiskNormal($B$7,$C$7,RiskCorrmat($D$7:$E$8,1,A24))</f>
        <v>#NAME?</v>
      </c>
      <c r="C24" s="34" t="e">
        <f t="shared" ca="1" si="2"/>
        <v>#NAME?</v>
      </c>
      <c r="D24" s="5" t="e">
        <f t="shared" ca="1" si="3"/>
        <v>#NAME?</v>
      </c>
      <c r="E24" s="10" t="e">
        <f ca="1">RiskNormal($B$8,$C$8,RiskCorrmat($D$7:$E$8,2,A24))</f>
        <v>#NAME?</v>
      </c>
      <c r="F24" s="1" t="e">
        <f t="shared" ca="1" si="0"/>
        <v>#NAME?</v>
      </c>
      <c r="G24" s="9" t="e">
        <f t="shared" ca="1" si="4"/>
        <v>#NAME?</v>
      </c>
      <c r="H24" s="61" t="e">
        <f t="shared" ca="1" si="1"/>
        <v>#NAME?</v>
      </c>
    </row>
    <row r="25" spans="1:8" hidden="1">
      <c r="A25">
        <v>15</v>
      </c>
      <c r="B25" s="10" t="e">
        <f ca="1">RiskNormal($B$7,$C$7,RiskCorrmat($D$7:$E$8,1,A25))</f>
        <v>#NAME?</v>
      </c>
      <c r="C25" s="34" t="e">
        <f t="shared" ca="1" si="2"/>
        <v>#NAME?</v>
      </c>
      <c r="D25" s="5" t="e">
        <f t="shared" ca="1" si="3"/>
        <v>#NAME?</v>
      </c>
      <c r="E25" s="10" t="e">
        <f ca="1">RiskNormal($B$8,$C$8,RiskCorrmat($D$7:$E$8,2,A25))</f>
        <v>#NAME?</v>
      </c>
      <c r="F25" s="1" t="e">
        <f t="shared" ca="1" si="0"/>
        <v>#NAME?</v>
      </c>
      <c r="G25" s="9" t="e">
        <f t="shared" ca="1" si="4"/>
        <v>#NAME?</v>
      </c>
      <c r="H25" s="61" t="e">
        <f t="shared" ca="1" si="1"/>
        <v>#NAME?</v>
      </c>
    </row>
    <row r="26" spans="1:8" hidden="1">
      <c r="A26">
        <v>16</v>
      </c>
      <c r="B26" s="10" t="e">
        <f ca="1">RiskNormal($B$7,$C$7,RiskCorrmat($D$7:$E$8,1,A26))</f>
        <v>#NAME?</v>
      </c>
      <c r="C26" s="34" t="e">
        <f t="shared" ca="1" si="2"/>
        <v>#NAME?</v>
      </c>
      <c r="D26" s="5" t="e">
        <f t="shared" ca="1" si="3"/>
        <v>#NAME?</v>
      </c>
      <c r="E26" s="10" t="e">
        <f ca="1">RiskNormal($B$8,$C$8,RiskCorrmat($D$7:$E$8,2,A26))</f>
        <v>#NAME?</v>
      </c>
      <c r="F26" s="1" t="e">
        <f t="shared" ca="1" si="0"/>
        <v>#NAME?</v>
      </c>
      <c r="G26" s="9" t="e">
        <f t="shared" ca="1" si="4"/>
        <v>#NAME?</v>
      </c>
      <c r="H26" s="61" t="e">
        <f t="shared" ca="1" si="1"/>
        <v>#NAME?</v>
      </c>
    </row>
    <row r="27" spans="1:8" hidden="1">
      <c r="A27">
        <v>17</v>
      </c>
      <c r="B27" s="10" t="e">
        <f ca="1">RiskNormal($B$7,$C$7,RiskCorrmat($D$7:$E$8,1,A27))</f>
        <v>#NAME?</v>
      </c>
      <c r="C27" s="34" t="e">
        <f t="shared" ca="1" si="2"/>
        <v>#NAME?</v>
      </c>
      <c r="D27" s="5" t="e">
        <f t="shared" ca="1" si="3"/>
        <v>#NAME?</v>
      </c>
      <c r="E27" s="10" t="e">
        <f ca="1">RiskNormal($B$8,$C$8,RiskCorrmat($D$7:$E$8,2,A27))</f>
        <v>#NAME?</v>
      </c>
      <c r="F27" s="1" t="e">
        <f t="shared" ca="1" si="0"/>
        <v>#NAME?</v>
      </c>
      <c r="G27" s="9" t="e">
        <f t="shared" ca="1" si="4"/>
        <v>#NAME?</v>
      </c>
      <c r="H27" s="61" t="e">
        <f t="shared" ca="1" si="1"/>
        <v>#NAME?</v>
      </c>
    </row>
    <row r="28" spans="1:8" hidden="1">
      <c r="A28">
        <v>18</v>
      </c>
      <c r="B28" s="10" t="e">
        <f ca="1">RiskNormal($B$7,$C$7,RiskCorrmat($D$7:$E$8,1,A28))</f>
        <v>#NAME?</v>
      </c>
      <c r="C28" s="34" t="e">
        <f t="shared" ca="1" si="2"/>
        <v>#NAME?</v>
      </c>
      <c r="D28" s="5" t="e">
        <f t="shared" ca="1" si="3"/>
        <v>#NAME?</v>
      </c>
      <c r="E28" s="10" t="e">
        <f ca="1">RiskNormal($B$8,$C$8,RiskCorrmat($D$7:$E$8,2,A28))</f>
        <v>#NAME?</v>
      </c>
      <c r="F28" s="1" t="e">
        <f t="shared" ca="1" si="0"/>
        <v>#NAME?</v>
      </c>
      <c r="G28" s="9" t="e">
        <f t="shared" ca="1" si="4"/>
        <v>#NAME?</v>
      </c>
      <c r="H28" s="61" t="e">
        <f t="shared" ca="1" si="1"/>
        <v>#NAME?</v>
      </c>
    </row>
    <row r="29" spans="1:8" hidden="1">
      <c r="A29">
        <v>19</v>
      </c>
      <c r="B29" s="10" t="e">
        <f ca="1">RiskNormal($B$7,$C$7,RiskCorrmat($D$7:$E$8,1,A29))</f>
        <v>#NAME?</v>
      </c>
      <c r="C29" s="34" t="e">
        <f t="shared" ca="1" si="2"/>
        <v>#NAME?</v>
      </c>
      <c r="D29" s="5" t="e">
        <f t="shared" ca="1" si="3"/>
        <v>#NAME?</v>
      </c>
      <c r="E29" s="10" t="e">
        <f ca="1">RiskNormal($B$8,$C$8,RiskCorrmat($D$7:$E$8,2,A29))</f>
        <v>#NAME?</v>
      </c>
      <c r="F29" s="1" t="e">
        <f t="shared" ca="1" si="0"/>
        <v>#NAME?</v>
      </c>
      <c r="G29" s="9" t="e">
        <f t="shared" ca="1" si="4"/>
        <v>#NAME?</v>
      </c>
      <c r="H29" s="61" t="e">
        <f t="shared" ca="1" si="1"/>
        <v>#NAME?</v>
      </c>
    </row>
    <row r="30" spans="1:8" hidden="1">
      <c r="A30">
        <v>20</v>
      </c>
      <c r="B30" s="10" t="e">
        <f ca="1">RiskNormal($B$7,$C$7,RiskCorrmat($D$7:$E$8,1,A30))</f>
        <v>#NAME?</v>
      </c>
      <c r="C30" s="34" t="e">
        <f t="shared" ca="1" si="2"/>
        <v>#NAME?</v>
      </c>
      <c r="D30" s="5" t="e">
        <f t="shared" ca="1" si="3"/>
        <v>#NAME?</v>
      </c>
      <c r="E30" s="10" t="e">
        <f ca="1">RiskNormal($B$8,$C$8,RiskCorrmat($D$7:$E$8,2,A30))</f>
        <v>#NAME?</v>
      </c>
      <c r="F30" s="1" t="e">
        <f t="shared" ca="1" si="0"/>
        <v>#NAME?</v>
      </c>
      <c r="G30" s="9" t="e">
        <f t="shared" ca="1" si="4"/>
        <v>#NAME?</v>
      </c>
      <c r="H30" s="61" t="e">
        <f t="shared" ca="1" si="1"/>
        <v>#NAME?</v>
      </c>
    </row>
    <row r="31" spans="1:8" hidden="1">
      <c r="A31">
        <v>21</v>
      </c>
      <c r="B31" s="10" t="e">
        <f ca="1">RiskNormal($B$7,$C$7,RiskCorrmat($D$7:$E$8,1,A31))</f>
        <v>#NAME?</v>
      </c>
      <c r="C31" s="34" t="e">
        <f t="shared" ca="1" si="2"/>
        <v>#NAME?</v>
      </c>
      <c r="D31" s="5" t="e">
        <f t="shared" ca="1" si="3"/>
        <v>#NAME?</v>
      </c>
      <c r="E31" s="10" t="e">
        <f ca="1">RiskNormal($B$8,$C$8,RiskCorrmat($D$7:$E$8,2,A31))</f>
        <v>#NAME?</v>
      </c>
      <c r="F31" s="1" t="e">
        <f t="shared" ca="1" si="0"/>
        <v>#NAME?</v>
      </c>
      <c r="G31" s="9" t="e">
        <f t="shared" ca="1" si="4"/>
        <v>#NAME?</v>
      </c>
      <c r="H31" s="61" t="e">
        <f t="shared" ca="1" si="1"/>
        <v>#NAME?</v>
      </c>
    </row>
    <row r="32" spans="1:8" hidden="1">
      <c r="A32">
        <v>22</v>
      </c>
      <c r="B32" s="10" t="e">
        <f ca="1">RiskNormal($B$7,$C$7,RiskCorrmat($D$7:$E$8,1,A32))</f>
        <v>#NAME?</v>
      </c>
      <c r="C32" s="34" t="e">
        <f t="shared" ca="1" si="2"/>
        <v>#NAME?</v>
      </c>
      <c r="D32" s="5" t="e">
        <f t="shared" ca="1" si="3"/>
        <v>#NAME?</v>
      </c>
      <c r="E32" s="10" t="e">
        <f ca="1">RiskNormal($B$8,$C$8,RiskCorrmat($D$7:$E$8,2,A32))</f>
        <v>#NAME?</v>
      </c>
      <c r="F32" s="1" t="e">
        <f t="shared" ca="1" si="0"/>
        <v>#NAME?</v>
      </c>
      <c r="G32" s="9" t="e">
        <f t="shared" ca="1" si="4"/>
        <v>#NAME?</v>
      </c>
      <c r="H32" s="61" t="e">
        <f t="shared" ca="1" si="1"/>
        <v>#NAME?</v>
      </c>
    </row>
    <row r="33" spans="1:8" hidden="1">
      <c r="A33">
        <v>23</v>
      </c>
      <c r="B33" s="10" t="e">
        <f ca="1">RiskNormal($B$7,$C$7,RiskCorrmat($D$7:$E$8,1,A33))</f>
        <v>#NAME?</v>
      </c>
      <c r="C33" s="34" t="e">
        <f t="shared" ca="1" si="2"/>
        <v>#NAME?</v>
      </c>
      <c r="D33" s="5" t="e">
        <f t="shared" ca="1" si="3"/>
        <v>#NAME?</v>
      </c>
      <c r="E33" s="10" t="e">
        <f ca="1">RiskNormal($B$8,$C$8,RiskCorrmat($D$7:$E$8,2,A33))</f>
        <v>#NAME?</v>
      </c>
      <c r="F33" s="1" t="e">
        <f t="shared" ca="1" si="0"/>
        <v>#NAME?</v>
      </c>
      <c r="G33" s="9" t="e">
        <f t="shared" ca="1" si="4"/>
        <v>#NAME?</v>
      </c>
      <c r="H33" s="61" t="e">
        <f t="shared" ca="1" si="1"/>
        <v>#NAME?</v>
      </c>
    </row>
    <row r="34" spans="1:8" hidden="1">
      <c r="A34">
        <v>24</v>
      </c>
      <c r="B34" s="10" t="e">
        <f ca="1">RiskNormal($B$7,$C$7,RiskCorrmat($D$7:$E$8,1,A34))</f>
        <v>#NAME?</v>
      </c>
      <c r="C34" s="34" t="e">
        <f t="shared" ca="1" si="2"/>
        <v>#NAME?</v>
      </c>
      <c r="D34" s="5" t="e">
        <f t="shared" ca="1" si="3"/>
        <v>#NAME?</v>
      </c>
      <c r="E34" s="10" t="e">
        <f ca="1">RiskNormal($B$8,$C$8,RiskCorrmat($D$7:$E$8,2,A34))</f>
        <v>#NAME?</v>
      </c>
      <c r="F34" s="1" t="e">
        <f t="shared" ca="1" si="0"/>
        <v>#NAME?</v>
      </c>
      <c r="G34" s="9" t="e">
        <f t="shared" ca="1" si="4"/>
        <v>#NAME?</v>
      </c>
      <c r="H34" s="61" t="e">
        <f t="shared" ca="1" si="1"/>
        <v>#NAME?</v>
      </c>
    </row>
    <row r="35" spans="1:8" hidden="1">
      <c r="A35">
        <v>25</v>
      </c>
      <c r="B35" s="10" t="e">
        <f ca="1">RiskNormal($B$7,$C$7,RiskCorrmat($D$7:$E$8,1,A35))</f>
        <v>#NAME?</v>
      </c>
      <c r="C35" s="34" t="e">
        <f t="shared" ca="1" si="2"/>
        <v>#NAME?</v>
      </c>
      <c r="D35" s="5" t="e">
        <f t="shared" ca="1" si="3"/>
        <v>#NAME?</v>
      </c>
      <c r="E35" s="10" t="e">
        <f ca="1">RiskNormal($B$8,$C$8,RiskCorrmat($D$7:$E$8,2,A35))</f>
        <v>#NAME?</v>
      </c>
      <c r="F35" s="1" t="e">
        <f t="shared" ca="1" si="0"/>
        <v>#NAME?</v>
      </c>
      <c r="G35" s="9" t="e">
        <f t="shared" ca="1" si="4"/>
        <v>#NAME?</v>
      </c>
      <c r="H35" s="61" t="e">
        <f t="shared" ca="1" si="1"/>
        <v>#NAME?</v>
      </c>
    </row>
    <row r="36" spans="1:8" hidden="1">
      <c r="A36">
        <v>26</v>
      </c>
      <c r="B36" s="10" t="e">
        <f ca="1">RiskNormal($B$7,$C$7,RiskCorrmat($D$7:$E$8,1,A36))</f>
        <v>#NAME?</v>
      </c>
      <c r="C36" s="34" t="e">
        <f t="shared" ca="1" si="2"/>
        <v>#NAME?</v>
      </c>
      <c r="D36" s="5" t="e">
        <f t="shared" ca="1" si="3"/>
        <v>#NAME?</v>
      </c>
      <c r="E36" s="10" t="e">
        <f ca="1">RiskNormal($B$8,$C$8,RiskCorrmat($D$7:$E$8,2,A36))</f>
        <v>#NAME?</v>
      </c>
      <c r="F36" s="1" t="e">
        <f t="shared" ca="1" si="0"/>
        <v>#NAME?</v>
      </c>
      <c r="G36" s="9" t="e">
        <f t="shared" ca="1" si="4"/>
        <v>#NAME?</v>
      </c>
      <c r="H36" s="61" t="e">
        <f t="shared" ca="1" si="1"/>
        <v>#NAME?</v>
      </c>
    </row>
    <row r="37" spans="1:8" hidden="1">
      <c r="A37">
        <v>27</v>
      </c>
      <c r="B37" s="10" t="e">
        <f ca="1">RiskNormal($B$7,$C$7,RiskCorrmat($D$7:$E$8,1,A37))</f>
        <v>#NAME?</v>
      </c>
      <c r="C37" s="34" t="e">
        <f t="shared" ca="1" si="2"/>
        <v>#NAME?</v>
      </c>
      <c r="D37" s="5" t="e">
        <f t="shared" ca="1" si="3"/>
        <v>#NAME?</v>
      </c>
      <c r="E37" s="10" t="e">
        <f ca="1">RiskNormal($B$8,$C$8,RiskCorrmat($D$7:$E$8,2,A37))</f>
        <v>#NAME?</v>
      </c>
      <c r="F37" s="1" t="e">
        <f t="shared" ca="1" si="0"/>
        <v>#NAME?</v>
      </c>
      <c r="G37" s="9" t="e">
        <f t="shared" ca="1" si="4"/>
        <v>#NAME?</v>
      </c>
      <c r="H37" s="61" t="e">
        <f t="shared" ca="1" si="1"/>
        <v>#NAME?</v>
      </c>
    </row>
    <row r="38" spans="1:8" hidden="1">
      <c r="A38">
        <v>28</v>
      </c>
      <c r="B38" s="10" t="e">
        <f ca="1">RiskNormal($B$7,$C$7,RiskCorrmat($D$7:$E$8,1,A38))</f>
        <v>#NAME?</v>
      </c>
      <c r="C38" s="34" t="e">
        <f t="shared" ca="1" si="2"/>
        <v>#NAME?</v>
      </c>
      <c r="D38" s="5" t="e">
        <f t="shared" ca="1" si="3"/>
        <v>#NAME?</v>
      </c>
      <c r="E38" s="10" t="e">
        <f ca="1">RiskNormal($B$8,$C$8,RiskCorrmat($D$7:$E$8,2,A38))</f>
        <v>#NAME?</v>
      </c>
      <c r="F38" s="1" t="e">
        <f t="shared" ca="1" si="0"/>
        <v>#NAME?</v>
      </c>
      <c r="G38" s="9" t="e">
        <f t="shared" ca="1" si="4"/>
        <v>#NAME?</v>
      </c>
      <c r="H38" s="61" t="e">
        <f t="shared" ca="1" si="1"/>
        <v>#NAME?</v>
      </c>
    </row>
    <row r="39" spans="1:8">
      <c r="A39">
        <v>29</v>
      </c>
      <c r="B39" s="10" t="e">
        <f ca="1">RiskNormal($B$7,$C$7,RiskCorrmat($D$7:$E$8,1,A39))</f>
        <v>#NAME?</v>
      </c>
      <c r="C39" s="34" t="e">
        <f t="shared" ca="1" si="2"/>
        <v>#NAME?</v>
      </c>
      <c r="D39" s="5" t="e">
        <f t="shared" ca="1" si="3"/>
        <v>#NAME?</v>
      </c>
      <c r="E39" s="10" t="e">
        <f ca="1">RiskNormal($B$8,$C$8,RiskCorrmat($D$7:$E$8,2,A39))</f>
        <v>#NAME?</v>
      </c>
      <c r="F39" s="1" t="e">
        <f t="shared" ca="1" si="0"/>
        <v>#NAME?</v>
      </c>
      <c r="G39" s="9" t="e">
        <f t="shared" ca="1" si="4"/>
        <v>#NAME?</v>
      </c>
      <c r="H39" s="61" t="e">
        <f t="shared" ca="1" si="1"/>
        <v>#NAME?</v>
      </c>
    </row>
    <row r="40" spans="1:8" ht="15" thickBot="1">
      <c r="A40">
        <v>30</v>
      </c>
      <c r="B40" s="10" t="e">
        <f ca="1">RiskNormal($B$7,$C$7,RiskCorrmat($D$7:$E$8,1,A40))</f>
        <v>#NAME?</v>
      </c>
      <c r="C40" s="34" t="e">
        <f t="shared" ca="1" si="2"/>
        <v>#NAME?</v>
      </c>
      <c r="D40" s="5" t="e">
        <f t="shared" ca="1" si="3"/>
        <v>#NAME?</v>
      </c>
      <c r="E40" s="10" t="e">
        <f ca="1">RiskNormal($B$8,$C$8,RiskCorrmat($D$7:$E$8,2,A40))</f>
        <v>#NAME?</v>
      </c>
      <c r="F40" s="1" t="e">
        <f t="shared" ca="1" si="0"/>
        <v>#NAME?</v>
      </c>
      <c r="G40" s="9" t="e">
        <f t="shared" ca="1" si="4"/>
        <v>#NAME?</v>
      </c>
      <c r="H40" s="61" t="e">
        <f t="shared" ca="1" si="1"/>
        <v>#NAME?</v>
      </c>
    </row>
    <row r="41" spans="1:8" ht="15.5" thickTop="1" thickBot="1">
      <c r="A41" s="36" t="s">
        <v>73</v>
      </c>
      <c r="B41" s="36"/>
      <c r="C41" s="38" t="e">
        <f ca="1">PRODUCT(C11:C40)</f>
        <v>#NAME?</v>
      </c>
      <c r="D41" s="64" t="e">
        <f ca="1">D40</f>
        <v>#NAME?</v>
      </c>
      <c r="E41" s="41"/>
      <c r="F41" s="63" t="e">
        <f ca="1">PRODUCT(F11:F40)</f>
        <v>#NAME?</v>
      </c>
      <c r="G41" s="64" t="e">
        <f ca="1">G40</f>
        <v>#NAME?</v>
      </c>
      <c r="H41" s="62" t="e">
        <f ca="1">RiskOutput("Total amount in account")+H40</f>
        <v>#NAME?</v>
      </c>
    </row>
    <row r="42" spans="1:8" ht="15" thickTop="1">
      <c r="E42" s="42"/>
      <c r="H42" s="9"/>
    </row>
    <row r="43" spans="1:8">
      <c r="H43" s="9"/>
    </row>
  </sheetData>
  <mergeCells count="1">
    <mergeCell ref="D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Year</vt:lpstr>
      <vt:lpstr>1 Yr Sim Results</vt:lpstr>
      <vt:lpstr>30 Years</vt:lpstr>
      <vt:lpstr>30 Yr Sim Results</vt:lpstr>
      <vt:lpstr>Stock+Bond</vt:lpstr>
      <vt:lpstr>Stock+Bond Sim Results</vt:lpstr>
      <vt:lpstr>Stock+Bond (2)</vt:lpstr>
      <vt:lpstr>Stock+Bond(2) Results</vt:lpstr>
      <vt:lpstr>Stock+Bond (3)</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2008-09-04T15:09:34Z</dcterms:created>
  <dcterms:modified xsi:type="dcterms:W3CDTF">2010-03-08T02:50:27Z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LE ID">
    <vt:lpwstr>060575</vt:lpwstr>
  </property>
</Properties>
</file>