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60" yWindow="40" windowWidth="14160" windowHeight="5850"/>
  </bookViews>
  <sheets>
    <sheet name="Deterministic DP" sheetId="1" r:id="rId1"/>
    <sheet name="Classical Formulation" sheetId="2" r:id="rId2"/>
  </sheets>
  <definedNames>
    <definedName name="solver_adj" localSheetId="1" hidden="1">'Classical Formulation'!$C$15:$D$15,'Classical Formulation'!$B$16:$D$17</definedName>
    <definedName name="solver_cvg" localSheetId="1" hidden="1">0.0001</definedName>
    <definedName name="solver_drv" localSheetId="1" hidden="1">1</definedName>
    <definedName name="solver_est" localSheetId="1" hidden="1">1</definedName>
    <definedName name="solver_itr" localSheetId="1" hidden="1">100</definedName>
    <definedName name="solver_lhs1" localSheetId="1" hidden="1">'Classical Formulation'!$B$23:$B$27</definedName>
    <definedName name="solver_lhs2" localSheetId="1" hidden="1">'Classical Formulation'!$B$17:$D$17</definedName>
    <definedName name="solver_lin" localSheetId="1" hidden="1">2</definedName>
    <definedName name="solver_neg" localSheetId="1" hidden="1">1</definedName>
    <definedName name="solver_num" localSheetId="1" hidden="1">2</definedName>
    <definedName name="solver_nwt" localSheetId="1" hidden="1">1</definedName>
    <definedName name="solver_opt" localSheetId="1" hidden="1">'Classical Formulation'!$F$20</definedName>
    <definedName name="solver_pre" localSheetId="1" hidden="1">0.000001</definedName>
    <definedName name="solver_rel1" localSheetId="1" hidden="1">2</definedName>
    <definedName name="solver_rel2" localSheetId="1" hidden="1">5</definedName>
    <definedName name="solver_rhs1" localSheetId="1" hidden="1">'Classical Formulation'!$D$23:$D$27</definedName>
    <definedName name="solver_rhs2" localSheetId="1" hidden="1">binary</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1</definedName>
    <definedName name="solver_val" localSheetId="1" hidden="1">0</definedName>
  </definedNames>
  <calcPr calcId="125725"/>
</workbook>
</file>

<file path=xl/calcChain.xml><?xml version="1.0" encoding="utf-8"?>
<calcChain xmlns="http://schemas.openxmlformats.org/spreadsheetml/2006/main">
  <c r="D27" i="2"/>
  <c r="B27"/>
  <c r="B26"/>
  <c r="D25"/>
  <c r="B25"/>
  <c r="D24"/>
  <c r="B24"/>
  <c r="D23"/>
  <c r="B23"/>
  <c r="D20"/>
  <c r="C20"/>
  <c r="B15"/>
  <c r="B20" s="1"/>
  <c r="F20" s="1"/>
  <c r="D26" l="1"/>
  <c r="F36" i="1"/>
  <c r="F35"/>
  <c r="F34"/>
  <c r="F33"/>
  <c r="F32"/>
  <c r="F31"/>
  <c r="F27"/>
  <c r="D34" s="1"/>
  <c r="F25"/>
  <c r="D33" s="1"/>
  <c r="D24"/>
  <c r="B31" s="1"/>
  <c r="F23"/>
  <c r="D31" s="1"/>
  <c r="D26" l="1"/>
  <c r="B32" s="1"/>
  <c r="D32"/>
  <c r="B25" l="1"/>
</calcChain>
</file>

<file path=xl/sharedStrings.xml><?xml version="1.0" encoding="utf-8"?>
<sst xmlns="http://schemas.openxmlformats.org/spreadsheetml/2006/main" count="52" uniqueCount="38">
  <si>
    <t>Deterministic dynamic programming</t>
  </si>
  <si>
    <t>Initial reserves (in 1,000)</t>
  </si>
  <si>
    <t>Initial price per barrel ($)</t>
  </si>
  <si>
    <t>Low amount</t>
  </si>
  <si>
    <t>High amount</t>
  </si>
  <si>
    <t>Cost multiplier (low)</t>
  </si>
  <si>
    <r>
      <t>*Cost is computed as multiplier*amount</t>
    </r>
    <r>
      <rPr>
        <vertAlign val="superscript"/>
        <sz val="11"/>
        <color theme="1"/>
        <rFont val="Calibri"/>
        <family val="2"/>
        <scheme val="minor"/>
      </rPr>
      <t>2</t>
    </r>
    <r>
      <rPr>
        <sz val="11"/>
        <color theme="1"/>
        <rFont val="Calibri"/>
        <family val="2"/>
        <scheme val="minor"/>
      </rPr>
      <t>/remaining amount</t>
    </r>
  </si>
  <si>
    <t>Cost multiplier (high)</t>
  </si>
  <si>
    <t>Discount factor</t>
  </si>
  <si>
    <t>Time period</t>
  </si>
  <si>
    <t>Oil price</t>
  </si>
  <si>
    <t>-</t>
  </si>
  <si>
    <t>G</t>
  </si>
  <si>
    <t>D</t>
  </si>
  <si>
    <t>Oil reserves left (in 1,000)</t>
  </si>
  <si>
    <t>B</t>
  </si>
  <si>
    <t>H</t>
  </si>
  <si>
    <t>optimal strategy</t>
  </si>
  <si>
    <t>A</t>
  </si>
  <si>
    <t>E</t>
  </si>
  <si>
    <t>C</t>
  </si>
  <si>
    <t>I</t>
  </si>
  <si>
    <t>F</t>
  </si>
  <si>
    <t>J</t>
  </si>
  <si>
    <t>Profit (in $1,000)</t>
  </si>
  <si>
    <t>Deterministic dynamic programming:</t>
  </si>
  <si>
    <t>solution with MIP formulation</t>
  </si>
  <si>
    <t>Decision variables</t>
  </si>
  <si>
    <t>reserves (x)</t>
  </si>
  <si>
    <t>policy (u)</t>
  </si>
  <si>
    <t>binary var (z)</t>
  </si>
  <si>
    <t>Objective function</t>
  </si>
  <si>
    <t>discounted profits</t>
  </si>
  <si>
    <t>Constraints</t>
  </si>
  <si>
    <t>u and z</t>
  </si>
  <si>
    <t>=</t>
  </si>
  <si>
    <t>x1=x0-u0</t>
  </si>
  <si>
    <t>x2=x1-u1</t>
  </si>
</sst>
</file>

<file path=xl/styles.xml><?xml version="1.0" encoding="utf-8"?>
<styleSheet xmlns="http://schemas.openxmlformats.org/spreadsheetml/2006/main">
  <numFmts count="3">
    <numFmt numFmtId="44" formatCode="_(&quot;$&quot;* #,##0.00_);_(&quot;$&quot;* \(#,##0.00\);_(&quot;$&quot;* &quot;-&quot;??_);_(@_)"/>
    <numFmt numFmtId="43" formatCode="_(* #,##0.00_);_(* \(#,##0.00\);_(* &quot;-&quot;??_);_(@_)"/>
    <numFmt numFmtId="164" formatCode="_(* #,##0_);_(* \(#,##0\);_(* &quot;-&quot;??_);_(@_)"/>
  </numFmts>
  <fonts count="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vertAlign val="superscript"/>
      <sz val="11"/>
      <color theme="1"/>
      <name val="Calibri"/>
      <family val="2"/>
      <scheme val="minor"/>
    </font>
    <font>
      <b/>
      <sz val="1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rgb="FFFF0000"/>
        <bgColor indexed="64"/>
      </patternFill>
    </fill>
    <fill>
      <patternFill patternType="solid">
        <fgColor rgb="FFFFFF00"/>
        <bgColor indexed="64"/>
      </patternFill>
    </fill>
  </fills>
  <borders count="7">
    <border>
      <left/>
      <right/>
      <top/>
      <bottom/>
      <diagonal/>
    </border>
    <border>
      <left style="medium">
        <color theme="6" tint="0.39994506668294322"/>
      </left>
      <right style="medium">
        <color theme="6" tint="0.39994506668294322"/>
      </right>
      <top style="medium">
        <color theme="6" tint="0.39994506668294322"/>
      </top>
      <bottom style="medium">
        <color theme="6" tint="0.39994506668294322"/>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
      <left style="medium">
        <color theme="5" tint="-0.24994659260841701"/>
      </left>
      <right style="medium">
        <color theme="5" tint="-0.24994659260841701"/>
      </right>
      <top style="medium">
        <color theme="5" tint="-0.24994659260841701"/>
      </top>
      <bottom style="medium">
        <color theme="5"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24">
    <xf numFmtId="0" fontId="0" fillId="0" borderId="0" xfId="0"/>
    <xf numFmtId="0" fontId="3" fillId="0" borderId="0" xfId="0" applyFont="1"/>
    <xf numFmtId="44" fontId="0" fillId="0" borderId="0" xfId="2" applyFont="1"/>
    <xf numFmtId="0" fontId="0" fillId="0" borderId="0" xfId="0" applyAlignment="1">
      <alignment horizontal="right"/>
    </xf>
    <xf numFmtId="44" fontId="0" fillId="0" borderId="1" xfId="2" applyFont="1" applyBorder="1"/>
    <xf numFmtId="0" fontId="2" fillId="0" borderId="0" xfId="0" applyFont="1" applyAlignment="1">
      <alignment horizontal="right"/>
    </xf>
    <xf numFmtId="164" fontId="0" fillId="0" borderId="2" xfId="1" applyNumberFormat="1" applyFont="1" applyBorder="1"/>
    <xf numFmtId="37" fontId="0" fillId="0" borderId="2" xfId="1" applyNumberFormat="1" applyFont="1" applyBorder="1"/>
    <xf numFmtId="0" fontId="0" fillId="0" borderId="3" xfId="0" applyBorder="1"/>
    <xf numFmtId="44" fontId="0" fillId="0" borderId="3" xfId="0" applyNumberFormat="1" applyBorder="1"/>
    <xf numFmtId="0" fontId="0" fillId="0" borderId="0" xfId="0" applyBorder="1"/>
    <xf numFmtId="44" fontId="0" fillId="0" borderId="0" xfId="0" applyNumberFormat="1"/>
    <xf numFmtId="0" fontId="0" fillId="0" borderId="0" xfId="0" applyAlignment="1">
      <alignment horizontal="left"/>
    </xf>
    <xf numFmtId="44" fontId="0" fillId="0" borderId="4" xfId="2" applyFont="1" applyBorder="1"/>
    <xf numFmtId="0" fontId="5" fillId="0" borderId="0" xfId="0" applyFont="1"/>
    <xf numFmtId="0" fontId="0" fillId="2" borderId="5" xfId="0" applyFill="1" applyBorder="1"/>
    <xf numFmtId="0" fontId="0" fillId="0" borderId="6" xfId="0" applyFill="1" applyBorder="1"/>
    <xf numFmtId="0" fontId="0" fillId="2" borderId="4" xfId="0" applyFill="1" applyBorder="1"/>
    <xf numFmtId="0" fontId="0" fillId="0" borderId="0" xfId="0" applyFill="1" applyBorder="1"/>
    <xf numFmtId="0" fontId="2" fillId="0" borderId="0" xfId="0" applyFont="1"/>
    <xf numFmtId="44" fontId="0" fillId="3" borderId="0" xfId="2" applyFont="1" applyFill="1"/>
    <xf numFmtId="0" fontId="0" fillId="4" borderId="4" xfId="0" applyFill="1" applyBorder="1"/>
    <xf numFmtId="0" fontId="0" fillId="0" borderId="0" xfId="0" quotePrefix="1"/>
    <xf numFmtId="0" fontId="0" fillId="0" borderId="4" xfId="0" applyBorder="1"/>
  </cellXfs>
  <cellStyles count="3">
    <cellStyle name="Comma" xfId="1" builtinId="3"/>
    <cellStyle name="Currency" xfId="2" builtinId="4"/>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6350</xdr:colOff>
      <xdr:row>15</xdr:row>
      <xdr:rowOff>88900</xdr:rowOff>
    </xdr:from>
    <xdr:to>
      <xdr:col>2</xdr:col>
      <xdr:colOff>603250</xdr:colOff>
      <xdr:row>16</xdr:row>
      <xdr:rowOff>82550</xdr:rowOff>
    </xdr:to>
    <xdr:cxnSp macro="">
      <xdr:nvCxnSpPr>
        <xdr:cNvPr id="2" name="Straight Connector 1"/>
        <xdr:cNvCxnSpPr/>
      </xdr:nvCxnSpPr>
      <xdr:spPr>
        <a:xfrm flipV="1">
          <a:off x="2686050" y="2908300"/>
          <a:ext cx="596900" cy="1841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16</xdr:row>
      <xdr:rowOff>95250</xdr:rowOff>
    </xdr:from>
    <xdr:to>
      <xdr:col>4</xdr:col>
      <xdr:colOff>596900</xdr:colOff>
      <xdr:row>17</xdr:row>
      <xdr:rowOff>88900</xdr:rowOff>
    </xdr:to>
    <xdr:cxnSp macro="">
      <xdr:nvCxnSpPr>
        <xdr:cNvPr id="3" name="Straight Connector 2"/>
        <xdr:cNvCxnSpPr/>
      </xdr:nvCxnSpPr>
      <xdr:spPr>
        <a:xfrm flipV="1">
          <a:off x="4419600" y="3105150"/>
          <a:ext cx="596900" cy="1841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6350</xdr:colOff>
      <xdr:row>14</xdr:row>
      <xdr:rowOff>82550</xdr:rowOff>
    </xdr:from>
    <xdr:to>
      <xdr:col>4</xdr:col>
      <xdr:colOff>603250</xdr:colOff>
      <xdr:row>15</xdr:row>
      <xdr:rowOff>76200</xdr:rowOff>
    </xdr:to>
    <xdr:cxnSp macro="">
      <xdr:nvCxnSpPr>
        <xdr:cNvPr id="4" name="Straight Connector 3"/>
        <xdr:cNvCxnSpPr/>
      </xdr:nvCxnSpPr>
      <xdr:spPr>
        <a:xfrm flipV="1">
          <a:off x="4425950" y="2711450"/>
          <a:ext cx="596900" cy="1841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6350</xdr:colOff>
      <xdr:row>13</xdr:row>
      <xdr:rowOff>101600</xdr:rowOff>
    </xdr:from>
    <xdr:to>
      <xdr:col>6</xdr:col>
      <xdr:colOff>603250</xdr:colOff>
      <xdr:row>14</xdr:row>
      <xdr:rowOff>95250</xdr:rowOff>
    </xdr:to>
    <xdr:cxnSp macro="">
      <xdr:nvCxnSpPr>
        <xdr:cNvPr id="5" name="Straight Connector 4"/>
        <xdr:cNvCxnSpPr/>
      </xdr:nvCxnSpPr>
      <xdr:spPr>
        <a:xfrm flipV="1">
          <a:off x="6216650" y="2540000"/>
          <a:ext cx="596900" cy="1841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6350</xdr:colOff>
      <xdr:row>15</xdr:row>
      <xdr:rowOff>101600</xdr:rowOff>
    </xdr:from>
    <xdr:to>
      <xdr:col>6</xdr:col>
      <xdr:colOff>603250</xdr:colOff>
      <xdr:row>16</xdr:row>
      <xdr:rowOff>95250</xdr:rowOff>
    </xdr:to>
    <xdr:cxnSp macro="">
      <xdr:nvCxnSpPr>
        <xdr:cNvPr id="6" name="Straight Connector 5"/>
        <xdr:cNvCxnSpPr/>
      </xdr:nvCxnSpPr>
      <xdr:spPr>
        <a:xfrm flipV="1">
          <a:off x="6216650" y="2921000"/>
          <a:ext cx="596900" cy="1841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114300</xdr:rowOff>
    </xdr:from>
    <xdr:to>
      <xdr:col>6</xdr:col>
      <xdr:colOff>596900</xdr:colOff>
      <xdr:row>18</xdr:row>
      <xdr:rowOff>107950</xdr:rowOff>
    </xdr:to>
    <xdr:cxnSp macro="">
      <xdr:nvCxnSpPr>
        <xdr:cNvPr id="7" name="Straight Connector 6"/>
        <xdr:cNvCxnSpPr/>
      </xdr:nvCxnSpPr>
      <xdr:spPr>
        <a:xfrm flipV="1">
          <a:off x="6210300" y="3314700"/>
          <a:ext cx="596900" cy="1841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6350</xdr:colOff>
      <xdr:row>16</xdr:row>
      <xdr:rowOff>95250</xdr:rowOff>
    </xdr:from>
    <xdr:to>
      <xdr:col>2</xdr:col>
      <xdr:colOff>603250</xdr:colOff>
      <xdr:row>17</xdr:row>
      <xdr:rowOff>101600</xdr:rowOff>
    </xdr:to>
    <xdr:cxnSp macro="">
      <xdr:nvCxnSpPr>
        <xdr:cNvPr id="8" name="Straight Connector 7"/>
        <xdr:cNvCxnSpPr/>
      </xdr:nvCxnSpPr>
      <xdr:spPr>
        <a:xfrm>
          <a:off x="2686050" y="3105150"/>
          <a:ext cx="596900" cy="1968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17</xdr:row>
      <xdr:rowOff>101600</xdr:rowOff>
    </xdr:from>
    <xdr:to>
      <xdr:col>4</xdr:col>
      <xdr:colOff>596900</xdr:colOff>
      <xdr:row>18</xdr:row>
      <xdr:rowOff>107950</xdr:rowOff>
    </xdr:to>
    <xdr:cxnSp macro="">
      <xdr:nvCxnSpPr>
        <xdr:cNvPr id="9" name="Straight Connector 8"/>
        <xdr:cNvCxnSpPr/>
      </xdr:nvCxnSpPr>
      <xdr:spPr>
        <a:xfrm>
          <a:off x="4419600" y="3302000"/>
          <a:ext cx="596900" cy="1968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6350</xdr:colOff>
      <xdr:row>15</xdr:row>
      <xdr:rowOff>95250</xdr:rowOff>
    </xdr:from>
    <xdr:to>
      <xdr:col>4</xdr:col>
      <xdr:colOff>603250</xdr:colOff>
      <xdr:row>16</xdr:row>
      <xdr:rowOff>101600</xdr:rowOff>
    </xdr:to>
    <xdr:cxnSp macro="">
      <xdr:nvCxnSpPr>
        <xdr:cNvPr id="10" name="Straight Connector 9"/>
        <xdr:cNvCxnSpPr/>
      </xdr:nvCxnSpPr>
      <xdr:spPr>
        <a:xfrm>
          <a:off x="4425950" y="2914650"/>
          <a:ext cx="596900" cy="1968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6350</xdr:colOff>
      <xdr:row>16</xdr:row>
      <xdr:rowOff>107950</xdr:rowOff>
    </xdr:from>
    <xdr:to>
      <xdr:col>6</xdr:col>
      <xdr:colOff>603250</xdr:colOff>
      <xdr:row>17</xdr:row>
      <xdr:rowOff>114300</xdr:rowOff>
    </xdr:to>
    <xdr:cxnSp macro="">
      <xdr:nvCxnSpPr>
        <xdr:cNvPr id="11" name="Straight Connector 10"/>
        <xdr:cNvCxnSpPr/>
      </xdr:nvCxnSpPr>
      <xdr:spPr>
        <a:xfrm>
          <a:off x="6216650" y="3117850"/>
          <a:ext cx="596900" cy="1968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6350</xdr:colOff>
      <xdr:row>14</xdr:row>
      <xdr:rowOff>101600</xdr:rowOff>
    </xdr:from>
    <xdr:to>
      <xdr:col>6</xdr:col>
      <xdr:colOff>603250</xdr:colOff>
      <xdr:row>15</xdr:row>
      <xdr:rowOff>107950</xdr:rowOff>
    </xdr:to>
    <xdr:cxnSp macro="">
      <xdr:nvCxnSpPr>
        <xdr:cNvPr id="12" name="Straight Connector 11"/>
        <xdr:cNvCxnSpPr/>
      </xdr:nvCxnSpPr>
      <xdr:spPr>
        <a:xfrm>
          <a:off x="6216650" y="2730500"/>
          <a:ext cx="596900" cy="1968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18</xdr:row>
      <xdr:rowOff>101600</xdr:rowOff>
    </xdr:from>
    <xdr:to>
      <xdr:col>6</xdr:col>
      <xdr:colOff>596900</xdr:colOff>
      <xdr:row>19</xdr:row>
      <xdr:rowOff>107950</xdr:rowOff>
    </xdr:to>
    <xdr:cxnSp macro="">
      <xdr:nvCxnSpPr>
        <xdr:cNvPr id="13" name="Straight Connector 12"/>
        <xdr:cNvCxnSpPr/>
      </xdr:nvCxnSpPr>
      <xdr:spPr>
        <a:xfrm>
          <a:off x="6210300" y="3492500"/>
          <a:ext cx="596900" cy="1968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1238250</xdr:colOff>
      <xdr:row>23</xdr:row>
      <xdr:rowOff>101600</xdr:rowOff>
    </xdr:from>
    <xdr:to>
      <xdr:col>2</xdr:col>
      <xdr:colOff>596900</xdr:colOff>
      <xdr:row>24</xdr:row>
      <xdr:rowOff>95250</xdr:rowOff>
    </xdr:to>
    <xdr:cxnSp macro="">
      <xdr:nvCxnSpPr>
        <xdr:cNvPr id="14" name="Straight Connector 13"/>
        <xdr:cNvCxnSpPr/>
      </xdr:nvCxnSpPr>
      <xdr:spPr>
        <a:xfrm flipV="1">
          <a:off x="2679700" y="4445000"/>
          <a:ext cx="596900" cy="184150"/>
        </a:xfrm>
        <a:prstGeom prst="line">
          <a:avLst/>
        </a:prstGeom>
        <a:ln>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22</xdr:row>
      <xdr:rowOff>88900</xdr:rowOff>
    </xdr:from>
    <xdr:to>
      <xdr:col>5</xdr:col>
      <xdr:colOff>0</xdr:colOff>
      <xdr:row>23</xdr:row>
      <xdr:rowOff>88900</xdr:rowOff>
    </xdr:to>
    <xdr:cxnSp macro="">
      <xdr:nvCxnSpPr>
        <xdr:cNvPr id="15" name="Straight Connector 14"/>
        <xdr:cNvCxnSpPr/>
      </xdr:nvCxnSpPr>
      <xdr:spPr>
        <a:xfrm flipV="1">
          <a:off x="4419600" y="4241800"/>
          <a:ext cx="609600" cy="190500"/>
        </a:xfrm>
        <a:prstGeom prst="line">
          <a:avLst/>
        </a:prstGeom>
        <a:ln>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21</xdr:row>
      <xdr:rowOff>82550</xdr:rowOff>
    </xdr:from>
    <xdr:to>
      <xdr:col>7</xdr:col>
      <xdr:colOff>0</xdr:colOff>
      <xdr:row>22</xdr:row>
      <xdr:rowOff>82550</xdr:rowOff>
    </xdr:to>
    <xdr:cxnSp macro="">
      <xdr:nvCxnSpPr>
        <xdr:cNvPr id="16" name="Straight Connector 15"/>
        <xdr:cNvCxnSpPr/>
      </xdr:nvCxnSpPr>
      <xdr:spPr>
        <a:xfrm flipV="1">
          <a:off x="6210300" y="4044950"/>
          <a:ext cx="609600" cy="190500"/>
        </a:xfrm>
        <a:prstGeom prst="line">
          <a:avLst/>
        </a:prstGeom>
        <a:ln>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6350</xdr:colOff>
      <xdr:row>23</xdr:row>
      <xdr:rowOff>101600</xdr:rowOff>
    </xdr:from>
    <xdr:to>
      <xdr:col>7</xdr:col>
      <xdr:colOff>6350</xdr:colOff>
      <xdr:row>24</xdr:row>
      <xdr:rowOff>101600</xdr:rowOff>
    </xdr:to>
    <xdr:cxnSp macro="">
      <xdr:nvCxnSpPr>
        <xdr:cNvPr id="17" name="Straight Connector 16"/>
        <xdr:cNvCxnSpPr/>
      </xdr:nvCxnSpPr>
      <xdr:spPr>
        <a:xfrm flipV="1">
          <a:off x="6216650" y="4445000"/>
          <a:ext cx="609600" cy="190500"/>
        </a:xfrm>
        <a:prstGeom prst="line">
          <a:avLst/>
        </a:prstGeom>
        <a:ln>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25</xdr:row>
      <xdr:rowOff>107950</xdr:rowOff>
    </xdr:from>
    <xdr:to>
      <xdr:col>7</xdr:col>
      <xdr:colOff>0</xdr:colOff>
      <xdr:row>26</xdr:row>
      <xdr:rowOff>107950</xdr:rowOff>
    </xdr:to>
    <xdr:cxnSp macro="">
      <xdr:nvCxnSpPr>
        <xdr:cNvPr id="18" name="Straight Connector 17"/>
        <xdr:cNvCxnSpPr/>
      </xdr:nvCxnSpPr>
      <xdr:spPr>
        <a:xfrm flipV="1">
          <a:off x="6210300" y="4832350"/>
          <a:ext cx="609600" cy="190500"/>
        </a:xfrm>
        <a:prstGeom prst="line">
          <a:avLst/>
        </a:prstGeom>
        <a:ln>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24</xdr:row>
      <xdr:rowOff>107950</xdr:rowOff>
    </xdr:from>
    <xdr:to>
      <xdr:col>4</xdr:col>
      <xdr:colOff>603250</xdr:colOff>
      <xdr:row>25</xdr:row>
      <xdr:rowOff>107950</xdr:rowOff>
    </xdr:to>
    <xdr:cxnSp macro="">
      <xdr:nvCxnSpPr>
        <xdr:cNvPr id="19" name="Straight Connector 18"/>
        <xdr:cNvCxnSpPr/>
      </xdr:nvCxnSpPr>
      <xdr:spPr>
        <a:xfrm flipV="1">
          <a:off x="4419600" y="4641850"/>
          <a:ext cx="603250" cy="190500"/>
        </a:xfrm>
        <a:prstGeom prst="line">
          <a:avLst/>
        </a:prstGeom>
        <a:ln>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12700</xdr:colOff>
      <xdr:row>24</xdr:row>
      <xdr:rowOff>107950</xdr:rowOff>
    </xdr:from>
    <xdr:to>
      <xdr:col>3</xdr:col>
      <xdr:colOff>6350</xdr:colOff>
      <xdr:row>25</xdr:row>
      <xdr:rowOff>95250</xdr:rowOff>
    </xdr:to>
    <xdr:cxnSp macro="">
      <xdr:nvCxnSpPr>
        <xdr:cNvPr id="20" name="Straight Connector 19"/>
        <xdr:cNvCxnSpPr/>
      </xdr:nvCxnSpPr>
      <xdr:spPr>
        <a:xfrm>
          <a:off x="2692400" y="4641850"/>
          <a:ext cx="603250" cy="177800"/>
        </a:xfrm>
        <a:prstGeom prst="line">
          <a:avLst/>
        </a:prstGeom>
        <a:ln>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25</xdr:row>
      <xdr:rowOff>114300</xdr:rowOff>
    </xdr:from>
    <xdr:to>
      <xdr:col>4</xdr:col>
      <xdr:colOff>603250</xdr:colOff>
      <xdr:row>26</xdr:row>
      <xdr:rowOff>101600</xdr:rowOff>
    </xdr:to>
    <xdr:cxnSp macro="">
      <xdr:nvCxnSpPr>
        <xdr:cNvPr id="21" name="Straight Connector 20"/>
        <xdr:cNvCxnSpPr/>
      </xdr:nvCxnSpPr>
      <xdr:spPr>
        <a:xfrm>
          <a:off x="4419600" y="4838700"/>
          <a:ext cx="603250" cy="177800"/>
        </a:xfrm>
        <a:prstGeom prst="line">
          <a:avLst/>
        </a:prstGeom>
        <a:ln>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23</xdr:row>
      <xdr:rowOff>101600</xdr:rowOff>
    </xdr:from>
    <xdr:to>
      <xdr:col>4</xdr:col>
      <xdr:colOff>603250</xdr:colOff>
      <xdr:row>24</xdr:row>
      <xdr:rowOff>88900</xdr:rowOff>
    </xdr:to>
    <xdr:cxnSp macro="">
      <xdr:nvCxnSpPr>
        <xdr:cNvPr id="22" name="Straight Connector 21"/>
        <xdr:cNvCxnSpPr/>
      </xdr:nvCxnSpPr>
      <xdr:spPr>
        <a:xfrm>
          <a:off x="4419600" y="4445000"/>
          <a:ext cx="603250" cy="177800"/>
        </a:xfrm>
        <a:prstGeom prst="line">
          <a:avLst/>
        </a:prstGeom>
        <a:ln>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6350</xdr:colOff>
      <xdr:row>22</xdr:row>
      <xdr:rowOff>101600</xdr:rowOff>
    </xdr:from>
    <xdr:to>
      <xdr:col>6</xdr:col>
      <xdr:colOff>596900</xdr:colOff>
      <xdr:row>23</xdr:row>
      <xdr:rowOff>82550</xdr:rowOff>
    </xdr:to>
    <xdr:cxnSp macro="">
      <xdr:nvCxnSpPr>
        <xdr:cNvPr id="23" name="Straight Connector 22"/>
        <xdr:cNvCxnSpPr/>
      </xdr:nvCxnSpPr>
      <xdr:spPr>
        <a:xfrm>
          <a:off x="6216650" y="4254500"/>
          <a:ext cx="590550" cy="171450"/>
        </a:xfrm>
        <a:prstGeom prst="line">
          <a:avLst/>
        </a:prstGeom>
        <a:ln>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24</xdr:row>
      <xdr:rowOff>120650</xdr:rowOff>
    </xdr:from>
    <xdr:to>
      <xdr:col>6</xdr:col>
      <xdr:colOff>596900</xdr:colOff>
      <xdr:row>25</xdr:row>
      <xdr:rowOff>76200</xdr:rowOff>
    </xdr:to>
    <xdr:cxnSp macro="">
      <xdr:nvCxnSpPr>
        <xdr:cNvPr id="24" name="Straight Connector 23"/>
        <xdr:cNvCxnSpPr/>
      </xdr:nvCxnSpPr>
      <xdr:spPr>
        <a:xfrm>
          <a:off x="6210300" y="4654550"/>
          <a:ext cx="596900" cy="146050"/>
        </a:xfrm>
        <a:prstGeom prst="line">
          <a:avLst/>
        </a:prstGeom>
        <a:ln>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26</xdr:row>
      <xdr:rowOff>114300</xdr:rowOff>
    </xdr:from>
    <xdr:to>
      <xdr:col>6</xdr:col>
      <xdr:colOff>596900</xdr:colOff>
      <xdr:row>27</xdr:row>
      <xdr:rowOff>101600</xdr:rowOff>
    </xdr:to>
    <xdr:cxnSp macro="">
      <xdr:nvCxnSpPr>
        <xdr:cNvPr id="25" name="Straight Connector 24"/>
        <xdr:cNvCxnSpPr/>
      </xdr:nvCxnSpPr>
      <xdr:spPr>
        <a:xfrm>
          <a:off x="6210300" y="5029200"/>
          <a:ext cx="596900" cy="177800"/>
        </a:xfrm>
        <a:prstGeom prst="line">
          <a:avLst/>
        </a:prstGeom>
        <a:ln>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H36"/>
  <sheetViews>
    <sheetView tabSelected="1" zoomScale="85" zoomScaleNormal="85" workbookViewId="0">
      <selection activeCell="J5" sqref="J5:J6"/>
    </sheetView>
  </sheetViews>
  <sheetFormatPr defaultRowHeight="14.5"/>
  <cols>
    <col min="1" max="1" width="21.54296875" customWidth="1"/>
    <col min="2" max="2" width="16.81640625" customWidth="1"/>
    <col min="4" max="4" width="16.1796875" customWidth="1"/>
    <col min="6" max="6" width="16.90625" customWidth="1"/>
    <col min="8" max="8" width="15.54296875" customWidth="1"/>
  </cols>
  <sheetData>
    <row r="1" spans="1:8">
      <c r="A1" s="1" t="s">
        <v>0</v>
      </c>
    </row>
    <row r="3" spans="1:8">
      <c r="A3" t="s">
        <v>1</v>
      </c>
      <c r="B3">
        <v>600000</v>
      </c>
    </row>
    <row r="4" spans="1:8">
      <c r="A4" t="s">
        <v>2</v>
      </c>
      <c r="B4" s="2">
        <v>45</v>
      </c>
    </row>
    <row r="5" spans="1:8">
      <c r="A5" t="s">
        <v>3</v>
      </c>
      <c r="B5">
        <v>100000</v>
      </c>
    </row>
    <row r="6" spans="1:8">
      <c r="A6" t="s">
        <v>4</v>
      </c>
      <c r="B6">
        <v>200000</v>
      </c>
    </row>
    <row r="7" spans="1:8" ht="16.5">
      <c r="A7" t="s">
        <v>5</v>
      </c>
      <c r="B7">
        <v>1</v>
      </c>
      <c r="C7" t="s">
        <v>6</v>
      </c>
    </row>
    <row r="8" spans="1:8">
      <c r="A8" t="s">
        <v>7</v>
      </c>
      <c r="B8">
        <v>20</v>
      </c>
    </row>
    <row r="9" spans="1:8">
      <c r="A9" t="s">
        <v>8</v>
      </c>
      <c r="B9">
        <v>0.9</v>
      </c>
    </row>
    <row r="11" spans="1:8" ht="15" thickBot="1">
      <c r="A11" s="3" t="s">
        <v>9</v>
      </c>
      <c r="B11">
        <v>0</v>
      </c>
      <c r="D11">
        <v>1</v>
      </c>
      <c r="F11">
        <v>2</v>
      </c>
      <c r="H11">
        <v>3</v>
      </c>
    </row>
    <row r="12" spans="1:8" ht="15" thickBot="1">
      <c r="A12" t="s">
        <v>10</v>
      </c>
      <c r="B12" s="4">
        <v>45</v>
      </c>
      <c r="D12" s="4">
        <v>30</v>
      </c>
      <c r="F12" s="4">
        <v>40</v>
      </c>
      <c r="H12" s="4" t="s">
        <v>11</v>
      </c>
    </row>
    <row r="13" spans="1:8" ht="15" thickBot="1">
      <c r="H13" s="5" t="s">
        <v>12</v>
      </c>
    </row>
    <row r="14" spans="1:8" ht="15" thickBot="1">
      <c r="F14" s="5" t="s">
        <v>13</v>
      </c>
      <c r="H14" s="6">
        <v>300000</v>
      </c>
    </row>
    <row r="15" spans="1:8" ht="15" thickBot="1">
      <c r="A15" t="s">
        <v>14</v>
      </c>
      <c r="D15" s="5" t="s">
        <v>15</v>
      </c>
      <c r="F15" s="6">
        <v>400000</v>
      </c>
      <c r="H15" s="5" t="s">
        <v>16</v>
      </c>
    </row>
    <row r="16" spans="1:8" ht="15" thickBot="1">
      <c r="A16" t="s">
        <v>17</v>
      </c>
      <c r="B16" s="5" t="s">
        <v>18</v>
      </c>
      <c r="D16" s="6">
        <v>500000</v>
      </c>
      <c r="F16" s="5" t="s">
        <v>19</v>
      </c>
      <c r="H16" s="6">
        <v>200000</v>
      </c>
    </row>
    <row r="17" spans="1:8" ht="15" thickBot="1">
      <c r="B17" s="6">
        <v>600000</v>
      </c>
      <c r="D17" s="5" t="s">
        <v>20</v>
      </c>
      <c r="F17" s="6">
        <v>300000</v>
      </c>
      <c r="H17" s="5" t="s">
        <v>21</v>
      </c>
    </row>
    <row r="18" spans="1:8" ht="15" thickBot="1">
      <c r="D18" s="6">
        <v>400000</v>
      </c>
      <c r="F18" s="5" t="s">
        <v>22</v>
      </c>
      <c r="H18" s="6">
        <v>100000</v>
      </c>
    </row>
    <row r="19" spans="1:8" ht="15" thickBot="1">
      <c r="F19" s="6">
        <v>200000</v>
      </c>
      <c r="H19" s="5" t="s">
        <v>23</v>
      </c>
    </row>
    <row r="20" spans="1:8" ht="15" thickBot="1">
      <c r="H20" s="7">
        <v>0</v>
      </c>
    </row>
    <row r="21" spans="1:8" ht="15" thickBot="1"/>
    <row r="22" spans="1:8" ht="15" thickBot="1">
      <c r="H22" s="8">
        <v>0</v>
      </c>
    </row>
    <row r="23" spans="1:8" ht="15" thickBot="1">
      <c r="A23" t="s">
        <v>24</v>
      </c>
      <c r="F23" s="9">
        <f>MAX(F$12*$B$5-$B$7*$B$5^2/F15,F$12*$B$6-$B$8*$B$6^2/F15)</f>
        <v>6000000</v>
      </c>
    </row>
    <row r="24" spans="1:8" ht="15" thickBot="1">
      <c r="D24" s="9">
        <f>MAX(D$12*$B$5-$B$7*$B$5^2/D16+$B$9*F23,D$12*$B$6-$B$8*$B$6^2/D16+$B$9*F25)</f>
        <v>9200000</v>
      </c>
      <c r="H24" s="8">
        <v>0</v>
      </c>
    </row>
    <row r="25" spans="1:8" ht="15" thickBot="1">
      <c r="B25" s="9">
        <f>MAX(B$12*$B$5-$B$7*$B$5^2/B17+$B$9*D24,B$12*$B$6-$B$8*$B$6^2/B17+$B$9*D26)</f>
        <v>14664166.666666668</v>
      </c>
      <c r="F25" s="9">
        <f>MAX(F$12*$B$5-$B$7*$B$5^2/F17,F$12*$B$6-$B$8*$B$6^2/F17)</f>
        <v>5333333.333333334</v>
      </c>
    </row>
    <row r="26" spans="1:8" ht="15" thickBot="1">
      <c r="D26" s="9">
        <f>MAX(D$12*$B$5-$B$7*$B$5^2/D18+$B$9*F25,D$12*$B$6-$B$8*$B$6^2/D18+$B$9*F27)</f>
        <v>7775000.0000000009</v>
      </c>
      <c r="E26" s="10"/>
      <c r="H26" s="8">
        <v>0</v>
      </c>
    </row>
    <row r="27" spans="1:8" ht="15" thickBot="1">
      <c r="F27" s="9">
        <f>MAX(F$12*$B$5-$B$7*$B$5^2/F19,F$12*$B$6-$B$8*$B$6^2/F19)</f>
        <v>4000000</v>
      </c>
    </row>
    <row r="28" spans="1:8" ht="15" thickBot="1">
      <c r="H28" s="8">
        <v>0</v>
      </c>
    </row>
    <row r="31" spans="1:8">
      <c r="B31" s="11">
        <f>B$12*$B$5-$B$7*$B$5^2/B17+$B$9*D24</f>
        <v>12763333.333333332</v>
      </c>
      <c r="D31" s="11">
        <f>D$12*$B$5-$B$7*$B$5^2/D16+$B$9*F23</f>
        <v>8380000</v>
      </c>
      <c r="F31" s="11">
        <f>F$12*$B$5-$B$7*$B$5^2/F15</f>
        <v>3975000</v>
      </c>
    </row>
    <row r="32" spans="1:8">
      <c r="B32" s="11">
        <f>B$12*$B$6-$B$8*$B$6^2/B17+$B$9*D26</f>
        <v>14664166.666666668</v>
      </c>
      <c r="D32" s="11">
        <f>D$12*$B$6-$B$8*$B$6^2/D16+$B$9*F25</f>
        <v>9200000</v>
      </c>
      <c r="F32" s="11">
        <f>F$12*$B$6-$B$8*$B$6^2/F15</f>
        <v>6000000</v>
      </c>
    </row>
    <row r="33" spans="4:6">
      <c r="D33" s="11">
        <f>D$12*$B$5-$B$7*$B$5^2/D18+$B$9*F25</f>
        <v>7775000.0000000009</v>
      </c>
      <c r="F33" s="11">
        <f>F$12*$B$5-$B$7*$B$5^2/F17</f>
        <v>3966666.6666666665</v>
      </c>
    </row>
    <row r="34" spans="4:6">
      <c r="D34" s="11">
        <f>D$12*$B$6-$B$8*$B$6^2/D18+$B$9*F27</f>
        <v>7600000</v>
      </c>
      <c r="F34" s="11">
        <f>F$12*$B$6-$B$8*$B$6^2/F17</f>
        <v>5333333.333333334</v>
      </c>
    </row>
    <row r="35" spans="4:6">
      <c r="F35" s="11">
        <f>F$12*$B$5-$B$7*$B$5^2/F19</f>
        <v>3950000</v>
      </c>
    </row>
    <row r="36" spans="4:6">
      <c r="F36" s="11">
        <f>F$12*$B$6-$B$8*$B$6^2/F19</f>
        <v>4000000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F27"/>
  <sheetViews>
    <sheetView workbookViewId="0">
      <selection activeCell="B19" sqref="B19"/>
    </sheetView>
  </sheetViews>
  <sheetFormatPr defaultRowHeight="14.5"/>
  <cols>
    <col min="1" max="1" width="21.54296875" customWidth="1"/>
    <col min="2" max="4" width="13.6328125" bestFit="1" customWidth="1"/>
    <col min="6" max="6" width="14.6328125" bestFit="1" customWidth="1"/>
  </cols>
  <sheetData>
    <row r="1" spans="1:5">
      <c r="A1" s="1" t="s">
        <v>25</v>
      </c>
      <c r="C1" s="1" t="s">
        <v>26</v>
      </c>
    </row>
    <row r="3" spans="1:5">
      <c r="A3" t="s">
        <v>1</v>
      </c>
      <c r="B3">
        <v>600000</v>
      </c>
    </row>
    <row r="4" spans="1:5">
      <c r="A4" t="s">
        <v>2</v>
      </c>
      <c r="B4" s="2">
        <v>45</v>
      </c>
    </row>
    <row r="5" spans="1:5">
      <c r="A5" t="s">
        <v>3</v>
      </c>
      <c r="B5">
        <v>100000</v>
      </c>
    </row>
    <row r="6" spans="1:5">
      <c r="A6" t="s">
        <v>4</v>
      </c>
      <c r="B6">
        <v>200000</v>
      </c>
    </row>
    <row r="7" spans="1:5" ht="16.5">
      <c r="A7" t="s">
        <v>5</v>
      </c>
      <c r="B7">
        <v>1</v>
      </c>
      <c r="C7" t="s">
        <v>6</v>
      </c>
    </row>
    <row r="8" spans="1:5">
      <c r="A8" t="s">
        <v>7</v>
      </c>
      <c r="B8">
        <v>20</v>
      </c>
    </row>
    <row r="9" spans="1:5">
      <c r="A9" t="s">
        <v>8</v>
      </c>
      <c r="B9">
        <v>0.9</v>
      </c>
    </row>
    <row r="11" spans="1:5">
      <c r="A11" s="12" t="s">
        <v>9</v>
      </c>
      <c r="B11">
        <v>0</v>
      </c>
      <c r="C11">
        <v>1</v>
      </c>
      <c r="D11">
        <v>2</v>
      </c>
    </row>
    <row r="12" spans="1:5">
      <c r="A12" t="s">
        <v>10</v>
      </c>
      <c r="B12" s="13">
        <v>45</v>
      </c>
      <c r="C12" s="13">
        <v>30</v>
      </c>
      <c r="D12" s="13">
        <v>40</v>
      </c>
    </row>
    <row r="14" spans="1:5">
      <c r="A14" s="14" t="s">
        <v>27</v>
      </c>
    </row>
    <row r="15" spans="1:5">
      <c r="A15" t="s">
        <v>28</v>
      </c>
      <c r="B15">
        <f>B3</f>
        <v>600000</v>
      </c>
      <c r="C15" s="15">
        <v>400000</v>
      </c>
      <c r="D15" s="15">
        <v>300000.00000100001</v>
      </c>
      <c r="E15" s="16"/>
    </row>
    <row r="16" spans="1:5">
      <c r="A16" t="s">
        <v>29</v>
      </c>
      <c r="B16" s="17">
        <v>200000</v>
      </c>
      <c r="C16" s="17">
        <v>99999.999999000007</v>
      </c>
      <c r="D16" s="17">
        <v>200000</v>
      </c>
      <c r="E16" s="16"/>
    </row>
    <row r="17" spans="1:6">
      <c r="A17" t="s">
        <v>30</v>
      </c>
      <c r="B17" s="17">
        <v>0</v>
      </c>
      <c r="C17" s="17">
        <v>1</v>
      </c>
      <c r="D17" s="17">
        <v>0</v>
      </c>
      <c r="E17" s="18"/>
    </row>
    <row r="18" spans="1:6">
      <c r="B18" s="18"/>
      <c r="C18" s="18"/>
      <c r="D18" s="18"/>
      <c r="E18" s="18"/>
    </row>
    <row r="19" spans="1:6">
      <c r="A19" s="19" t="s">
        <v>31</v>
      </c>
    </row>
    <row r="20" spans="1:6">
      <c r="A20" t="s">
        <v>32</v>
      </c>
      <c r="B20" s="13">
        <f>B12*B16-B17*$B$5^2/B15-(1-B17)*$B$8*$B$6^2/B15</f>
        <v>7666666.666666667</v>
      </c>
      <c r="C20" s="13">
        <f>$B$9*(C12*C16-C17*$B$5^2/C15-(1-C17)*$B$8*$B$6^2/C15)</f>
        <v>2677499.9999730005</v>
      </c>
      <c r="D20" s="13">
        <f>$B$9^2*(D12*D16-D17*$B$5^2/D15-(1-D17)*$B$8*$B$6^2/D15)</f>
        <v>4320000.0000072001</v>
      </c>
      <c r="F20" s="20">
        <f>SUM(B20:D20)</f>
        <v>14664166.666646868</v>
      </c>
    </row>
    <row r="22" spans="1:6">
      <c r="A22" s="19" t="s">
        <v>33</v>
      </c>
    </row>
    <row r="23" spans="1:6">
      <c r="A23" t="s">
        <v>34</v>
      </c>
      <c r="B23" s="21">
        <f>B16</f>
        <v>200000</v>
      </c>
      <c r="C23" s="22" t="s">
        <v>35</v>
      </c>
      <c r="D23" s="23">
        <f>$B$5*B17+(1-B17)*$B$6</f>
        <v>200000</v>
      </c>
    </row>
    <row r="24" spans="1:6">
      <c r="B24" s="21">
        <f>C16</f>
        <v>99999.999999000007</v>
      </c>
      <c r="C24" s="22" t="s">
        <v>35</v>
      </c>
      <c r="D24" s="23">
        <f>$B$5*C17+(1-C17)*$B$6</f>
        <v>100000</v>
      </c>
    </row>
    <row r="25" spans="1:6">
      <c r="B25" s="21">
        <f>D16</f>
        <v>200000</v>
      </c>
      <c r="C25" s="22" t="s">
        <v>35</v>
      </c>
      <c r="D25" s="23">
        <f>$B$5*D17+(1-D17)*$B$6</f>
        <v>200000</v>
      </c>
    </row>
    <row r="26" spans="1:6">
      <c r="A26" t="s">
        <v>36</v>
      </c>
      <c r="B26" s="21">
        <f>C15</f>
        <v>400000</v>
      </c>
      <c r="C26" s="22" t="s">
        <v>35</v>
      </c>
      <c r="D26" s="23">
        <f>B15-B16</f>
        <v>400000</v>
      </c>
    </row>
    <row r="27" spans="1:6">
      <c r="A27" t="s">
        <v>37</v>
      </c>
      <c r="B27" s="21">
        <f>D15</f>
        <v>300000.00000100001</v>
      </c>
      <c r="C27" s="22" t="s">
        <v>35</v>
      </c>
      <c r="D27" s="23">
        <f>C15-C16</f>
        <v>300000.00000100001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Deterministic DP</vt:lpstr>
      <vt:lpstr>Classical Formulation</vt:lpstr>
    </vt:vector>
  </TitlesOfParts>
  <Company>Babson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Dessislava Pachamanova</dc:creator>
  <dc:description>Copyright © 2010 John Wiley &amp; Sons, Inc., Dessislava A. Pachamanova, and Frank J. Fabozzi.
All rights reserved.
Model files and code may be copied and used only by owners of the book Simulation and Optimization in Finance: Modeling with MATLAB, @RISK or VBA, by Dessislava A. Pachamanova and Frank J. Fabozzi, Hoboken, NJ: John Wiley &amp; Sons, 2010 and only for their own personal use.  Copying and/or use for any other purpose or by any other person is prohibited. Requests for permission for other uses should be addressed to the Permissions Department, John Wiley &amp; Sons, Inc., 111 River Street, Hoboken, NJ 07030, (201) 748-6011, fax (201) 748-6008, or online at http://www.wiley.com/go/permissions.
While the authors and publisher have used all reasonable efforts in creating the work, the model files and the code, they make no representations or warranties with respect to the accuracy or completeness of the contents thereof, and specifically disclaim any implied warranties of merchantability or fitness for a particular purpose.  No warranty may be created or extended by sales representatives or written sales materials.  The advice and strategies contained herein may not be suitable for a particular party’s situation.  Users should consult with a professional where appropriate.  
LIMITATION OF LIABILITY
IN NO EVENT SHALL THE AUTHOR OR THE PUBLISHER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WORK, THE MODEL FILES OR THE CODE, EVEN IF ADVISED OF THE POSSIBILITY OF SUCH DAMAGE.</dc:description>
  <cp:lastModifiedBy>Dessislava Pachamanova</cp:lastModifiedBy>
  <dcterms:created xsi:type="dcterms:W3CDTF">2009-01-05T18:40:25Z</dcterms:created>
  <dcterms:modified xsi:type="dcterms:W3CDTF">2010-03-08T02:51:49Z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LE ID">
    <vt:lpwstr>060575</vt:lpwstr>
  </property>
</Properties>
</file>