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10" windowWidth="14500" windowHeight="8070" firstSheet="1" activeTab="1"/>
  </bookViews>
  <sheets>
    <sheet name="Correlations" sheetId="4" r:id="rId1"/>
    <sheet name="Portfolios" sheetId="1" r:id="rId2"/>
  </sheets>
  <calcPr calcId="125725"/>
</workbook>
</file>

<file path=xl/calcChain.xml><?xml version="1.0" encoding="utf-8"?>
<calcChain xmlns="http://schemas.openxmlformats.org/spreadsheetml/2006/main">
  <c r="AD34" i="4"/>
  <c r="AC34"/>
  <c r="AB34"/>
  <c r="AA34"/>
  <c r="Z34"/>
  <c r="Y34"/>
  <c r="X34"/>
  <c r="W34"/>
  <c r="V34"/>
  <c r="U34"/>
  <c r="T34"/>
  <c r="S34"/>
  <c r="R34"/>
  <c r="Q34"/>
  <c r="P34"/>
  <c r="O34"/>
  <c r="N34"/>
  <c r="M34"/>
  <c r="L34"/>
  <c r="J34"/>
  <c r="I34"/>
  <c r="G34"/>
  <c r="H34"/>
  <c r="F34"/>
  <c r="D34"/>
  <c r="C34"/>
  <c r="E34"/>
  <c r="K34"/>
  <c r="AE34"/>
  <c r="B34"/>
  <c r="AP4" i="1"/>
  <c r="AP5"/>
  <c r="AP6"/>
  <c r="AP7"/>
  <c r="AP8"/>
  <c r="AP9"/>
  <c r="AP10"/>
  <c r="AP11"/>
  <c r="AP12"/>
  <c r="AP13"/>
  <c r="AP14"/>
  <c r="AP15"/>
  <c r="AP16"/>
  <c r="AP17"/>
  <c r="AP18"/>
  <c r="AP19"/>
  <c r="AP20"/>
  <c r="AP21"/>
  <c r="AP22"/>
  <c r="AP23"/>
  <c r="AP24"/>
  <c r="AP25"/>
  <c r="AP26"/>
  <c r="AP27"/>
  <c r="AP28"/>
  <c r="AP29"/>
  <c r="AP30"/>
  <c r="AP31"/>
  <c r="AP32"/>
  <c r="AP33"/>
  <c r="AP34"/>
  <c r="AP35"/>
  <c r="AP36"/>
  <c r="AP37"/>
  <c r="AP38"/>
  <c r="AP39"/>
  <c r="AP40"/>
  <c r="AP41"/>
  <c r="AP42"/>
  <c r="AP43"/>
  <c r="AP44"/>
  <c r="AP45"/>
  <c r="AP46"/>
  <c r="AP47"/>
  <c r="AP48"/>
  <c r="AP49"/>
  <c r="AP50"/>
  <c r="AP51"/>
  <c r="AP2"/>
  <c r="AP3"/>
  <c r="AP64" s="1"/>
  <c r="AP52"/>
  <c r="AP53"/>
  <c r="AP54"/>
  <c r="AP55"/>
  <c r="AP56"/>
  <c r="AP57"/>
  <c r="AP58"/>
  <c r="AP59"/>
  <c r="AP60"/>
  <c r="AP61"/>
  <c r="AO4"/>
  <c r="AO5"/>
  <c r="AO6"/>
  <c r="AO7"/>
  <c r="AO8"/>
  <c r="AO9"/>
  <c r="AO10"/>
  <c r="AO11"/>
  <c r="AO12"/>
  <c r="AO13"/>
  <c r="AO14"/>
  <c r="AO15"/>
  <c r="AO16"/>
  <c r="AO17"/>
  <c r="AO18"/>
  <c r="AO19"/>
  <c r="AO20"/>
  <c r="AO21"/>
  <c r="AO22"/>
  <c r="AO23"/>
  <c r="AO24"/>
  <c r="AO25"/>
  <c r="AO26"/>
  <c r="AO27"/>
  <c r="AO28"/>
  <c r="AO29"/>
  <c r="AO30"/>
  <c r="AO31"/>
  <c r="AO32"/>
  <c r="AO33"/>
  <c r="AO34"/>
  <c r="AO35"/>
  <c r="AO36"/>
  <c r="AO37"/>
  <c r="AO38"/>
  <c r="AO39"/>
  <c r="AO40"/>
  <c r="AO41"/>
  <c r="AO42"/>
  <c r="AO43"/>
  <c r="AO44"/>
  <c r="AO45"/>
  <c r="AO46"/>
  <c r="AO47"/>
  <c r="AO48"/>
  <c r="AO49"/>
  <c r="AO50"/>
  <c r="AO51"/>
  <c r="AO2"/>
  <c r="AO3"/>
  <c r="AO52"/>
  <c r="AO53"/>
  <c r="AO54"/>
  <c r="AO55"/>
  <c r="AO56"/>
  <c r="AO57"/>
  <c r="AO58"/>
  <c r="AO59"/>
  <c r="AO60"/>
  <c r="AO61"/>
  <c r="AO64"/>
  <c r="AO6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44"/>
  <c r="AN45"/>
  <c r="AN46"/>
  <c r="AN47"/>
  <c r="AN48"/>
  <c r="AN49"/>
  <c r="AN50"/>
  <c r="AN51"/>
  <c r="AN2"/>
  <c r="AN3"/>
  <c r="AN64" s="1"/>
  <c r="AN52"/>
  <c r="AN53"/>
  <c r="AN54"/>
  <c r="AN55"/>
  <c r="AN56"/>
  <c r="AN57"/>
  <c r="AN58"/>
  <c r="AN59"/>
  <c r="AN60"/>
  <c r="AN61"/>
  <c r="AM4"/>
  <c r="AM5"/>
  <c r="AM6"/>
  <c r="AM7"/>
  <c r="AM8"/>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2"/>
  <c r="AM3"/>
  <c r="AM52"/>
  <c r="AM53"/>
  <c r="AM54"/>
  <c r="AM55"/>
  <c r="AM56"/>
  <c r="AM57"/>
  <c r="AM58"/>
  <c r="AM59"/>
  <c r="AM60"/>
  <c r="AM61"/>
  <c r="AM64"/>
  <c r="AM63"/>
  <c r="AL4"/>
  <c r="AL5"/>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2"/>
  <c r="AL3"/>
  <c r="AL64" s="1"/>
  <c r="AL52"/>
  <c r="AL53"/>
  <c r="AL54"/>
  <c r="AL55"/>
  <c r="AL56"/>
  <c r="AL57"/>
  <c r="AL58"/>
  <c r="AL59"/>
  <c r="AL60"/>
  <c r="AL61"/>
  <c r="AK4"/>
  <c r="AK5"/>
  <c r="AK6"/>
  <c r="AK7"/>
  <c r="AK8"/>
  <c r="AK9"/>
  <c r="AK10"/>
  <c r="AK11"/>
  <c r="AK12"/>
  <c r="AK13"/>
  <c r="AK14"/>
  <c r="AK15"/>
  <c r="AK16"/>
  <c r="AK17"/>
  <c r="AK18"/>
  <c r="AK19"/>
  <c r="AK20"/>
  <c r="AK21"/>
  <c r="AK22"/>
  <c r="AK23"/>
  <c r="AK24"/>
  <c r="AK25"/>
  <c r="AK26"/>
  <c r="AK27"/>
  <c r="AK28"/>
  <c r="AK29"/>
  <c r="AK30"/>
  <c r="AK31"/>
  <c r="AK32"/>
  <c r="AK33"/>
  <c r="AK34"/>
  <c r="AK35"/>
  <c r="AK36"/>
  <c r="AK37"/>
  <c r="AK38"/>
  <c r="AK39"/>
  <c r="AK40"/>
  <c r="AK41"/>
  <c r="AK42"/>
  <c r="AK43"/>
  <c r="AK44"/>
  <c r="AK45"/>
  <c r="AK46"/>
  <c r="AK47"/>
  <c r="AK48"/>
  <c r="AK49"/>
  <c r="AK50"/>
  <c r="AK51"/>
  <c r="AK2"/>
  <c r="AK3"/>
  <c r="AK52"/>
  <c r="AK53"/>
  <c r="AK54"/>
  <c r="AK55"/>
  <c r="AK56"/>
  <c r="AK57"/>
  <c r="AK58"/>
  <c r="AK59"/>
  <c r="AK60"/>
  <c r="AK61"/>
  <c r="AK64"/>
  <c r="AK63"/>
  <c r="AJ4"/>
  <c r="AJ5"/>
  <c r="AJ6"/>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2"/>
  <c r="AJ3"/>
  <c r="AJ64" s="1"/>
  <c r="AJ52"/>
  <c r="AJ53"/>
  <c r="AJ54"/>
  <c r="AJ55"/>
  <c r="AJ56"/>
  <c r="AJ57"/>
  <c r="AJ58"/>
  <c r="AJ59"/>
  <c r="AJ60"/>
  <c r="AJ61"/>
  <c r="AI4"/>
  <c r="AI5"/>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44"/>
  <c r="AI45"/>
  <c r="AI46"/>
  <c r="AI47"/>
  <c r="AI48"/>
  <c r="AI49"/>
  <c r="AI50"/>
  <c r="AI51"/>
  <c r="AI2"/>
  <c r="AI3"/>
  <c r="AI52"/>
  <c r="AI53"/>
  <c r="AI54"/>
  <c r="AI55"/>
  <c r="AI56"/>
  <c r="AI57"/>
  <c r="AI58"/>
  <c r="AI59"/>
  <c r="AI60"/>
  <c r="AI61"/>
  <c r="AI64"/>
  <c r="AI63"/>
  <c r="AH4"/>
  <c r="AH5"/>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2"/>
  <c r="AH3"/>
  <c r="AH64" s="1"/>
  <c r="AH52"/>
  <c r="AH53"/>
  <c r="AH54"/>
  <c r="AH55"/>
  <c r="AH56"/>
  <c r="AH57"/>
  <c r="AH58"/>
  <c r="AH59"/>
  <c r="AH60"/>
  <c r="AH61"/>
  <c r="AH63"/>
  <c r="AG4"/>
  <c r="AG5"/>
  <c r="AG6"/>
  <c r="AG7"/>
  <c r="AG8"/>
  <c r="AG9"/>
  <c r="AG10"/>
  <c r="AG1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2"/>
  <c r="AG3"/>
  <c r="AG64" s="1"/>
  <c r="AG52"/>
  <c r="AG53"/>
  <c r="AG54"/>
  <c r="AG55"/>
  <c r="AG56"/>
  <c r="AG57"/>
  <c r="AG58"/>
  <c r="AG59"/>
  <c r="AG60"/>
  <c r="AG61"/>
  <c r="AG63"/>
  <c r="B63"/>
  <c r="C63"/>
  <c r="D63"/>
  <c r="E63"/>
  <c r="F63"/>
  <c r="G63"/>
  <c r="H63"/>
  <c r="I63"/>
  <c r="J63"/>
  <c r="K63"/>
  <c r="L63"/>
  <c r="M63"/>
  <c r="N63"/>
  <c r="O63"/>
  <c r="P63"/>
  <c r="Q63"/>
  <c r="R63"/>
  <c r="S63"/>
  <c r="T63"/>
  <c r="U63"/>
  <c r="V63"/>
  <c r="W63"/>
  <c r="X63"/>
  <c r="Y63"/>
  <c r="Z63"/>
  <c r="AA63"/>
  <c r="AB63"/>
  <c r="AC63"/>
  <c r="AD63"/>
  <c r="AE63"/>
  <c r="B64"/>
  <c r="C64"/>
  <c r="D64"/>
  <c r="E64"/>
  <c r="F64"/>
  <c r="G64"/>
  <c r="H64"/>
  <c r="I64"/>
  <c r="J64"/>
  <c r="K64"/>
  <c r="L64"/>
  <c r="M64"/>
  <c r="N64"/>
  <c r="O64"/>
  <c r="P64"/>
  <c r="Q64"/>
  <c r="R64"/>
  <c r="S64"/>
  <c r="T64"/>
  <c r="U64"/>
  <c r="V64"/>
  <c r="W64"/>
  <c r="X64"/>
  <c r="Y64"/>
  <c r="Z64"/>
  <c r="AA64"/>
  <c r="AB64"/>
  <c r="AC64"/>
  <c r="AD64"/>
  <c r="AE64"/>
  <c r="AJ63" l="1"/>
  <c r="AL63"/>
  <c r="AN63"/>
  <c r="AP63"/>
</calcChain>
</file>

<file path=xl/sharedStrings.xml><?xml version="1.0" encoding="utf-8"?>
<sst xmlns="http://schemas.openxmlformats.org/spreadsheetml/2006/main" count="105" uniqueCount="43">
  <si>
    <t>Mret</t>
  </si>
  <si>
    <t>ORCL</t>
  </si>
  <si>
    <t>DUK</t>
  </si>
  <si>
    <t>AIR</t>
  </si>
  <si>
    <t>AMD</t>
  </si>
  <si>
    <t>AVY</t>
  </si>
  <si>
    <t>BA</t>
  </si>
  <si>
    <t>BMY</t>
  </si>
  <si>
    <t>CHIR</t>
  </si>
  <si>
    <t>DD</t>
  </si>
  <si>
    <t>DOW</t>
  </si>
  <si>
    <t>EXC</t>
  </si>
  <si>
    <t>FMC</t>
  </si>
  <si>
    <t>HIT</t>
  </si>
  <si>
    <t>HON</t>
  </si>
  <si>
    <t>HPQ</t>
  </si>
  <si>
    <t>IBM</t>
  </si>
  <si>
    <t>INTC</t>
  </si>
  <si>
    <t>IR</t>
  </si>
  <si>
    <t>LLY</t>
  </si>
  <si>
    <t>LMT</t>
  </si>
  <si>
    <t>MOT</t>
  </si>
  <si>
    <t>MRK</t>
  </si>
  <si>
    <t>MSFT</t>
  </si>
  <si>
    <t>NT</t>
  </si>
  <si>
    <t>GE</t>
  </si>
  <si>
    <t>PNW</t>
  </si>
  <si>
    <t>SUNW</t>
  </si>
  <si>
    <t>T</t>
  </si>
  <si>
    <t>TXN</t>
  </si>
  <si>
    <t>UTX</t>
  </si>
  <si>
    <t>1 stock</t>
  </si>
  <si>
    <t>3 stocks</t>
  </si>
  <si>
    <t>5 stocks</t>
  </si>
  <si>
    <t>7 stocks</t>
  </si>
  <si>
    <t>10 stocks</t>
  </si>
  <si>
    <t>13 stocks</t>
  </si>
  <si>
    <t>15 stocks</t>
  </si>
  <si>
    <t>20 stocks</t>
  </si>
  <si>
    <t>25 stocks</t>
  </si>
  <si>
    <t>average</t>
  </si>
  <si>
    <t>std dev</t>
  </si>
  <si>
    <t>30 stocks</t>
  </si>
</sst>
</file>

<file path=xl/styles.xml><?xml version="1.0" encoding="utf-8"?>
<styleSheet xmlns="http://schemas.openxmlformats.org/spreadsheetml/2006/main">
  <fonts count="6">
    <font>
      <sz val="10"/>
      <name val="Arial"/>
    </font>
    <font>
      <sz val="8"/>
      <name val="Arial"/>
      <family val="2"/>
    </font>
    <font>
      <b/>
      <sz val="10"/>
      <name val="Arial"/>
      <family val="2"/>
    </font>
    <font>
      <b/>
      <sz val="10"/>
      <color indexed="12"/>
      <name val="Arial"/>
      <family val="2"/>
    </font>
    <font>
      <b/>
      <sz val="10"/>
      <color indexed="10"/>
      <name val="Arial"/>
      <family val="2"/>
    </font>
    <font>
      <i/>
      <sz val="10"/>
      <name val="Arial"/>
      <family val="2"/>
    </font>
  </fonts>
  <fills count="3">
    <fill>
      <patternFill patternType="none"/>
    </fill>
    <fill>
      <patternFill patternType="gray125"/>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0" fontId="2" fillId="0" borderId="1" xfId="0" applyFont="1" applyBorder="1"/>
    <xf numFmtId="0" fontId="2" fillId="2" borderId="1" xfId="0" applyFont="1" applyFill="1" applyBorder="1"/>
    <xf numFmtId="10" fontId="0" fillId="0" borderId="1" xfId="0" applyNumberFormat="1" applyBorder="1"/>
    <xf numFmtId="10" fontId="0" fillId="2" borderId="1" xfId="0" applyNumberFormat="1" applyFill="1" applyBorder="1"/>
    <xf numFmtId="0" fontId="3" fillId="0" borderId="1" xfId="0" applyFont="1" applyBorder="1"/>
    <xf numFmtId="10" fontId="3" fillId="2" borderId="1" xfId="0" applyNumberFormat="1" applyFont="1" applyFill="1" applyBorder="1"/>
    <xf numFmtId="10" fontId="3" fillId="0" borderId="1" xfId="0" applyNumberFormat="1" applyFont="1" applyBorder="1"/>
    <xf numFmtId="0" fontId="4" fillId="0" borderId="1" xfId="0" applyFont="1" applyBorder="1"/>
    <xf numFmtId="10" fontId="4" fillId="2" borderId="1" xfId="0" applyNumberFormat="1" applyFont="1" applyFill="1" applyBorder="1"/>
    <xf numFmtId="10" fontId="4" fillId="0" borderId="1" xfId="0" applyNumberFormat="1" applyFont="1" applyBorder="1"/>
    <xf numFmtId="0" fontId="0" fillId="2" borderId="1" xfId="0" applyFill="1" applyBorder="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10" fontId="2" fillId="2" borderId="1" xfId="0" applyNumberFormat="1" applyFont="1" applyFill="1" applyBorder="1"/>
    <xf numFmtId="0" fontId="0" fillId="0" borderId="1" xfId="0" applyBorder="1" applyAlignment="1">
      <alignment horizontal="center"/>
    </xf>
    <xf numFmtId="0" fontId="2" fillId="0" borderId="1" xfId="0" applyFont="1" applyBorder="1" applyAlignment="1">
      <alignment horizontal="center"/>
    </xf>
    <xf numFmtId="10" fontId="2" fillId="0" borderId="1"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339966"/>
                </a:solidFill>
                <a:latin typeface="Arial"/>
                <a:ea typeface="Arial"/>
                <a:cs typeface="Arial"/>
              </a:defRPr>
            </a:pPr>
            <a:r>
              <a:rPr lang="en-US"/>
              <a:t>Portfolio Average Return and Standard Deviation</a:t>
            </a:r>
          </a:p>
        </c:rich>
      </c:tx>
      <c:layout>
        <c:manualLayout>
          <c:xMode val="edge"/>
          <c:yMode val="edge"/>
          <c:x val="0.15966414631815945"/>
          <c:y val="3.9702425666997845E-2"/>
        </c:manualLayout>
      </c:layout>
      <c:spPr>
        <a:noFill/>
        <a:ln w="25400">
          <a:noFill/>
        </a:ln>
      </c:spPr>
    </c:title>
    <c:plotArea>
      <c:layout>
        <c:manualLayout>
          <c:layoutTarget val="inner"/>
          <c:xMode val="edge"/>
          <c:yMode val="edge"/>
          <c:x val="0.13685498255842243"/>
          <c:y val="0.24317735721036179"/>
          <c:w val="0.66626767824495114"/>
          <c:h val="0.56824096735890661"/>
        </c:manualLayout>
      </c:layout>
      <c:lineChart>
        <c:grouping val="standard"/>
        <c:ser>
          <c:idx val="0"/>
          <c:order val="0"/>
          <c:tx>
            <c:strRef>
              <c:f>Portfolios!$AF$63</c:f>
              <c:strCache>
                <c:ptCount val="1"/>
                <c:pt idx="0">
                  <c:v>average</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cat>
            <c:numRef>
              <c:f>Portfolios!$AG$66:$AP$66</c:f>
              <c:numCache>
                <c:formatCode>General</c:formatCode>
                <c:ptCount val="10"/>
                <c:pt idx="0">
                  <c:v>1</c:v>
                </c:pt>
                <c:pt idx="1">
                  <c:v>3</c:v>
                </c:pt>
                <c:pt idx="2">
                  <c:v>5</c:v>
                </c:pt>
                <c:pt idx="3">
                  <c:v>7</c:v>
                </c:pt>
                <c:pt idx="4">
                  <c:v>10</c:v>
                </c:pt>
                <c:pt idx="5">
                  <c:v>13</c:v>
                </c:pt>
                <c:pt idx="6">
                  <c:v>15</c:v>
                </c:pt>
                <c:pt idx="7">
                  <c:v>20</c:v>
                </c:pt>
                <c:pt idx="8">
                  <c:v>25</c:v>
                </c:pt>
                <c:pt idx="9">
                  <c:v>30</c:v>
                </c:pt>
              </c:numCache>
            </c:numRef>
          </c:cat>
          <c:val>
            <c:numRef>
              <c:f>Portfolios!$AG$63:$AP$63</c:f>
              <c:numCache>
                <c:formatCode>0.00%</c:formatCode>
                <c:ptCount val="10"/>
                <c:pt idx="0">
                  <c:v>-4.4523333333333311E-4</c:v>
                </c:pt>
                <c:pt idx="1">
                  <c:v>7.7583000000000001E-3</c:v>
                </c:pt>
                <c:pt idx="2">
                  <c:v>1.192669333333333E-2</c:v>
                </c:pt>
                <c:pt idx="3">
                  <c:v>8.8337023809523813E-3</c:v>
                </c:pt>
                <c:pt idx="4">
                  <c:v>7.1943916666666686E-3</c:v>
                </c:pt>
                <c:pt idx="5">
                  <c:v>8.1494641025641034E-3</c:v>
                </c:pt>
                <c:pt idx="6">
                  <c:v>6.6556888888888886E-3</c:v>
                </c:pt>
                <c:pt idx="7">
                  <c:v>6.0348391666666676E-3</c:v>
                </c:pt>
                <c:pt idx="8">
                  <c:v>4.7966226666666684E-3</c:v>
                </c:pt>
                <c:pt idx="9">
                  <c:v>3.7128838709677443E-3</c:v>
                </c:pt>
              </c:numCache>
            </c:numRef>
          </c:val>
        </c:ser>
        <c:ser>
          <c:idx val="1"/>
          <c:order val="1"/>
          <c:tx>
            <c:strRef>
              <c:f>Portfolios!$AF$64</c:f>
              <c:strCache>
                <c:ptCount val="1"/>
                <c:pt idx="0">
                  <c:v>std dev</c:v>
                </c:pt>
              </c:strCache>
            </c:strRef>
          </c:tx>
          <c:spPr>
            <a:ln w="25400">
              <a:solidFill>
                <a:srgbClr val="FF0000"/>
              </a:solidFill>
              <a:prstDash val="solid"/>
            </a:ln>
          </c:spPr>
          <c:marker>
            <c:symbol val="triangle"/>
            <c:size val="5"/>
            <c:spPr>
              <a:solidFill>
                <a:srgbClr val="FF0000"/>
              </a:solidFill>
              <a:ln>
                <a:solidFill>
                  <a:srgbClr val="FF0000"/>
                </a:solidFill>
                <a:prstDash val="solid"/>
              </a:ln>
            </c:spPr>
          </c:marker>
          <c:cat>
            <c:numRef>
              <c:f>Portfolios!$AG$66:$AP$66</c:f>
              <c:numCache>
                <c:formatCode>General</c:formatCode>
                <c:ptCount val="10"/>
                <c:pt idx="0">
                  <c:v>1</c:v>
                </c:pt>
                <c:pt idx="1">
                  <c:v>3</c:v>
                </c:pt>
                <c:pt idx="2">
                  <c:v>5</c:v>
                </c:pt>
                <c:pt idx="3">
                  <c:v>7</c:v>
                </c:pt>
                <c:pt idx="4">
                  <c:v>10</c:v>
                </c:pt>
                <c:pt idx="5">
                  <c:v>13</c:v>
                </c:pt>
                <c:pt idx="6">
                  <c:v>15</c:v>
                </c:pt>
                <c:pt idx="7">
                  <c:v>20</c:v>
                </c:pt>
                <c:pt idx="8">
                  <c:v>25</c:v>
                </c:pt>
                <c:pt idx="9">
                  <c:v>30</c:v>
                </c:pt>
              </c:numCache>
            </c:numRef>
          </c:cat>
          <c:val>
            <c:numRef>
              <c:f>Portfolios!$AG$64:$AP$64</c:f>
              <c:numCache>
                <c:formatCode>0.00%</c:formatCode>
                <c:ptCount val="10"/>
                <c:pt idx="0">
                  <c:v>0.15188212663040751</c:v>
                </c:pt>
                <c:pt idx="1">
                  <c:v>9.1795965140470281E-2</c:v>
                </c:pt>
                <c:pt idx="2">
                  <c:v>8.8794395036688428E-2</c:v>
                </c:pt>
                <c:pt idx="3">
                  <c:v>7.1102747299904775E-2</c:v>
                </c:pt>
                <c:pt idx="4">
                  <c:v>6.1363717444782868E-2</c:v>
                </c:pt>
                <c:pt idx="5">
                  <c:v>5.3662588730276288E-2</c:v>
                </c:pt>
                <c:pt idx="6">
                  <c:v>5.4663864371013227E-2</c:v>
                </c:pt>
                <c:pt idx="7">
                  <c:v>5.7832250237300591E-2</c:v>
                </c:pt>
                <c:pt idx="8">
                  <c:v>5.8735550829679954E-2</c:v>
                </c:pt>
                <c:pt idx="9">
                  <c:v>5.995970799920277E-2</c:v>
                </c:pt>
              </c:numCache>
            </c:numRef>
          </c:val>
        </c:ser>
        <c:marker val="1"/>
        <c:axId val="151355776"/>
        <c:axId val="151365120"/>
      </c:lineChart>
      <c:catAx>
        <c:axId val="151355776"/>
        <c:scaling>
          <c:orientation val="minMax"/>
        </c:scaling>
        <c:axPos val="b"/>
        <c:title>
          <c:tx>
            <c:rich>
              <a:bodyPr/>
              <a:lstStyle/>
              <a:p>
                <a:pPr>
                  <a:defRPr sz="1025" b="1" i="0" u="none" strike="noStrike" baseline="0">
                    <a:solidFill>
                      <a:srgbClr val="000000"/>
                    </a:solidFill>
                    <a:latin typeface="Arial"/>
                    <a:ea typeface="Arial"/>
                    <a:cs typeface="Arial"/>
                  </a:defRPr>
                </a:pPr>
                <a:r>
                  <a:rPr lang="en-US"/>
                  <a:t>Number of Stocks</a:t>
                </a:r>
              </a:p>
            </c:rich>
          </c:tx>
          <c:layout>
            <c:manualLayout>
              <c:xMode val="edge"/>
              <c:yMode val="edge"/>
              <c:x val="0.35774372633692875"/>
              <c:y val="0.85608355344464104"/>
            </c:manualLayout>
          </c:layout>
          <c:spPr>
            <a:noFill/>
            <a:ln w="25400">
              <a:noFill/>
            </a:ln>
          </c:spPr>
        </c:title>
        <c:numFmt formatCode="General" sourceLinked="1"/>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1365120"/>
        <c:crosses val="autoZero"/>
        <c:auto val="1"/>
        <c:lblAlgn val="ctr"/>
        <c:lblOffset val="100"/>
        <c:tickLblSkip val="1"/>
        <c:tickMarkSkip val="1"/>
      </c:catAx>
      <c:valAx>
        <c:axId val="151365120"/>
        <c:scaling>
          <c:orientation val="minMax"/>
        </c:scaling>
        <c:axPos val="l"/>
        <c:majorGridlines>
          <c:spPr>
            <a:ln w="3175">
              <a:solidFill>
                <a:srgbClr val="000000"/>
              </a:solidFill>
              <a:prstDash val="solid"/>
            </a:ln>
          </c:spPr>
        </c:majorGridlines>
        <c:numFmt formatCode="0.00%" sourceLinked="1"/>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1355776"/>
        <c:crosses val="autoZero"/>
        <c:crossBetween val="between"/>
      </c:valAx>
      <c:spPr>
        <a:noFill/>
        <a:ln w="3175">
          <a:solidFill>
            <a:srgbClr val="000000"/>
          </a:solidFill>
          <a:prstDash val="solid"/>
        </a:ln>
      </c:spPr>
    </c:plotArea>
    <c:legend>
      <c:legendPos val="r"/>
      <c:layout>
        <c:manualLayout>
          <c:xMode val="edge"/>
          <c:yMode val="edge"/>
          <c:x val="0.82233037765367856"/>
          <c:y val="0.44913369035791312"/>
          <c:w val="0.16446607553073572"/>
          <c:h val="0.15632830106380405"/>
        </c:manualLayout>
      </c:layout>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88900</xdr:colOff>
      <xdr:row>64</xdr:row>
      <xdr:rowOff>120650</xdr:rowOff>
    </xdr:from>
    <xdr:to>
      <xdr:col>41</xdr:col>
      <xdr:colOff>247650</xdr:colOff>
      <xdr:row>80</xdr:row>
      <xdr:rowOff>139700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34"/>
  <sheetViews>
    <sheetView workbookViewId="0">
      <selection activeCell="AD35" sqref="AD35"/>
    </sheetView>
  </sheetViews>
  <sheetFormatPr defaultRowHeight="12.5"/>
  <sheetData>
    <row r="1" spans="1:31" ht="13">
      <c r="A1" s="15"/>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row>
    <row r="2" spans="1:31">
      <c r="A2" s="13" t="s">
        <v>1</v>
      </c>
      <c r="B2" s="13">
        <v>1</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spans="1:31">
      <c r="A3" s="13" t="s">
        <v>2</v>
      </c>
      <c r="B3" s="13">
        <v>-0.14736887157710532</v>
      </c>
      <c r="C3" s="13">
        <v>1</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c r="A4" s="13" t="s">
        <v>3</v>
      </c>
      <c r="B4" s="13">
        <v>0.12942951131787281</v>
      </c>
      <c r="C4" s="13">
        <v>2.926543201027982E-2</v>
      </c>
      <c r="D4" s="13">
        <v>1</v>
      </c>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c r="A5" s="13" t="s">
        <v>4</v>
      </c>
      <c r="B5" s="13">
        <v>0.30685385233675061</v>
      </c>
      <c r="C5" s="13">
        <v>9.7900556160102209E-2</v>
      </c>
      <c r="D5" s="13">
        <v>0.203883821958803</v>
      </c>
      <c r="E5" s="13">
        <v>1</v>
      </c>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c r="A6" s="13" t="s">
        <v>5</v>
      </c>
      <c r="B6" s="13">
        <v>8.1277711209725753E-2</v>
      </c>
      <c r="C6" s="13">
        <v>2.0834851175721546E-2</v>
      </c>
      <c r="D6" s="13">
        <v>-2.7235873244420308E-2</v>
      </c>
      <c r="E6" s="13">
        <v>0.21707182822618992</v>
      </c>
      <c r="F6" s="13">
        <v>1</v>
      </c>
      <c r="G6" s="13"/>
      <c r="H6" s="13"/>
      <c r="I6" s="13"/>
      <c r="J6" s="13"/>
      <c r="K6" s="13"/>
      <c r="L6" s="13"/>
      <c r="M6" s="13"/>
      <c r="N6" s="13"/>
      <c r="O6" s="13"/>
      <c r="P6" s="13"/>
      <c r="Q6" s="13"/>
      <c r="R6" s="13"/>
      <c r="S6" s="13"/>
      <c r="T6" s="13"/>
      <c r="U6" s="13"/>
      <c r="V6" s="13"/>
      <c r="W6" s="13"/>
      <c r="X6" s="13"/>
      <c r="Y6" s="13"/>
      <c r="Z6" s="13"/>
      <c r="AA6" s="13"/>
      <c r="AB6" s="13"/>
      <c r="AC6" s="13"/>
      <c r="AD6" s="13"/>
      <c r="AE6" s="13"/>
    </row>
    <row r="7" spans="1:31">
      <c r="A7" s="13" t="s">
        <v>6</v>
      </c>
      <c r="B7" s="13">
        <v>-2.3489099464021286E-2</v>
      </c>
      <c r="C7" s="13">
        <v>0.45448208890795067</v>
      </c>
      <c r="D7" s="13">
        <v>0.3461451887399718</v>
      </c>
      <c r="E7" s="13">
        <v>0.14732164805910666</v>
      </c>
      <c r="F7" s="13">
        <v>0.14954913084451468</v>
      </c>
      <c r="G7" s="13">
        <v>1</v>
      </c>
      <c r="H7" s="13"/>
      <c r="I7" s="13"/>
      <c r="J7" s="13"/>
      <c r="K7" s="13"/>
      <c r="L7" s="13"/>
      <c r="M7" s="13"/>
      <c r="N7" s="13"/>
      <c r="O7" s="13"/>
      <c r="P7" s="13"/>
      <c r="Q7" s="13"/>
      <c r="R7" s="13"/>
      <c r="S7" s="13"/>
      <c r="T7" s="13"/>
      <c r="U7" s="13"/>
      <c r="V7" s="13"/>
      <c r="W7" s="13"/>
      <c r="X7" s="13"/>
      <c r="Y7" s="13"/>
      <c r="Z7" s="13"/>
      <c r="AA7" s="13"/>
      <c r="AB7" s="13"/>
      <c r="AC7" s="13"/>
      <c r="AD7" s="13"/>
      <c r="AE7" s="13"/>
    </row>
    <row r="8" spans="1:31">
      <c r="A8" s="13" t="s">
        <v>7</v>
      </c>
      <c r="B8" s="13">
        <v>1.6542923304583762E-2</v>
      </c>
      <c r="C8" s="13">
        <v>0.25670161654181561</v>
      </c>
      <c r="D8" s="13">
        <v>-6.8669901378561687E-2</v>
      </c>
      <c r="E8" s="13">
        <v>-0.10729319895269152</v>
      </c>
      <c r="F8" s="13">
        <v>0.10610774368910024</v>
      </c>
      <c r="G8" s="13">
        <v>0.24142368313960011</v>
      </c>
      <c r="H8" s="13">
        <v>1</v>
      </c>
      <c r="I8" s="13"/>
      <c r="J8" s="13"/>
      <c r="K8" s="13"/>
      <c r="L8" s="13"/>
      <c r="M8" s="13"/>
      <c r="N8" s="13"/>
      <c r="O8" s="13"/>
      <c r="P8" s="13"/>
      <c r="Q8" s="13"/>
      <c r="R8" s="13"/>
      <c r="S8" s="13"/>
      <c r="T8" s="13"/>
      <c r="U8" s="13"/>
      <c r="V8" s="13"/>
      <c r="W8" s="13"/>
      <c r="X8" s="13"/>
      <c r="Y8" s="13"/>
      <c r="Z8" s="13"/>
      <c r="AA8" s="13"/>
      <c r="AB8" s="13"/>
      <c r="AC8" s="13"/>
      <c r="AD8" s="13"/>
      <c r="AE8" s="13"/>
    </row>
    <row r="9" spans="1:31">
      <c r="A9" s="13" t="s">
        <v>8</v>
      </c>
      <c r="B9" s="13">
        <v>0.30330340007774531</v>
      </c>
      <c r="C9" s="13">
        <v>0.18909232537376225</v>
      </c>
      <c r="D9" s="13">
        <v>8.9427469878784083E-2</v>
      </c>
      <c r="E9" s="13">
        <v>0.10605193919360724</v>
      </c>
      <c r="F9" s="13">
        <v>0.14945509697566745</v>
      </c>
      <c r="G9" s="13">
        <v>5.1504369912058312E-2</v>
      </c>
      <c r="H9" s="13">
        <v>0.16991354654655022</v>
      </c>
      <c r="I9" s="13">
        <v>1</v>
      </c>
      <c r="J9" s="13"/>
      <c r="K9" s="13"/>
      <c r="L9" s="13"/>
      <c r="M9" s="13"/>
      <c r="N9" s="13"/>
      <c r="O9" s="13"/>
      <c r="P9" s="13"/>
      <c r="Q9" s="13"/>
      <c r="R9" s="13"/>
      <c r="S9" s="13"/>
      <c r="T9" s="13"/>
      <c r="U9" s="13"/>
      <c r="V9" s="13"/>
      <c r="W9" s="13"/>
      <c r="X9" s="13"/>
      <c r="Y9" s="13"/>
      <c r="Z9" s="13"/>
      <c r="AA9" s="13"/>
      <c r="AB9" s="13"/>
      <c r="AC9" s="13"/>
      <c r="AD9" s="13"/>
      <c r="AE9" s="13"/>
    </row>
    <row r="10" spans="1:31">
      <c r="A10" s="13" t="s">
        <v>9</v>
      </c>
      <c r="B10" s="13">
        <v>0.16776895391402466</v>
      </c>
      <c r="C10" s="13">
        <v>0.17178970092792695</v>
      </c>
      <c r="D10" s="13">
        <v>0.18211314298189005</v>
      </c>
      <c r="E10" s="13">
        <v>0.23646993709824871</v>
      </c>
      <c r="F10" s="13">
        <v>0.29951488630010215</v>
      </c>
      <c r="G10" s="13">
        <v>0.29321318404509583</v>
      </c>
      <c r="H10" s="13">
        <v>0.28918674693762542</v>
      </c>
      <c r="I10" s="13">
        <v>0.16628897515021068</v>
      </c>
      <c r="J10" s="13">
        <v>1</v>
      </c>
      <c r="K10" s="13"/>
      <c r="L10" s="13"/>
      <c r="M10" s="13"/>
      <c r="N10" s="13"/>
      <c r="O10" s="13"/>
      <c r="P10" s="13"/>
      <c r="Q10" s="13"/>
      <c r="R10" s="13"/>
      <c r="S10" s="13"/>
      <c r="T10" s="13"/>
      <c r="U10" s="13"/>
      <c r="V10" s="13"/>
      <c r="W10" s="13"/>
      <c r="X10" s="13"/>
      <c r="Y10" s="13"/>
      <c r="Z10" s="13"/>
      <c r="AA10" s="13"/>
      <c r="AB10" s="13"/>
      <c r="AC10" s="13"/>
      <c r="AD10" s="13"/>
      <c r="AE10" s="13"/>
    </row>
    <row r="11" spans="1:31">
      <c r="A11" s="13" t="s">
        <v>10</v>
      </c>
      <c r="B11" s="13">
        <v>5.1590774250013724E-3</v>
      </c>
      <c r="C11" s="13">
        <v>0.14932388666823199</v>
      </c>
      <c r="D11" s="13">
        <v>0.3507522176968686</v>
      </c>
      <c r="E11" s="13">
        <v>0.19355551757582409</v>
      </c>
      <c r="F11" s="13">
        <v>0.28872299980373017</v>
      </c>
      <c r="G11" s="13">
        <v>0.29678210444880959</v>
      </c>
      <c r="H11" s="13">
        <v>0.36321527140631804</v>
      </c>
      <c r="I11" s="13">
        <v>-1.8908598412338273E-2</v>
      </c>
      <c r="J11" s="13">
        <v>0.59270799637927452</v>
      </c>
      <c r="K11" s="13">
        <v>1</v>
      </c>
      <c r="L11" s="13"/>
      <c r="M11" s="13"/>
      <c r="N11" s="13"/>
      <c r="O11" s="13"/>
      <c r="P11" s="13"/>
      <c r="Q11" s="13"/>
      <c r="R11" s="13"/>
      <c r="S11" s="13"/>
      <c r="T11" s="13"/>
      <c r="U11" s="13"/>
      <c r="V11" s="13"/>
      <c r="W11" s="13"/>
      <c r="X11" s="13"/>
      <c r="Y11" s="13"/>
      <c r="Z11" s="13"/>
      <c r="AA11" s="13"/>
      <c r="AB11" s="13"/>
      <c r="AC11" s="13"/>
      <c r="AD11" s="13"/>
      <c r="AE11" s="13"/>
    </row>
    <row r="12" spans="1:31">
      <c r="A12" s="13" t="s">
        <v>11</v>
      </c>
      <c r="B12" s="13">
        <v>-0.22785145909865168</v>
      </c>
      <c r="C12" s="13">
        <v>0.61219363415206773</v>
      </c>
      <c r="D12" s="13">
        <v>0.12719682570867871</v>
      </c>
      <c r="E12" s="13">
        <v>9.0746334768739296E-3</v>
      </c>
      <c r="F12" s="13">
        <v>-6.6920086453745878E-2</v>
      </c>
      <c r="G12" s="13">
        <v>0.5338542272878587</v>
      </c>
      <c r="H12" s="13">
        <v>0.17017207284082472</v>
      </c>
      <c r="I12" s="13">
        <v>-8.6739345128248338E-2</v>
      </c>
      <c r="J12" s="13">
        <v>0.14712717793558724</v>
      </c>
      <c r="K12" s="13">
        <v>-1.2595246907025077E-2</v>
      </c>
      <c r="L12" s="13">
        <v>1</v>
      </c>
      <c r="M12" s="13"/>
      <c r="N12" s="13"/>
      <c r="O12" s="13"/>
      <c r="P12" s="13"/>
      <c r="Q12" s="13"/>
      <c r="R12" s="13"/>
      <c r="S12" s="13"/>
      <c r="T12" s="13"/>
      <c r="U12" s="13"/>
      <c r="V12" s="13"/>
      <c r="W12" s="13"/>
      <c r="X12" s="13"/>
      <c r="Y12" s="13"/>
      <c r="Z12" s="13"/>
      <c r="AA12" s="13"/>
      <c r="AB12" s="13"/>
      <c r="AC12" s="13"/>
      <c r="AD12" s="13"/>
      <c r="AE12" s="13"/>
    </row>
    <row r="13" spans="1:31">
      <c r="A13" s="13" t="s">
        <v>12</v>
      </c>
      <c r="B13" s="13">
        <v>-1.4159495534106307E-2</v>
      </c>
      <c r="C13" s="13">
        <v>0.53196712117107725</v>
      </c>
      <c r="D13" s="13">
        <v>0.24367921723640387</v>
      </c>
      <c r="E13" s="13">
        <v>0.30055083247892517</v>
      </c>
      <c r="F13" s="13">
        <v>0.29603389882283981</v>
      </c>
      <c r="G13" s="13">
        <v>0.44845706862366469</v>
      </c>
      <c r="H13" s="13">
        <v>0.19426214588742891</v>
      </c>
      <c r="I13" s="13">
        <v>0.21998616086758396</v>
      </c>
      <c r="J13" s="13">
        <v>0.49039444691004569</v>
      </c>
      <c r="K13" s="13">
        <v>0.33804372727698745</v>
      </c>
      <c r="L13" s="13">
        <v>0.35227472309879954</v>
      </c>
      <c r="M13" s="13">
        <v>1</v>
      </c>
      <c r="N13" s="13"/>
      <c r="O13" s="13"/>
      <c r="P13" s="13"/>
      <c r="Q13" s="13"/>
      <c r="R13" s="13"/>
      <c r="S13" s="13"/>
      <c r="T13" s="13"/>
      <c r="U13" s="13"/>
      <c r="V13" s="13"/>
      <c r="W13" s="13"/>
      <c r="X13" s="13"/>
      <c r="Y13" s="13"/>
      <c r="Z13" s="13"/>
      <c r="AA13" s="13"/>
      <c r="AB13" s="13"/>
      <c r="AC13" s="13"/>
      <c r="AD13" s="13"/>
      <c r="AE13" s="13"/>
    </row>
    <row r="14" spans="1:31">
      <c r="A14" s="13" t="s">
        <v>13</v>
      </c>
      <c r="B14" s="13">
        <v>4.2984616249343299E-2</v>
      </c>
      <c r="C14" s="13">
        <v>1.2942373434692712E-3</v>
      </c>
      <c r="D14" s="13">
        <v>0.40590406076397417</v>
      </c>
      <c r="E14" s="13">
        <v>0.36568273000210921</v>
      </c>
      <c r="F14" s="13">
        <v>0.25067392930234988</v>
      </c>
      <c r="G14" s="13">
        <v>0.2561845601051968</v>
      </c>
      <c r="H14" s="13">
        <v>-5.0075396501722394E-2</v>
      </c>
      <c r="I14" s="13">
        <v>0.14910635273367251</v>
      </c>
      <c r="J14" s="13">
        <v>1.9322532571300722E-2</v>
      </c>
      <c r="K14" s="13">
        <v>0.11289192136388922</v>
      </c>
      <c r="L14" s="13">
        <v>1.9102154524884039E-2</v>
      </c>
      <c r="M14" s="13">
        <v>0.12769779941841367</v>
      </c>
      <c r="N14" s="13">
        <v>1</v>
      </c>
      <c r="O14" s="13"/>
      <c r="P14" s="13"/>
      <c r="Q14" s="13"/>
      <c r="R14" s="13"/>
      <c r="S14" s="13"/>
      <c r="T14" s="13"/>
      <c r="U14" s="13"/>
      <c r="V14" s="13"/>
      <c r="W14" s="13"/>
      <c r="X14" s="13"/>
      <c r="Y14" s="13"/>
      <c r="Z14" s="13"/>
      <c r="AA14" s="13"/>
      <c r="AB14" s="13"/>
      <c r="AC14" s="13"/>
      <c r="AD14" s="13"/>
      <c r="AE14" s="13"/>
    </row>
    <row r="15" spans="1:31">
      <c r="A15" s="13" t="s">
        <v>14</v>
      </c>
      <c r="B15" s="13">
        <v>4.16131766715283E-2</v>
      </c>
      <c r="C15" s="13">
        <v>0.28738620835541129</v>
      </c>
      <c r="D15" s="13">
        <v>0.26935849649669213</v>
      </c>
      <c r="E15" s="13">
        <v>0.27261750374935967</v>
      </c>
      <c r="F15" s="13">
        <v>0.38718702748113321</v>
      </c>
      <c r="G15" s="13">
        <v>0.43551803239854392</v>
      </c>
      <c r="H15" s="13">
        <v>0.18327183069278541</v>
      </c>
      <c r="I15" s="13">
        <v>7.9851336622747279E-2</v>
      </c>
      <c r="J15" s="13">
        <v>0.52514250003358298</v>
      </c>
      <c r="K15" s="13">
        <v>0.57957780782764556</v>
      </c>
      <c r="L15" s="13">
        <v>0.14818060945171341</v>
      </c>
      <c r="M15" s="13">
        <v>0.48752568366618043</v>
      </c>
      <c r="N15" s="13">
        <v>0.17118430769485829</v>
      </c>
      <c r="O15" s="13">
        <v>1</v>
      </c>
      <c r="P15" s="13"/>
      <c r="Q15" s="13"/>
      <c r="R15" s="13"/>
      <c r="S15" s="13"/>
      <c r="T15" s="13"/>
      <c r="U15" s="13"/>
      <c r="V15" s="13"/>
      <c r="W15" s="13"/>
      <c r="X15" s="13"/>
      <c r="Y15" s="13"/>
      <c r="Z15" s="13"/>
      <c r="AA15" s="13"/>
      <c r="AB15" s="13"/>
      <c r="AC15" s="13"/>
      <c r="AD15" s="13"/>
      <c r="AE15" s="13"/>
    </row>
    <row r="16" spans="1:31">
      <c r="A16" s="13" t="s">
        <v>15</v>
      </c>
      <c r="B16" s="13">
        <v>0.52488903561299782</v>
      </c>
      <c r="C16" s="13">
        <v>-7.0050598739133788E-2</v>
      </c>
      <c r="D16" s="13">
        <v>0.38155547395524858</v>
      </c>
      <c r="E16" s="13">
        <v>0.5260142342456392</v>
      </c>
      <c r="F16" s="13">
        <v>0.30685022181894667</v>
      </c>
      <c r="G16" s="13">
        <v>7.3980595688971654E-2</v>
      </c>
      <c r="H16" s="13">
        <v>4.5154690616250256E-2</v>
      </c>
      <c r="I16" s="13">
        <v>0.28161571541470348</v>
      </c>
      <c r="J16" s="13">
        <v>0.24003708976021043</v>
      </c>
      <c r="K16" s="13">
        <v>0.11103642633920228</v>
      </c>
      <c r="L16" s="13">
        <v>-7.9416244580017142E-2</v>
      </c>
      <c r="M16" s="13">
        <v>0.30232626040123395</v>
      </c>
      <c r="N16" s="13">
        <v>0.36141537125288636</v>
      </c>
      <c r="O16" s="13">
        <v>0.23269833575609433</v>
      </c>
      <c r="P16" s="13">
        <v>1</v>
      </c>
      <c r="Q16" s="13"/>
      <c r="R16" s="13"/>
      <c r="S16" s="13"/>
      <c r="T16" s="13"/>
      <c r="U16" s="13"/>
      <c r="V16" s="13"/>
      <c r="W16" s="13"/>
      <c r="X16" s="13"/>
      <c r="Y16" s="13"/>
      <c r="Z16" s="13"/>
      <c r="AA16" s="13"/>
      <c r="AB16" s="13"/>
      <c r="AC16" s="13"/>
      <c r="AD16" s="13"/>
      <c r="AE16" s="13"/>
    </row>
    <row r="17" spans="1:31">
      <c r="A17" s="13" t="s">
        <v>16</v>
      </c>
      <c r="B17" s="13">
        <v>0.36801066310263597</v>
      </c>
      <c r="C17" s="13">
        <v>0.25174565811406918</v>
      </c>
      <c r="D17" s="13">
        <v>2.6389753768991296E-2</v>
      </c>
      <c r="E17" s="13">
        <v>0.62031150814469493</v>
      </c>
      <c r="F17" s="13">
        <v>0.17327731709748662</v>
      </c>
      <c r="G17" s="13">
        <v>1.3589333040958143E-2</v>
      </c>
      <c r="H17" s="13">
        <v>0.12851071514214293</v>
      </c>
      <c r="I17" s="13">
        <v>0.35326676751974817</v>
      </c>
      <c r="J17" s="13">
        <v>0.30851315568072923</v>
      </c>
      <c r="K17" s="13">
        <v>3.986285567580572E-2</v>
      </c>
      <c r="L17" s="13">
        <v>-2.99574843526988E-2</v>
      </c>
      <c r="M17" s="13">
        <v>0.26109782636956147</v>
      </c>
      <c r="N17" s="13">
        <v>0.17670109427931491</v>
      </c>
      <c r="O17" s="13">
        <v>0.25364629359258584</v>
      </c>
      <c r="P17" s="13">
        <v>0.48552783259958304</v>
      </c>
      <c r="Q17" s="13">
        <v>1</v>
      </c>
      <c r="R17" s="13"/>
      <c r="S17" s="13"/>
      <c r="T17" s="13"/>
      <c r="U17" s="13"/>
      <c r="V17" s="13"/>
      <c r="W17" s="13"/>
      <c r="X17" s="13"/>
      <c r="Y17" s="13"/>
      <c r="Z17" s="13"/>
      <c r="AA17" s="13"/>
      <c r="AB17" s="13"/>
      <c r="AC17" s="13"/>
      <c r="AD17" s="13"/>
      <c r="AE17" s="13"/>
    </row>
    <row r="18" spans="1:31">
      <c r="A18" s="13" t="s">
        <v>17</v>
      </c>
      <c r="B18" s="13">
        <v>0.41542066965748103</v>
      </c>
      <c r="C18" s="13">
        <v>-7.4643026916225916E-2</v>
      </c>
      <c r="D18" s="13">
        <v>0.25664265414801202</v>
      </c>
      <c r="E18" s="13">
        <v>0.67527045056398149</v>
      </c>
      <c r="F18" s="13">
        <v>0.23626397404265767</v>
      </c>
      <c r="G18" s="13">
        <v>0.10770606964756581</v>
      </c>
      <c r="H18" s="13">
        <v>4.4475959655367665E-2</v>
      </c>
      <c r="I18" s="13">
        <v>0.21089186839151286</v>
      </c>
      <c r="J18" s="13">
        <v>0.29279967636657434</v>
      </c>
      <c r="K18" s="13">
        <v>0.10296215481066587</v>
      </c>
      <c r="L18" s="13">
        <v>-0.13278722177937977</v>
      </c>
      <c r="M18" s="13">
        <v>0.19775173343503194</v>
      </c>
      <c r="N18" s="13">
        <v>0.33213266324737251</v>
      </c>
      <c r="O18" s="13">
        <v>0.35733645298219946</v>
      </c>
      <c r="P18" s="13">
        <v>0.65394525790049141</v>
      </c>
      <c r="Q18" s="13">
        <v>0.63841858730374601</v>
      </c>
      <c r="R18" s="13">
        <v>1</v>
      </c>
      <c r="S18" s="13"/>
      <c r="T18" s="13"/>
      <c r="U18" s="13"/>
      <c r="V18" s="13"/>
      <c r="W18" s="13"/>
      <c r="X18" s="13"/>
      <c r="Y18" s="13"/>
      <c r="Z18" s="13"/>
      <c r="AA18" s="13"/>
      <c r="AB18" s="13"/>
      <c r="AC18" s="13"/>
      <c r="AD18" s="13"/>
      <c r="AE18" s="13"/>
    </row>
    <row r="19" spans="1:31">
      <c r="A19" s="13" t="s">
        <v>18</v>
      </c>
      <c r="B19" s="13">
        <v>0.13198711711898714</v>
      </c>
      <c r="C19" s="13">
        <v>0.23161041298765714</v>
      </c>
      <c r="D19" s="13">
        <v>0.20635270794576197</v>
      </c>
      <c r="E19" s="13">
        <v>0.46022946439239248</v>
      </c>
      <c r="F19" s="13">
        <v>0.50320060591801063</v>
      </c>
      <c r="G19" s="13">
        <v>0.39337066855903902</v>
      </c>
      <c r="H19" s="13">
        <v>0.25084333488182642</v>
      </c>
      <c r="I19" s="13">
        <v>0.19912517890639284</v>
      </c>
      <c r="J19" s="13">
        <v>0.64975605756294208</v>
      </c>
      <c r="K19" s="13">
        <v>0.58072439689177324</v>
      </c>
      <c r="L19" s="13">
        <v>5.8121404609116731E-2</v>
      </c>
      <c r="M19" s="13">
        <v>0.53176201355340258</v>
      </c>
      <c r="N19" s="13">
        <v>0.2298899712201008</v>
      </c>
      <c r="O19" s="13">
        <v>0.68979152297886137</v>
      </c>
      <c r="P19" s="13">
        <v>0.31921922712655393</v>
      </c>
      <c r="Q19" s="13">
        <v>0.4307938161590249</v>
      </c>
      <c r="R19" s="13">
        <v>0.49410325816953371</v>
      </c>
      <c r="S19" s="13">
        <v>1</v>
      </c>
      <c r="T19" s="13"/>
      <c r="U19" s="13"/>
      <c r="V19" s="13"/>
      <c r="W19" s="13"/>
      <c r="X19" s="13"/>
      <c r="Y19" s="13"/>
      <c r="Z19" s="13"/>
      <c r="AA19" s="13"/>
      <c r="AB19" s="13"/>
      <c r="AC19" s="13"/>
      <c r="AD19" s="13"/>
      <c r="AE19" s="13"/>
    </row>
    <row r="20" spans="1:31">
      <c r="A20" s="13" t="s">
        <v>19</v>
      </c>
      <c r="B20" s="13">
        <v>-6.3806820023944014E-2</v>
      </c>
      <c r="C20" s="13">
        <v>0.106959323328188</v>
      </c>
      <c r="D20" s="13">
        <v>1.4234450070371645E-2</v>
      </c>
      <c r="E20" s="13">
        <v>8.3142428441908223E-2</v>
      </c>
      <c r="F20" s="13">
        <v>0.23549503473372188</v>
      </c>
      <c r="G20" s="13">
        <v>0.36403871811491761</v>
      </c>
      <c r="H20" s="13">
        <v>0.4040683291033475</v>
      </c>
      <c r="I20" s="13">
        <v>-2.1310089447299611E-2</v>
      </c>
      <c r="J20" s="13">
        <v>0.15957847100781572</v>
      </c>
      <c r="K20" s="13">
        <v>0.29797056488714024</v>
      </c>
      <c r="L20" s="13">
        <v>4.0121371776196173E-2</v>
      </c>
      <c r="M20" s="13">
        <v>9.6259689427590694E-2</v>
      </c>
      <c r="N20" s="13">
        <v>0.1011629991592105</v>
      </c>
      <c r="O20" s="13">
        <v>6.3794599513027683E-2</v>
      </c>
      <c r="P20" s="13">
        <v>8.5557426123107738E-2</v>
      </c>
      <c r="Q20" s="13">
        <v>-6.4787378466680895E-2</v>
      </c>
      <c r="R20" s="13">
        <v>6.6862425609843179E-2</v>
      </c>
      <c r="S20" s="13">
        <v>0.1481117267113338</v>
      </c>
      <c r="T20" s="13">
        <v>1</v>
      </c>
      <c r="U20" s="13"/>
      <c r="V20" s="13"/>
      <c r="W20" s="13"/>
      <c r="X20" s="13"/>
      <c r="Y20" s="13"/>
      <c r="Z20" s="13"/>
      <c r="AA20" s="13"/>
      <c r="AB20" s="13"/>
      <c r="AC20" s="13"/>
      <c r="AD20" s="13"/>
      <c r="AE20" s="13"/>
    </row>
    <row r="21" spans="1:31">
      <c r="A21" s="13" t="s">
        <v>20</v>
      </c>
      <c r="B21" s="13">
        <v>-0.14023060172581966</v>
      </c>
      <c r="C21" s="13">
        <v>0.18556492714952361</v>
      </c>
      <c r="D21" s="13">
        <v>-5.3997550037377197E-2</v>
      </c>
      <c r="E21" s="13">
        <v>-0.10017493513094899</v>
      </c>
      <c r="F21" s="13">
        <v>-6.8581340327814405E-2</v>
      </c>
      <c r="G21" s="13">
        <v>0.22056250431559704</v>
      </c>
      <c r="H21" s="13">
        <v>-0.19240754430023851</v>
      </c>
      <c r="I21" s="13">
        <v>-0.11102904675903952</v>
      </c>
      <c r="J21" s="13">
        <v>8.3037974854555482E-2</v>
      </c>
      <c r="K21" s="13">
        <v>0.18776514102781022</v>
      </c>
      <c r="L21" s="13">
        <v>4.1867563883889796E-3</v>
      </c>
      <c r="M21" s="13">
        <v>0.25795261724593382</v>
      </c>
      <c r="N21" s="13">
        <v>-0.23591081363630781</v>
      </c>
      <c r="O21" s="13">
        <v>0.14264374059459831</v>
      </c>
      <c r="P21" s="13">
        <v>-0.28773230069022343</v>
      </c>
      <c r="Q21" s="13">
        <v>-0.29132310416700624</v>
      </c>
      <c r="R21" s="13">
        <v>-0.34265048599469133</v>
      </c>
      <c r="S21" s="13">
        <v>0.13238342559385138</v>
      </c>
      <c r="T21" s="13">
        <v>0.10298676986629494</v>
      </c>
      <c r="U21" s="13">
        <v>1</v>
      </c>
      <c r="V21" s="13"/>
      <c r="W21" s="13"/>
      <c r="X21" s="13"/>
      <c r="Y21" s="13"/>
      <c r="Z21" s="13"/>
      <c r="AA21" s="13"/>
      <c r="AB21" s="13"/>
      <c r="AC21" s="13"/>
      <c r="AD21" s="13"/>
      <c r="AE21" s="13"/>
    </row>
    <row r="22" spans="1:31">
      <c r="A22" s="13" t="s">
        <v>21</v>
      </c>
      <c r="B22" s="13">
        <v>0.34541459805920882</v>
      </c>
      <c r="C22" s="13">
        <v>-8.1974355318027048E-2</v>
      </c>
      <c r="D22" s="13">
        <v>0.46206287422509429</v>
      </c>
      <c r="E22" s="13">
        <v>0.34916256060131429</v>
      </c>
      <c r="F22" s="13">
        <v>-1.5204314576812705E-2</v>
      </c>
      <c r="G22" s="13">
        <v>7.4206618330357355E-2</v>
      </c>
      <c r="H22" s="13">
        <v>-7.8475541291747608E-2</v>
      </c>
      <c r="I22" s="13">
        <v>0.16083506868182862</v>
      </c>
      <c r="J22" s="13">
        <v>0.11138858413247309</v>
      </c>
      <c r="K22" s="13">
        <v>0.25445887180567378</v>
      </c>
      <c r="L22" s="13">
        <v>-0.26151171460528466</v>
      </c>
      <c r="M22" s="13">
        <v>3.9150639324708969E-2</v>
      </c>
      <c r="N22" s="13">
        <v>0.3743096565247252</v>
      </c>
      <c r="O22" s="13">
        <v>0.16629347917823967</v>
      </c>
      <c r="P22" s="13">
        <v>0.3929674374514131</v>
      </c>
      <c r="Q22" s="13">
        <v>0.31830831193004572</v>
      </c>
      <c r="R22" s="13">
        <v>0.43658689203189927</v>
      </c>
      <c r="S22" s="13">
        <v>0.21869205659732491</v>
      </c>
      <c r="T22" s="13">
        <v>-9.3010389208937269E-2</v>
      </c>
      <c r="U22" s="13">
        <v>-0.28206978092959262</v>
      </c>
      <c r="V22" s="13">
        <v>1</v>
      </c>
      <c r="W22" s="13"/>
      <c r="X22" s="13"/>
      <c r="Y22" s="13"/>
      <c r="Z22" s="13"/>
      <c r="AA22" s="13"/>
      <c r="AB22" s="13"/>
      <c r="AC22" s="13"/>
      <c r="AD22" s="13"/>
      <c r="AE22" s="13"/>
    </row>
    <row r="23" spans="1:31">
      <c r="A23" s="13" t="s">
        <v>22</v>
      </c>
      <c r="B23" s="13">
        <v>-0.13998404066975845</v>
      </c>
      <c r="C23" s="13">
        <v>0.28297113902594828</v>
      </c>
      <c r="D23" s="13">
        <v>-0.17017548207418176</v>
      </c>
      <c r="E23" s="13">
        <v>-8.9913356978190931E-2</v>
      </c>
      <c r="F23" s="13">
        <v>0.20872119411202703</v>
      </c>
      <c r="G23" s="13">
        <v>0.19916798344536046</v>
      </c>
      <c r="H23" s="13">
        <v>0.51407400379207757</v>
      </c>
      <c r="I23" s="13">
        <v>-5.6886866382563378E-2</v>
      </c>
      <c r="J23" s="13">
        <v>0.28579226612910619</v>
      </c>
      <c r="K23" s="13">
        <v>0.17035397164807545</v>
      </c>
      <c r="L23" s="13">
        <v>0.31719655919078982</v>
      </c>
      <c r="M23" s="13">
        <v>0.15875391744965603</v>
      </c>
      <c r="N23" s="13">
        <v>-0.13831860002896448</v>
      </c>
      <c r="O23" s="13">
        <v>0.25842231367255414</v>
      </c>
      <c r="P23" s="13">
        <v>3.737775739529331E-2</v>
      </c>
      <c r="Q23" s="13">
        <v>7.8322540341148925E-2</v>
      </c>
      <c r="R23" s="13">
        <v>5.9320019589610404E-2</v>
      </c>
      <c r="S23" s="13">
        <v>0.19819144909770797</v>
      </c>
      <c r="T23" s="13">
        <v>0.49802727430867949</v>
      </c>
      <c r="U23" s="13">
        <v>-5.1201780945100361E-2</v>
      </c>
      <c r="V23" s="13">
        <v>-0.26944908988221122</v>
      </c>
      <c r="W23" s="13">
        <v>1</v>
      </c>
      <c r="X23" s="13"/>
      <c r="Y23" s="13"/>
      <c r="Z23" s="13"/>
      <c r="AA23" s="13"/>
      <c r="AB23" s="13"/>
      <c r="AC23" s="13"/>
      <c r="AD23" s="13"/>
      <c r="AE23" s="13"/>
    </row>
    <row r="24" spans="1:31">
      <c r="A24" s="13" t="s">
        <v>23</v>
      </c>
      <c r="B24" s="13">
        <v>0.28018988079714235</v>
      </c>
      <c r="C24" s="13">
        <v>-3.1470252285454019E-2</v>
      </c>
      <c r="D24" s="13">
        <v>8.9416432696380069E-2</v>
      </c>
      <c r="E24" s="13">
        <v>0.41125739069460682</v>
      </c>
      <c r="F24" s="13">
        <v>0.23691827777599009</v>
      </c>
      <c r="G24" s="13">
        <v>6.4715050460545473E-2</v>
      </c>
      <c r="H24" s="13">
        <v>3.223259506090119E-2</v>
      </c>
      <c r="I24" s="13">
        <v>0.30269689144123019</v>
      </c>
      <c r="J24" s="13">
        <v>0.30956080267743913</v>
      </c>
      <c r="K24" s="13">
        <v>0.12470450461488927</v>
      </c>
      <c r="L24" s="13">
        <v>-0.30674621080655057</v>
      </c>
      <c r="M24" s="13">
        <v>0.23198244486451561</v>
      </c>
      <c r="N24" s="13">
        <v>0.25760829479658975</v>
      </c>
      <c r="O24" s="13">
        <v>0.20252213492188384</v>
      </c>
      <c r="P24" s="13">
        <v>0.42424911740700871</v>
      </c>
      <c r="Q24" s="13">
        <v>0.65887508718721988</v>
      </c>
      <c r="R24" s="13">
        <v>0.47018029693926489</v>
      </c>
      <c r="S24" s="13">
        <v>0.34849946441899615</v>
      </c>
      <c r="T24" s="13">
        <v>1.1345568498363294E-2</v>
      </c>
      <c r="U24" s="13">
        <v>-5.6517458699227328E-2</v>
      </c>
      <c r="V24" s="13">
        <v>0.24319218080468449</v>
      </c>
      <c r="W24" s="13">
        <v>-6.4631237339369887E-3</v>
      </c>
      <c r="X24" s="13">
        <v>1</v>
      </c>
      <c r="Y24" s="13"/>
      <c r="Z24" s="13"/>
      <c r="AA24" s="13"/>
      <c r="AB24" s="13"/>
      <c r="AC24" s="13"/>
      <c r="AD24" s="13"/>
      <c r="AE24" s="13"/>
    </row>
    <row r="25" spans="1:31">
      <c r="A25" s="13" t="s">
        <v>24</v>
      </c>
      <c r="B25" s="13">
        <v>0.51180605192735673</v>
      </c>
      <c r="C25" s="13">
        <v>0.14369897196532586</v>
      </c>
      <c r="D25" s="13">
        <v>6.8988976333590829E-2</v>
      </c>
      <c r="E25" s="13">
        <v>0.38256427345023231</v>
      </c>
      <c r="F25" s="13">
        <v>0.30098470239715602</v>
      </c>
      <c r="G25" s="13">
        <v>2.2983576551793408E-2</v>
      </c>
      <c r="H25" s="13">
        <v>0.15334109517059905</v>
      </c>
      <c r="I25" s="13">
        <v>0.19465242436188285</v>
      </c>
      <c r="J25" s="13">
        <v>0.20160874871430229</v>
      </c>
      <c r="K25" s="13">
        <v>0.11282937067190282</v>
      </c>
      <c r="L25" s="13">
        <v>-2.3729751171225999E-2</v>
      </c>
      <c r="M25" s="13">
        <v>0.19730628139955167</v>
      </c>
      <c r="N25" s="13">
        <v>0.16813761743869993</v>
      </c>
      <c r="O25" s="13">
        <v>0.23036627112371205</v>
      </c>
      <c r="P25" s="13">
        <v>0.5967708275414616</v>
      </c>
      <c r="Q25" s="13">
        <v>0.67366587417965107</v>
      </c>
      <c r="R25" s="13">
        <v>0.52611766348165268</v>
      </c>
      <c r="S25" s="13">
        <v>0.29428354630722492</v>
      </c>
      <c r="T25" s="13">
        <v>9.2743410546946209E-2</v>
      </c>
      <c r="U25" s="13">
        <v>-0.3661574862839177</v>
      </c>
      <c r="V25" s="13">
        <v>0.33587583288418293</v>
      </c>
      <c r="W25" s="13">
        <v>0.19764652266454541</v>
      </c>
      <c r="X25" s="13">
        <v>0.39603484081605483</v>
      </c>
      <c r="Y25" s="13">
        <v>1</v>
      </c>
      <c r="Z25" s="13"/>
      <c r="AA25" s="13"/>
      <c r="AB25" s="13"/>
      <c r="AC25" s="13"/>
      <c r="AD25" s="13"/>
      <c r="AE25" s="13"/>
    </row>
    <row r="26" spans="1:31">
      <c r="A26" s="13" t="s">
        <v>25</v>
      </c>
      <c r="B26" s="13">
        <v>0.3679529173612287</v>
      </c>
      <c r="C26" s="13">
        <v>0.30539805862354596</v>
      </c>
      <c r="D26" s="13">
        <v>5.8966721637703612E-2</v>
      </c>
      <c r="E26" s="13">
        <v>0.3761822317073647</v>
      </c>
      <c r="F26" s="13">
        <v>0.17245991499938895</v>
      </c>
      <c r="G26" s="13">
        <v>0.30469371316968386</v>
      </c>
      <c r="H26" s="13">
        <v>0.27796119871085123</v>
      </c>
      <c r="I26" s="13">
        <v>0.27759972331449473</v>
      </c>
      <c r="J26" s="13">
        <v>0.48606451864029498</v>
      </c>
      <c r="K26" s="13">
        <v>0.22395754091009903</v>
      </c>
      <c r="L26" s="13">
        <v>0.11749999340430192</v>
      </c>
      <c r="M26" s="13">
        <v>0.28754717324763918</v>
      </c>
      <c r="N26" s="13">
        <v>0.17008268558392947</v>
      </c>
      <c r="O26" s="13">
        <v>0.39181294046304971</v>
      </c>
      <c r="P26" s="13">
        <v>0.27841732187822849</v>
      </c>
      <c r="Q26" s="13">
        <v>0.51913159900631523</v>
      </c>
      <c r="R26" s="13">
        <v>0.33252836828864646</v>
      </c>
      <c r="S26" s="13">
        <v>0.43919351142775825</v>
      </c>
      <c r="T26" s="13">
        <v>0.14602740014115925</v>
      </c>
      <c r="U26" s="13">
        <v>-6.4039181770047006E-3</v>
      </c>
      <c r="V26" s="13">
        <v>0.13908553656619141</v>
      </c>
      <c r="W26" s="13">
        <v>0.10881429978019402</v>
      </c>
      <c r="X26" s="13">
        <v>0.40067382431576681</v>
      </c>
      <c r="Y26" s="13">
        <v>0.33850283829099265</v>
      </c>
      <c r="Z26" s="13">
        <v>1</v>
      </c>
      <c r="AA26" s="13"/>
      <c r="AB26" s="13"/>
      <c r="AC26" s="13"/>
      <c r="AD26" s="13"/>
      <c r="AE26" s="13"/>
    </row>
    <row r="27" spans="1:31">
      <c r="A27" s="13" t="s">
        <v>26</v>
      </c>
      <c r="B27" s="13">
        <v>-0.12693576070364204</v>
      </c>
      <c r="C27" s="13">
        <v>0.64236523419469405</v>
      </c>
      <c r="D27" s="13">
        <v>0.11584316400133618</v>
      </c>
      <c r="E27" s="13">
        <v>0.18707634636021922</v>
      </c>
      <c r="F27" s="13">
        <v>-4.7875121521922519E-2</v>
      </c>
      <c r="G27" s="13">
        <v>0.46498168042763327</v>
      </c>
      <c r="H27" s="13">
        <v>7.6483602048571095E-3</v>
      </c>
      <c r="I27" s="13">
        <v>2.2471446192889682E-2</v>
      </c>
      <c r="J27" s="13">
        <v>0.1792058653957081</v>
      </c>
      <c r="K27" s="13">
        <v>7.9127660506531541E-2</v>
      </c>
      <c r="L27" s="13">
        <v>0.65265938217439712</v>
      </c>
      <c r="M27" s="13">
        <v>0.27693909567539998</v>
      </c>
      <c r="N27" s="13">
        <v>6.807665440072691E-2</v>
      </c>
      <c r="O27" s="13">
        <v>0.14734315934845638</v>
      </c>
      <c r="P27" s="13">
        <v>-5.7904498923339973E-2</v>
      </c>
      <c r="Q27" s="13">
        <v>0.17721101799078542</v>
      </c>
      <c r="R27" s="13">
        <v>-9.9092961916704483E-2</v>
      </c>
      <c r="S27" s="13">
        <v>0.13144561948317057</v>
      </c>
      <c r="T27" s="13">
        <v>0.24720448968135708</v>
      </c>
      <c r="U27" s="13">
        <v>0.21706648163250242</v>
      </c>
      <c r="V27" s="13">
        <v>-4.6842375383015826E-2</v>
      </c>
      <c r="W27" s="13">
        <v>0.14364188625102139</v>
      </c>
      <c r="X27" s="13">
        <v>-0.20612987858632115</v>
      </c>
      <c r="Y27" s="13">
        <v>0.10890292245140493</v>
      </c>
      <c r="Z27" s="13">
        <v>0.21779280940362672</v>
      </c>
      <c r="AA27" s="13">
        <v>1</v>
      </c>
      <c r="AB27" s="13"/>
      <c r="AC27" s="13"/>
      <c r="AD27" s="13"/>
      <c r="AE27" s="13"/>
    </row>
    <row r="28" spans="1:31">
      <c r="A28" s="13" t="s">
        <v>27</v>
      </c>
      <c r="B28" s="13">
        <v>0.50206321994638181</v>
      </c>
      <c r="C28" s="13">
        <v>0.15560835594027861</v>
      </c>
      <c r="D28" s="13">
        <v>0.38197528312931461</v>
      </c>
      <c r="E28" s="13">
        <v>0.51877276424627428</v>
      </c>
      <c r="F28" s="13">
        <v>0.16551277126807809</v>
      </c>
      <c r="G28" s="13">
        <v>0.35562583093051298</v>
      </c>
      <c r="H28" s="13">
        <v>9.1509643244143582E-2</v>
      </c>
      <c r="I28" s="13">
        <v>0.16620459286578371</v>
      </c>
      <c r="J28" s="13">
        <v>0.24461187186617606</v>
      </c>
      <c r="K28" s="13">
        <v>0.22386549725743599</v>
      </c>
      <c r="L28" s="13">
        <v>2.2191188300843014E-2</v>
      </c>
      <c r="M28" s="13">
        <v>0.21117796794622917</v>
      </c>
      <c r="N28" s="13">
        <v>0.39681298714921426</v>
      </c>
      <c r="O28" s="13">
        <v>0.34185190387901038</v>
      </c>
      <c r="P28" s="13">
        <v>0.66724844875607547</v>
      </c>
      <c r="Q28" s="13">
        <v>0.55653542336693451</v>
      </c>
      <c r="R28" s="13">
        <v>0.68313545723688829</v>
      </c>
      <c r="S28" s="13">
        <v>0.3640372145797911</v>
      </c>
      <c r="T28" s="13">
        <v>0.19228161360762644</v>
      </c>
      <c r="U28" s="13">
        <v>-0.20359261489904068</v>
      </c>
      <c r="V28" s="13">
        <v>0.63150854688047975</v>
      </c>
      <c r="W28" s="13">
        <v>2.9827816957728733E-2</v>
      </c>
      <c r="X28" s="13">
        <v>0.41918850501092397</v>
      </c>
      <c r="Y28" s="13">
        <v>0.62060960370639284</v>
      </c>
      <c r="Z28" s="13">
        <v>0.39254478998313874</v>
      </c>
      <c r="AA28" s="13">
        <v>0.22354395375438632</v>
      </c>
      <c r="AB28" s="13">
        <v>1</v>
      </c>
      <c r="AC28" s="13"/>
      <c r="AD28" s="13"/>
      <c r="AE28" s="13"/>
    </row>
    <row r="29" spans="1:31">
      <c r="A29" s="13" t="s">
        <v>28</v>
      </c>
      <c r="B29" s="13">
        <v>0.17463822438269036</v>
      </c>
      <c r="C29" s="13">
        <v>6.8732413289998517E-2</v>
      </c>
      <c r="D29" s="13">
        <v>6.8935314459455291E-2</v>
      </c>
      <c r="E29" s="13">
        <v>0.39959050961357273</v>
      </c>
      <c r="F29" s="13">
        <v>-2.258127812497817E-2</v>
      </c>
      <c r="G29" s="13">
        <v>-2.7400375607599742E-2</v>
      </c>
      <c r="H29" s="13">
        <v>5.9170592134857168E-2</v>
      </c>
      <c r="I29" s="13">
        <v>-4.7576460470113227E-2</v>
      </c>
      <c r="J29" s="13">
        <v>5.2132510561272147E-2</v>
      </c>
      <c r="K29" s="13">
        <v>2.6940655265045309E-2</v>
      </c>
      <c r="L29" s="13">
        <v>-9.7854966428214452E-2</v>
      </c>
      <c r="M29" s="13">
        <v>0.26492207648738825</v>
      </c>
      <c r="N29" s="13">
        <v>6.8524094132403457E-2</v>
      </c>
      <c r="O29" s="13">
        <v>-3.9877406098820824E-2</v>
      </c>
      <c r="P29" s="13">
        <v>0.24268081073727088</v>
      </c>
      <c r="Q29" s="13">
        <v>0.49626637839830312</v>
      </c>
      <c r="R29" s="13">
        <v>0.36023119745926013</v>
      </c>
      <c r="S29" s="13">
        <v>0.20666884601321472</v>
      </c>
      <c r="T29" s="13">
        <v>-0.10912790432330527</v>
      </c>
      <c r="U29" s="13">
        <v>-0.12258690590894149</v>
      </c>
      <c r="V29" s="13">
        <v>0.28582950821082959</v>
      </c>
      <c r="W29" s="13">
        <v>-0.10553404322956036</v>
      </c>
      <c r="X29" s="13">
        <v>0.43114976035192498</v>
      </c>
      <c r="Y29" s="13">
        <v>0.23929357893721906</v>
      </c>
      <c r="Z29" s="13">
        <v>0.17324506593765576</v>
      </c>
      <c r="AA29" s="13">
        <v>-7.1399083973166966E-2</v>
      </c>
      <c r="AB29" s="13">
        <v>0.30896757219254428</v>
      </c>
      <c r="AC29" s="13">
        <v>1</v>
      </c>
      <c r="AD29" s="13"/>
      <c r="AE29" s="13"/>
    </row>
    <row r="30" spans="1:31">
      <c r="A30" s="13" t="s">
        <v>29</v>
      </c>
      <c r="B30" s="13">
        <v>0.58256138754293185</v>
      </c>
      <c r="C30" s="13">
        <v>-2.996387088714127E-2</v>
      </c>
      <c r="D30" s="13">
        <v>0.3719812637506224</v>
      </c>
      <c r="E30" s="13">
        <v>0.51294820791608708</v>
      </c>
      <c r="F30" s="13">
        <v>0.18955079584998957</v>
      </c>
      <c r="G30" s="13">
        <v>7.7053015733729316E-2</v>
      </c>
      <c r="H30" s="13">
        <v>1.5659242266323498E-2</v>
      </c>
      <c r="I30" s="13">
        <v>0.27967896432171097</v>
      </c>
      <c r="J30" s="13">
        <v>0.24173301878002981</v>
      </c>
      <c r="K30" s="13">
        <v>0.29982530404677543</v>
      </c>
      <c r="L30" s="13">
        <v>-7.8708274629765512E-2</v>
      </c>
      <c r="M30" s="13">
        <v>8.3422523904311083E-2</v>
      </c>
      <c r="N30" s="13">
        <v>0.33786211673836769</v>
      </c>
      <c r="O30" s="13">
        <v>0.37421438660085632</v>
      </c>
      <c r="P30" s="13">
        <v>0.5656249311859689</v>
      </c>
      <c r="Q30" s="13">
        <v>0.32853374795731793</v>
      </c>
      <c r="R30" s="13">
        <v>0.6766631454455373</v>
      </c>
      <c r="S30" s="13">
        <v>0.34678822473942938</v>
      </c>
      <c r="T30" s="13">
        <v>1.2597738978592864E-2</v>
      </c>
      <c r="U30" s="13">
        <v>-0.34884099827042009</v>
      </c>
      <c r="V30" s="13">
        <v>0.58137348032507496</v>
      </c>
      <c r="W30" s="13">
        <v>-9.7686893324140586E-2</v>
      </c>
      <c r="X30" s="13">
        <v>9.1694192688792586E-2</v>
      </c>
      <c r="Y30" s="13">
        <v>0.43431167939516363</v>
      </c>
      <c r="Z30" s="13">
        <v>0.28615825594938865</v>
      </c>
      <c r="AA30" s="13">
        <v>-2.4387616320375349E-2</v>
      </c>
      <c r="AB30" s="13">
        <v>0.57693384329466535</v>
      </c>
      <c r="AC30" s="13">
        <v>0.10105817456988346</v>
      </c>
      <c r="AD30" s="13">
        <v>1</v>
      </c>
      <c r="AE30" s="13"/>
    </row>
    <row r="31" spans="1:31" ht="13" thickBot="1">
      <c r="A31" s="14" t="s">
        <v>30</v>
      </c>
      <c r="B31" s="14">
        <v>0.190336529310805</v>
      </c>
      <c r="C31" s="14">
        <v>0.22640089972790928</v>
      </c>
      <c r="D31" s="14">
        <v>0.27758726458140642</v>
      </c>
      <c r="E31" s="14">
        <v>0.21193904036994909</v>
      </c>
      <c r="F31" s="14">
        <v>0.31989653482441921</v>
      </c>
      <c r="G31" s="14">
        <v>0.57774204348342173</v>
      </c>
      <c r="H31" s="14">
        <v>0.19297063958457522</v>
      </c>
      <c r="I31" s="14">
        <v>0.18883675145046594</v>
      </c>
      <c r="J31" s="14">
        <v>0.51456106342134278</v>
      </c>
      <c r="K31" s="14">
        <v>0.35636092140874148</v>
      </c>
      <c r="L31" s="14">
        <v>0.30957044650823579</v>
      </c>
      <c r="M31" s="14">
        <v>0.50053245773455479</v>
      </c>
      <c r="N31" s="14">
        <v>0.19010726761141314</v>
      </c>
      <c r="O31" s="14">
        <v>0.56871544046013622</v>
      </c>
      <c r="P31" s="14">
        <v>0.30156151440233447</v>
      </c>
      <c r="Q31" s="14">
        <v>0.2523727928679792</v>
      </c>
      <c r="R31" s="14">
        <v>0.2367389826294547</v>
      </c>
      <c r="S31" s="14">
        <v>0.56138793473221826</v>
      </c>
      <c r="T31" s="14">
        <v>0.10970089465066614</v>
      </c>
      <c r="U31" s="14">
        <v>0.22903126569009732</v>
      </c>
      <c r="V31" s="14">
        <v>-3.7272163734800003E-2</v>
      </c>
      <c r="W31" s="14">
        <v>6.6166438795766933E-2</v>
      </c>
      <c r="X31" s="14">
        <v>0.24467051906757201</v>
      </c>
      <c r="Y31" s="14">
        <v>0.21822758311639953</v>
      </c>
      <c r="Z31" s="14">
        <v>0.51939038856221131</v>
      </c>
      <c r="AA31" s="14">
        <v>0.29318883529608469</v>
      </c>
      <c r="AB31" s="14">
        <v>0.29105902802467037</v>
      </c>
      <c r="AC31" s="14">
        <v>-6.5402858346218446E-3</v>
      </c>
      <c r="AD31" s="14">
        <v>0.23732664901820322</v>
      </c>
      <c r="AE31" s="14">
        <v>1</v>
      </c>
    </row>
    <row r="34" spans="2:31">
      <c r="B34">
        <f>AVERAGE(B3:B31)</f>
        <v>0.15884059891480604</v>
      </c>
      <c r="C34">
        <f>AVERAGE(C4:C31)</f>
        <v>0.18268517674960619</v>
      </c>
      <c r="D34">
        <f>AVERAGE(D5:D31)</f>
        <v>0.17330792479373386</v>
      </c>
      <c r="E34">
        <f>AVERAGE(E3:E31)</f>
        <v>0.30612875887209806</v>
      </c>
      <c r="F34">
        <f>AVERAGE(F7:F31)</f>
        <v>0.1902085566820815</v>
      </c>
      <c r="G34">
        <f>AVERAGE(G8:G31)</f>
        <v>0.24349809401055481</v>
      </c>
      <c r="H34">
        <f>AVERAGE(H9:H31)</f>
        <v>0.14202971877330195</v>
      </c>
      <c r="I34">
        <f>AVERAGE(I10:I31)</f>
        <v>0.13230262780169347</v>
      </c>
      <c r="J34">
        <f>AVERAGE(J11:J31)</f>
        <v>0.29214649187527436</v>
      </c>
      <c r="K34">
        <f>AVERAGE(K3:K31)</f>
        <v>0.24812685939662221</v>
      </c>
      <c r="L34">
        <f>AVERAGE(L13:L31)</f>
        <v>5.4231195846027876E-2</v>
      </c>
      <c r="M34">
        <f>AVERAGE(M14:M31)</f>
        <v>0.25078378897507242</v>
      </c>
      <c r="N34">
        <f>AVERAGE(N15:N31)</f>
        <v>0.17822225691556123</v>
      </c>
      <c r="O34">
        <f>AVERAGE(O16:O31)</f>
        <v>0.27384847306040283</v>
      </c>
      <c r="P34">
        <f>AVERAGE(P17:P31)</f>
        <v>0.31370074072608189</v>
      </c>
      <c r="Q34">
        <f>AVERAGE(Q18:Q31)</f>
        <v>0.34088033528962752</v>
      </c>
      <c r="R34">
        <f>AVERAGE(R19:R31)</f>
        <v>0.30005571222847655</v>
      </c>
      <c r="S34">
        <f>AVERAGE(S20:S31)</f>
        <v>0.28247358497516845</v>
      </c>
      <c r="T34">
        <f>AVERAGE(T21:T31)</f>
        <v>0.11007062424976756</v>
      </c>
      <c r="U34">
        <f>AVERAGE(U22:U31)</f>
        <v>-9.9127319679064504E-2</v>
      </c>
      <c r="V34">
        <f>AVERAGE(V23:V31)</f>
        <v>0.2070334951857129</v>
      </c>
      <c r="W34">
        <f>AVERAGE(W24:W31)</f>
        <v>4.2051613020202321E-2</v>
      </c>
      <c r="X34">
        <f>AVERAGE(X25:X31)</f>
        <v>0.25389739480924484</v>
      </c>
      <c r="Y34">
        <f>AVERAGE(Y26:Y31)</f>
        <v>0.32664136764959545</v>
      </c>
      <c r="Z34">
        <f>AVERAGE(Z27:Z31)</f>
        <v>0.3178262619672042</v>
      </c>
      <c r="AA34">
        <f>AVERAGE(AA28:AA31)</f>
        <v>0.10523652218923218</v>
      </c>
      <c r="AB34">
        <f>AVERAGE(AB29:AB31)</f>
        <v>0.3923201478372933</v>
      </c>
      <c r="AC34">
        <f>AVERAGE(AC30:AC31)</f>
        <v>4.7258944367630805E-2</v>
      </c>
      <c r="AD34">
        <f>AVERAGE(AD31:AD31)</f>
        <v>0.23732664901820322</v>
      </c>
      <c r="AE34">
        <f>AVERAGE(AE3:AE31)</f>
        <v>1</v>
      </c>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AR66"/>
  <sheetViews>
    <sheetView tabSelected="1" zoomScale="70" zoomScaleNormal="70" workbookViewId="0">
      <pane xSplit="3650" topLeftCell="AG1"/>
      <selection activeCell="D74" sqref="D74"/>
      <selection pane="topRight" activeCell="AP80" sqref="AP80"/>
    </sheetView>
  </sheetViews>
  <sheetFormatPr defaultColWidth="9.1796875" defaultRowHeight="12.5"/>
  <cols>
    <col min="1" max="32" width="9.1796875" style="1"/>
    <col min="33" max="33" width="9.1796875" style="12"/>
    <col min="34" max="34" width="9.1796875" style="1"/>
    <col min="35" max="35" width="9.1796875" style="12"/>
    <col min="36" max="36" width="9.1796875" style="1"/>
    <col min="37" max="37" width="9.1796875" style="12"/>
    <col min="38" max="38" width="9.1796875" style="1"/>
    <col min="39" max="39" width="9.1796875" style="12"/>
    <col min="40" max="40" width="9.1796875" style="1"/>
    <col min="41" max="41" width="9.1796875" style="12"/>
    <col min="42" max="16384" width="9.1796875" style="1"/>
  </cols>
  <sheetData>
    <row r="1" spans="1:42" s="2" customFormat="1" ht="13">
      <c r="A1" s="17"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G1" s="3" t="s">
        <v>31</v>
      </c>
      <c r="AH1" s="2" t="s">
        <v>32</v>
      </c>
      <c r="AI1" s="3" t="s">
        <v>33</v>
      </c>
      <c r="AJ1" s="2" t="s">
        <v>34</v>
      </c>
      <c r="AK1" s="3" t="s">
        <v>35</v>
      </c>
      <c r="AL1" s="2" t="s">
        <v>36</v>
      </c>
      <c r="AM1" s="3" t="s">
        <v>37</v>
      </c>
      <c r="AN1" s="2" t="s">
        <v>38</v>
      </c>
      <c r="AO1" s="3" t="s">
        <v>39</v>
      </c>
      <c r="AP1" s="2" t="s">
        <v>42</v>
      </c>
    </row>
    <row r="2" spans="1:42" s="2" customFormat="1" ht="13">
      <c r="A2" s="1">
        <v>20000131</v>
      </c>
      <c r="B2" s="4">
        <v>-0.108477</v>
      </c>
      <c r="C2" s="4">
        <v>0.15212000000000001</v>
      </c>
      <c r="D2" s="4">
        <v>-9.1990000000000006E-3</v>
      </c>
      <c r="E2" s="4">
        <v>0.24406</v>
      </c>
      <c r="F2" s="4">
        <v>-7.0326E-2</v>
      </c>
      <c r="G2" s="4">
        <v>7.3905999999999999E-2</v>
      </c>
      <c r="H2" s="4">
        <v>3.5949000000000002E-2</v>
      </c>
      <c r="I2" s="4">
        <v>4.7197999999999997E-2</v>
      </c>
      <c r="J2" s="4">
        <v>-0.104364</v>
      </c>
      <c r="K2" s="4">
        <v>-0.12815699999999999</v>
      </c>
      <c r="L2" s="4">
        <v>0.20143900000000001</v>
      </c>
      <c r="M2" s="4">
        <v>-6.2158999999999999E-2</v>
      </c>
      <c r="N2" s="4">
        <v>-0.116602</v>
      </c>
      <c r="O2" s="4">
        <v>-0.167931</v>
      </c>
      <c r="P2" s="4">
        <v>-4.8351999999999999E-2</v>
      </c>
      <c r="Q2" s="4">
        <v>4.0556000000000002E-2</v>
      </c>
      <c r="R2" s="4">
        <v>0.20197399999999999</v>
      </c>
      <c r="S2" s="4">
        <v>-0.145289</v>
      </c>
      <c r="T2" s="4">
        <v>5.6389999999999999E-3</v>
      </c>
      <c r="U2" s="4">
        <v>-0.15428600000000001</v>
      </c>
      <c r="V2" s="4">
        <v>-7.3005E-2</v>
      </c>
      <c r="W2" s="4">
        <v>0.17302300000000001</v>
      </c>
      <c r="X2" s="4">
        <v>-0.16167000000000001</v>
      </c>
      <c r="Y2" s="4">
        <v>-5.4455000000000003E-2</v>
      </c>
      <c r="Z2" s="4">
        <v>-0.13651099999999999</v>
      </c>
      <c r="AA2" s="4">
        <v>2.1676999999999998E-2</v>
      </c>
      <c r="AB2" s="4">
        <v>1.4527999999999999E-2</v>
      </c>
      <c r="AC2" s="4">
        <v>3.8129999999999997E-2</v>
      </c>
      <c r="AD2" s="4">
        <v>0.115576</v>
      </c>
      <c r="AE2" s="4">
        <v>-0.18557699999999999</v>
      </c>
      <c r="AG2" s="16">
        <f>B2</f>
        <v>-0.108477</v>
      </c>
      <c r="AH2" s="4">
        <f t="shared" ref="AH2:AH25" si="0">SUM(B2:D2)/3</f>
        <v>1.1481333333333335E-2</v>
      </c>
      <c r="AI2" s="5">
        <f t="shared" ref="AI2:AI25" si="1">SUM(B2:F2)/5</f>
        <v>4.1635599999999995E-2</v>
      </c>
      <c r="AJ2" s="4">
        <f t="shared" ref="AJ2:AJ25" si="2">SUM(B2:H2)/7</f>
        <v>4.5433285714285718E-2</v>
      </c>
      <c r="AK2" s="5">
        <f t="shared" ref="AK2:AK25" si="3">SUM(B2:K2)/10</f>
        <v>1.3271000000000002E-2</v>
      </c>
      <c r="AL2" s="4">
        <f t="shared" ref="AL2:AL25" si="4">SUM(B2:M2)/13</f>
        <v>2.0922307692307691E-2</v>
      </c>
      <c r="AM2" s="5">
        <f t="shared" ref="AM2:AM25" si="5">SUM(B2:O2)/15</f>
        <v>-8.361999999999981E-4</v>
      </c>
      <c r="AN2" s="4">
        <f t="shared" ref="AN2:AN25" si="6">SUM(B2:T2)/20</f>
        <v>2.0992500000000009E-3</v>
      </c>
      <c r="AO2" s="5">
        <f t="shared" ref="AO2:AO25" si="7">SUM(B2:Y2)/25</f>
        <v>-9.1363199999999981E-3</v>
      </c>
      <c r="AP2" s="4">
        <f t="shared" ref="AP2:AP25" si="8">SUM(B2:AE2)/31</f>
        <v>-1.1631774193548387E-2</v>
      </c>
    </row>
    <row r="3" spans="1:42" s="2" customFormat="1" ht="13">
      <c r="A3" s="1">
        <v>20000229</v>
      </c>
      <c r="B3" s="4">
        <v>0.48639300000000002</v>
      </c>
      <c r="C3" s="4">
        <v>-0.15064900000000001</v>
      </c>
      <c r="D3" s="4">
        <v>0.34275600000000001</v>
      </c>
      <c r="E3" s="4">
        <v>8.6805999999999994E-2</v>
      </c>
      <c r="F3" s="4">
        <v>-0.100258</v>
      </c>
      <c r="G3" s="4">
        <v>-0.166798</v>
      </c>
      <c r="H3" s="4">
        <v>-0.135849</v>
      </c>
      <c r="I3" s="4">
        <v>0.12676100000000001</v>
      </c>
      <c r="J3" s="4">
        <v>-0.13813600000000001</v>
      </c>
      <c r="K3" s="4">
        <v>-6.8669999999999995E-2</v>
      </c>
      <c r="L3" s="4">
        <v>-0.100299</v>
      </c>
      <c r="M3" s="4">
        <v>-0.101163</v>
      </c>
      <c r="N3" s="4">
        <v>-3.0157E-2</v>
      </c>
      <c r="O3" s="4">
        <v>6.5100000000000002E-3</v>
      </c>
      <c r="P3" s="4">
        <v>0.24249399999999999</v>
      </c>
      <c r="Q3" s="4">
        <v>-8.3562999999999998E-2</v>
      </c>
      <c r="R3" s="4">
        <v>0.14243800000000001</v>
      </c>
      <c r="S3" s="4">
        <v>-0.182311</v>
      </c>
      <c r="T3" s="4">
        <v>-0.10732700000000001</v>
      </c>
      <c r="U3" s="4">
        <v>-5.7431999999999997E-2</v>
      </c>
      <c r="V3" s="4">
        <v>0.248168</v>
      </c>
      <c r="W3" s="4">
        <v>-0.21887400000000001</v>
      </c>
      <c r="X3" s="4">
        <v>-8.6845000000000006E-2</v>
      </c>
      <c r="Y3" s="4">
        <v>0.212369</v>
      </c>
      <c r="Z3" s="4">
        <v>-9.3550000000000005E-3</v>
      </c>
      <c r="AA3" s="4">
        <v>-0.105263</v>
      </c>
      <c r="AB3" s="4">
        <v>0.21240999999999999</v>
      </c>
      <c r="AC3" s="4">
        <v>-6.3980999999999996E-2</v>
      </c>
      <c r="AD3" s="4">
        <v>0.54176299999999999</v>
      </c>
      <c r="AE3" s="4">
        <v>-3.4001999999999998E-2</v>
      </c>
      <c r="AG3" s="16">
        <f t="shared" ref="AG3:AG61" si="9">B3</f>
        <v>0.48639300000000002</v>
      </c>
      <c r="AH3" s="4">
        <f t="shared" si="0"/>
        <v>0.22616666666666671</v>
      </c>
      <c r="AI3" s="5">
        <f t="shared" si="1"/>
        <v>0.13300960000000001</v>
      </c>
      <c r="AJ3" s="4">
        <f t="shared" si="2"/>
        <v>5.1771571428571438E-2</v>
      </c>
      <c r="AK3" s="5">
        <f t="shared" si="3"/>
        <v>2.8235600000000007E-2</v>
      </c>
      <c r="AL3" s="4">
        <f t="shared" si="4"/>
        <v>6.2226153846153881E-3</v>
      </c>
      <c r="AM3" s="5">
        <f t="shared" si="5"/>
        <v>3.8164666666666699E-3</v>
      </c>
      <c r="AN3" s="4">
        <f t="shared" si="6"/>
        <v>3.4489000000000021E-3</v>
      </c>
      <c r="AO3" s="5">
        <f t="shared" si="7"/>
        <v>6.6545600000000012E-3</v>
      </c>
      <c r="AP3" s="4">
        <f t="shared" si="8"/>
        <v>2.2836645161290324E-2</v>
      </c>
    </row>
    <row r="4" spans="1:42" s="2" customFormat="1" ht="13">
      <c r="A4" s="1">
        <v>20000331</v>
      </c>
      <c r="B4" s="4">
        <v>5.1346999999999997E-2</v>
      </c>
      <c r="C4" s="4">
        <v>8.2474000000000006E-2</v>
      </c>
      <c r="D4" s="4">
        <v>-0.29736800000000002</v>
      </c>
      <c r="E4" s="4">
        <v>0.45846599999999998</v>
      </c>
      <c r="F4" s="4">
        <v>6.1789999999999996E-3</v>
      </c>
      <c r="G4" s="4">
        <v>2.3689000000000002E-2</v>
      </c>
      <c r="H4" s="4">
        <v>1.3100000000000001E-2</v>
      </c>
      <c r="I4" s="4">
        <v>-2.5000000000000001E-3</v>
      </c>
      <c r="J4" s="4">
        <v>4.8266999999999997E-2</v>
      </c>
      <c r="K4" s="4">
        <v>5.8709999999999998E-2</v>
      </c>
      <c r="L4" s="4">
        <v>-1.1724999999999999E-2</v>
      </c>
      <c r="M4" s="4">
        <v>0.16947000000000001</v>
      </c>
      <c r="N4" s="4">
        <v>-0.11949700000000001</v>
      </c>
      <c r="O4" s="4">
        <v>9.4805E-2</v>
      </c>
      <c r="P4" s="4">
        <v>-1.0892000000000001E-2</v>
      </c>
      <c r="Q4" s="4">
        <v>0.14841799999999999</v>
      </c>
      <c r="R4" s="4">
        <v>0.16758899999999999</v>
      </c>
      <c r="S4" s="4">
        <v>0.154976</v>
      </c>
      <c r="T4" s="4">
        <v>5.3628000000000002E-2</v>
      </c>
      <c r="U4" s="4">
        <v>0.17835100000000001</v>
      </c>
      <c r="V4" s="4">
        <v>-0.14236199999999999</v>
      </c>
      <c r="W4" s="4">
        <v>1.3847999999999999E-2</v>
      </c>
      <c r="X4" s="4">
        <v>0.18881100000000001</v>
      </c>
      <c r="Y4" s="4">
        <v>8.9663000000000007E-2</v>
      </c>
      <c r="Z4" s="4">
        <v>0.178735</v>
      </c>
      <c r="AA4" s="4">
        <v>2.0362000000000002E-2</v>
      </c>
      <c r="AB4" s="4">
        <v>-1.6240000000000001E-2</v>
      </c>
      <c r="AC4" s="4">
        <v>0.14496200000000001</v>
      </c>
      <c r="AD4" s="4">
        <v>-3.687E-2</v>
      </c>
      <c r="AE4" s="4">
        <v>0.24049100000000001</v>
      </c>
      <c r="AG4" s="16">
        <f t="shared" si="9"/>
        <v>5.1346999999999997E-2</v>
      </c>
      <c r="AH4" s="4">
        <f t="shared" si="0"/>
        <v>-5.4515666666666678E-2</v>
      </c>
      <c r="AI4" s="5">
        <f t="shared" si="1"/>
        <v>6.0219599999999984E-2</v>
      </c>
      <c r="AJ4" s="4">
        <f t="shared" si="2"/>
        <v>4.8269571428571419E-2</v>
      </c>
      <c r="AK4" s="5">
        <f t="shared" si="3"/>
        <v>4.4236399999999995E-2</v>
      </c>
      <c r="AL4" s="4">
        <f t="shared" si="4"/>
        <v>4.6162230769230768E-2</v>
      </c>
      <c r="AM4" s="5">
        <f t="shared" si="5"/>
        <v>3.8361133333333332E-2</v>
      </c>
      <c r="AN4" s="4">
        <f t="shared" si="6"/>
        <v>5.4456799999999993E-2</v>
      </c>
      <c r="AO4" s="5">
        <f t="shared" si="7"/>
        <v>5.6697879999999999E-2</v>
      </c>
      <c r="AP4" s="4">
        <f t="shared" si="8"/>
        <v>6.286732258064516E-2</v>
      </c>
    </row>
    <row r="5" spans="1:42" s="2" customFormat="1" ht="13">
      <c r="A5" s="1">
        <v>20000428</v>
      </c>
      <c r="B5" s="4">
        <v>2.4018999999999999E-2</v>
      </c>
      <c r="C5" s="4">
        <v>9.5238000000000003E-2</v>
      </c>
      <c r="D5" s="4">
        <v>-9.2285000000000006E-2</v>
      </c>
      <c r="E5" s="4">
        <v>0.53340600000000005</v>
      </c>
      <c r="F5" s="4">
        <v>7.4718999999999994E-2</v>
      </c>
      <c r="G5" s="4">
        <v>4.9586999999999999E-2</v>
      </c>
      <c r="H5" s="4">
        <v>-9.1680999999999999E-2</v>
      </c>
      <c r="I5" s="4">
        <v>-9.2731999999999995E-2</v>
      </c>
      <c r="J5" s="4">
        <v>-0.103896</v>
      </c>
      <c r="K5" s="4">
        <v>-8.7720000000000003E-3</v>
      </c>
      <c r="L5" s="4">
        <v>0.13050800000000001</v>
      </c>
      <c r="M5" s="4">
        <v>2.9867000000000001E-2</v>
      </c>
      <c r="N5" s="4">
        <v>7.6920000000000001E-3</v>
      </c>
      <c r="O5" s="4">
        <v>6.2870999999999996E-2</v>
      </c>
      <c r="P5" s="4">
        <v>1.5991999999999999E-2</v>
      </c>
      <c r="Q5" s="4">
        <v>-5.5085000000000002E-2</v>
      </c>
      <c r="R5" s="4">
        <v>-3.8843999999999997E-2</v>
      </c>
      <c r="S5" s="4">
        <v>6.0734000000000003E-2</v>
      </c>
      <c r="T5" s="4">
        <v>0.23153699999999999</v>
      </c>
      <c r="U5" s="4">
        <v>0.21712500000000001</v>
      </c>
      <c r="V5" s="4">
        <v>-0.18493200000000001</v>
      </c>
      <c r="W5" s="4">
        <v>0.118712</v>
      </c>
      <c r="X5" s="4">
        <v>-0.34352899999999997</v>
      </c>
      <c r="Y5" s="4">
        <v>-0.11199199999999999</v>
      </c>
      <c r="Z5" s="4">
        <v>1.0442E-2</v>
      </c>
      <c r="AA5" s="4">
        <v>0.25631900000000002</v>
      </c>
      <c r="AB5" s="4">
        <v>-1.8842999999999999E-2</v>
      </c>
      <c r="AC5" s="4">
        <v>-0.17203099999999999</v>
      </c>
      <c r="AD5" s="4">
        <v>1.8234E-2</v>
      </c>
      <c r="AE5" s="4">
        <v>-1.5826E-2</v>
      </c>
      <c r="AG5" s="16">
        <f t="shared" si="9"/>
        <v>2.4018999999999999E-2</v>
      </c>
      <c r="AH5" s="4">
        <f t="shared" si="0"/>
        <v>8.9906666666666659E-3</v>
      </c>
      <c r="AI5" s="5">
        <f t="shared" si="1"/>
        <v>0.1270194</v>
      </c>
      <c r="AJ5" s="4">
        <f t="shared" si="2"/>
        <v>8.4714714285714296E-2</v>
      </c>
      <c r="AK5" s="5">
        <f t="shared" si="3"/>
        <v>3.8760300000000004E-2</v>
      </c>
      <c r="AL5" s="4">
        <f t="shared" si="4"/>
        <v>4.2152153846153846E-2</v>
      </c>
      <c r="AM5" s="5">
        <f t="shared" si="5"/>
        <v>4.1236066666666668E-2</v>
      </c>
      <c r="AN5" s="4">
        <f t="shared" si="6"/>
        <v>4.1643749999999993E-2</v>
      </c>
      <c r="AO5" s="5">
        <f t="shared" si="7"/>
        <v>2.1130359999999997E-2</v>
      </c>
      <c r="AP5" s="4">
        <f t="shared" si="8"/>
        <v>1.9566258064516125E-2</v>
      </c>
    </row>
    <row r="6" spans="1:42" s="2" customFormat="1" ht="13" hidden="1">
      <c r="A6" s="1">
        <v>20000531</v>
      </c>
      <c r="B6" s="4">
        <v>-0.10086000000000001</v>
      </c>
      <c r="C6" s="4">
        <v>2.2609000000000001E-2</v>
      </c>
      <c r="D6" s="4">
        <v>-7.8838000000000005E-2</v>
      </c>
      <c r="E6" s="4">
        <v>-6.8570999999999993E-2</v>
      </c>
      <c r="F6" s="4">
        <v>-6.6667000000000004E-2</v>
      </c>
      <c r="G6" s="4">
        <v>-1.222E-2</v>
      </c>
      <c r="H6" s="4">
        <v>5.006E-2</v>
      </c>
      <c r="I6" s="4">
        <v>-0.161602</v>
      </c>
      <c r="J6" s="4">
        <v>4.0315999999999998E-2</v>
      </c>
      <c r="K6" s="4">
        <v>-5.2544E-2</v>
      </c>
      <c r="L6" s="4">
        <v>5.9970000000000002E-2</v>
      </c>
      <c r="M6" s="4">
        <v>4.4039000000000002E-2</v>
      </c>
      <c r="N6" s="4">
        <v>-4.5799999999999999E-3</v>
      </c>
      <c r="O6" s="4">
        <v>-2.0088999999999999E-2</v>
      </c>
      <c r="P6" s="4">
        <v>-0.109722</v>
      </c>
      <c r="Q6" s="4">
        <v>-3.5830000000000001E-2</v>
      </c>
      <c r="R6" s="4">
        <v>-1.652E-2</v>
      </c>
      <c r="S6" s="4">
        <v>-2.5672E-2</v>
      </c>
      <c r="T6" s="4">
        <v>-9.5949999999999994E-3</v>
      </c>
      <c r="U6" s="4">
        <v>-3.1159999999999998E-3</v>
      </c>
      <c r="V6" s="4">
        <v>-0.21218500000000001</v>
      </c>
      <c r="W6" s="4">
        <v>7.7913999999999997E-2</v>
      </c>
      <c r="X6" s="4">
        <v>-0.103047</v>
      </c>
      <c r="Y6" s="4">
        <v>-3.3481999999999998E-2</v>
      </c>
      <c r="Z6" s="4">
        <v>5.1669999999999997E-3</v>
      </c>
      <c r="AA6" s="4">
        <v>1.9608E-2</v>
      </c>
      <c r="AB6" s="4">
        <v>-0.16655300000000001</v>
      </c>
      <c r="AC6" s="4">
        <v>-0.25603199999999998</v>
      </c>
      <c r="AD6" s="4">
        <v>-0.112817</v>
      </c>
      <c r="AE6" s="4">
        <v>-2.4924999999999999E-2</v>
      </c>
      <c r="AG6" s="16">
        <f t="shared" si="9"/>
        <v>-0.10086000000000001</v>
      </c>
      <c r="AH6" s="4">
        <f t="shared" si="0"/>
        <v>-5.2363E-2</v>
      </c>
      <c r="AI6" s="5">
        <f t="shared" si="1"/>
        <v>-5.8465400000000001E-2</v>
      </c>
      <c r="AJ6" s="4">
        <f t="shared" si="2"/>
        <v>-3.6355285714285715E-2</v>
      </c>
      <c r="AK6" s="5">
        <f t="shared" si="3"/>
        <v>-4.28317E-2</v>
      </c>
      <c r="AL6" s="4">
        <f t="shared" si="4"/>
        <v>-2.4946769230769231E-2</v>
      </c>
      <c r="AM6" s="5">
        <f t="shared" si="5"/>
        <v>-2.3265133333333333E-2</v>
      </c>
      <c r="AN6" s="4">
        <f t="shared" si="6"/>
        <v>-2.7315800000000001E-2</v>
      </c>
      <c r="AO6" s="5">
        <f t="shared" si="7"/>
        <v>-3.2809279999999996E-2</v>
      </c>
      <c r="AP6" s="4">
        <f t="shared" si="8"/>
        <v>-4.3734967741935485E-2</v>
      </c>
    </row>
    <row r="7" spans="1:42" s="2" customFormat="1" ht="13" hidden="1">
      <c r="A7" s="1">
        <v>20000630</v>
      </c>
      <c r="B7" s="4">
        <v>0.16956499999999999</v>
      </c>
      <c r="C7" s="4">
        <v>-3.2189000000000002E-2</v>
      </c>
      <c r="D7" s="4">
        <v>-0.13513500000000001</v>
      </c>
      <c r="E7" s="4">
        <v>-5.2146999999999999E-2</v>
      </c>
      <c r="F7" s="4">
        <v>0.100327</v>
      </c>
      <c r="G7" s="4">
        <v>7.0400000000000004E-2</v>
      </c>
      <c r="H7" s="4">
        <v>5.7889000000000003E-2</v>
      </c>
      <c r="I7" s="4">
        <v>0.25205899999999998</v>
      </c>
      <c r="J7" s="4">
        <v>-0.107143</v>
      </c>
      <c r="K7" s="4">
        <v>-0.14598900000000001</v>
      </c>
      <c r="L7" s="4">
        <v>-8.2503999999999994E-2</v>
      </c>
      <c r="M7" s="4">
        <v>-4.5267000000000002E-2</v>
      </c>
      <c r="N7" s="4">
        <v>0.17893700000000001</v>
      </c>
      <c r="O7" s="4">
        <v>-0.38400000000000001</v>
      </c>
      <c r="P7" s="4">
        <v>0.29448000000000002</v>
      </c>
      <c r="Q7" s="4">
        <v>2.0372999999999999E-2</v>
      </c>
      <c r="R7" s="4">
        <v>7.2179999999999994E-2</v>
      </c>
      <c r="S7" s="4">
        <v>-0.11659799999999999</v>
      </c>
      <c r="T7" s="4">
        <v>0.31198700000000001</v>
      </c>
      <c r="U7" s="4">
        <v>5.0629999999999998E-3</v>
      </c>
      <c r="V7" s="4">
        <v>-6.8720000000000003E-2</v>
      </c>
      <c r="W7" s="4">
        <v>2.6800999999999998E-2</v>
      </c>
      <c r="X7" s="4">
        <v>0.278721</v>
      </c>
      <c r="Y7" s="4">
        <v>0.26131599999999999</v>
      </c>
      <c r="Z7" s="4">
        <v>5.9309999999999996E-3</v>
      </c>
      <c r="AA7" s="4">
        <v>-5.2448000000000002E-2</v>
      </c>
      <c r="AB7" s="4">
        <v>0.18678600000000001</v>
      </c>
      <c r="AC7" s="4">
        <v>-8.1946000000000005E-2</v>
      </c>
      <c r="AD7" s="4">
        <v>-4.9307999999999998E-2</v>
      </c>
      <c r="AE7" s="4">
        <v>-2.5853000000000001E-2</v>
      </c>
      <c r="AG7" s="16">
        <f t="shared" si="9"/>
        <v>0.16956499999999999</v>
      </c>
      <c r="AH7" s="4">
        <f t="shared" si="0"/>
        <v>7.4699999999999767E-4</v>
      </c>
      <c r="AI7" s="5">
        <f t="shared" si="1"/>
        <v>1.0084199999999998E-2</v>
      </c>
      <c r="AJ7" s="4">
        <f t="shared" si="2"/>
        <v>2.5530000000000001E-2</v>
      </c>
      <c r="AK7" s="5">
        <f t="shared" si="3"/>
        <v>1.7763699999999997E-2</v>
      </c>
      <c r="AL7" s="4">
        <f t="shared" si="4"/>
        <v>3.8358461538461511E-3</v>
      </c>
      <c r="AM7" s="5">
        <f t="shared" si="5"/>
        <v>-1.0346466666666668E-2</v>
      </c>
      <c r="AN7" s="4">
        <f t="shared" si="6"/>
        <v>2.1361250000000002E-2</v>
      </c>
      <c r="AO7" s="5">
        <f t="shared" si="7"/>
        <v>3.7216239999999998E-2</v>
      </c>
      <c r="AP7" s="4">
        <f t="shared" si="8"/>
        <v>2.946993548387097E-2</v>
      </c>
    </row>
    <row r="8" spans="1:42" s="2" customFormat="1" ht="13" hidden="1">
      <c r="A8" s="1">
        <v>20000731</v>
      </c>
      <c r="B8" s="4">
        <v>-0.105576</v>
      </c>
      <c r="C8" s="4">
        <v>9.4234999999999999E-2</v>
      </c>
      <c r="D8" s="4">
        <v>7.0829999999999999E-3</v>
      </c>
      <c r="E8" s="4">
        <v>-6.8769999999999998E-2</v>
      </c>
      <c r="F8" s="4">
        <v>-0.191806</v>
      </c>
      <c r="G8" s="4">
        <v>0.171898</v>
      </c>
      <c r="H8" s="4">
        <v>-0.14386299999999999</v>
      </c>
      <c r="I8" s="4">
        <v>-0.118421</v>
      </c>
      <c r="J8" s="4">
        <v>3.5714000000000003E-2</v>
      </c>
      <c r="K8" s="4">
        <v>-4.7619000000000002E-2</v>
      </c>
      <c r="L8" s="4">
        <v>5.8915000000000002E-2</v>
      </c>
      <c r="M8" s="4">
        <v>3.8793000000000001E-2</v>
      </c>
      <c r="N8" s="4">
        <v>-0.16825699999999999</v>
      </c>
      <c r="O8" s="4">
        <v>9.2759999999999995E-3</v>
      </c>
      <c r="P8" s="4">
        <v>-0.12562599999999999</v>
      </c>
      <c r="Q8" s="4">
        <v>2.6241E-2</v>
      </c>
      <c r="R8" s="4">
        <v>-1.403E-3</v>
      </c>
      <c r="S8" s="4">
        <v>-2.4844999999999999E-2</v>
      </c>
      <c r="T8" s="4">
        <v>4.0050000000000002E-2</v>
      </c>
      <c r="U8" s="4">
        <v>0.13350100000000001</v>
      </c>
      <c r="V8" s="4">
        <v>0.13763400000000001</v>
      </c>
      <c r="W8" s="4">
        <v>-6.4436999999999994E-2</v>
      </c>
      <c r="X8" s="4">
        <v>-0.12734400000000001</v>
      </c>
      <c r="Y8" s="4">
        <v>8.9744000000000004E-2</v>
      </c>
      <c r="Z8" s="4">
        <v>-2.6903E-2</v>
      </c>
      <c r="AA8" s="4">
        <v>0.178229</v>
      </c>
      <c r="AB8" s="4">
        <v>0.15945000000000001</v>
      </c>
      <c r="AC8" s="4">
        <v>-2.1739000000000001E-2</v>
      </c>
      <c r="AD8" s="4">
        <v>-0.14528099999999999</v>
      </c>
      <c r="AE8" s="4">
        <v>-8.4930000000000005E-3</v>
      </c>
      <c r="AG8" s="16">
        <f t="shared" si="9"/>
        <v>-0.105576</v>
      </c>
      <c r="AH8" s="4">
        <f t="shared" si="0"/>
        <v>-1.4193333333333347E-3</v>
      </c>
      <c r="AI8" s="5">
        <f t="shared" si="1"/>
        <v>-5.2966800000000001E-2</v>
      </c>
      <c r="AJ8" s="4">
        <f t="shared" si="2"/>
        <v>-3.3828428571428572E-2</v>
      </c>
      <c r="AK8" s="5">
        <f t="shared" si="3"/>
        <v>-3.6712499999999995E-2</v>
      </c>
      <c r="AL8" s="4">
        <f t="shared" si="4"/>
        <v>-2.0724384615384613E-2</v>
      </c>
      <c r="AM8" s="5">
        <f t="shared" si="5"/>
        <v>-2.8559866666666663E-2</v>
      </c>
      <c r="AN8" s="4">
        <f t="shared" si="6"/>
        <v>-2.5699050000000001E-2</v>
      </c>
      <c r="AO8" s="5">
        <f t="shared" si="7"/>
        <v>-1.3795320000000002E-2</v>
      </c>
      <c r="AP8" s="4">
        <f t="shared" si="8"/>
        <v>-6.7619354838709695E-3</v>
      </c>
    </row>
    <row r="9" spans="1:42" s="2" customFormat="1" ht="13" hidden="1">
      <c r="A9" s="1">
        <v>20000831</v>
      </c>
      <c r="B9" s="4">
        <v>0.209476</v>
      </c>
      <c r="C9" s="4">
        <v>0.22168199999999999</v>
      </c>
      <c r="D9" s="4">
        <v>-6.25E-2</v>
      </c>
      <c r="E9" s="4">
        <v>4.6046999999999998E-2</v>
      </c>
      <c r="F9" s="4">
        <v>-3.4559999999999999E-3</v>
      </c>
      <c r="G9" s="4">
        <v>9.7244999999999998E-2</v>
      </c>
      <c r="H9" s="4">
        <v>6.8010000000000001E-2</v>
      </c>
      <c r="I9" s="4">
        <v>0.291045</v>
      </c>
      <c r="J9" s="4">
        <v>-1.931E-3</v>
      </c>
      <c r="K9" s="4">
        <v>-8.9130000000000001E-2</v>
      </c>
      <c r="L9" s="4">
        <v>0.13469999999999999</v>
      </c>
      <c r="M9" s="4">
        <v>0.12551899999999999</v>
      </c>
      <c r="N9" s="4">
        <v>4.692E-3</v>
      </c>
      <c r="O9" s="4">
        <v>0.139706</v>
      </c>
      <c r="P9" s="4">
        <v>0.105896</v>
      </c>
      <c r="Q9" s="4">
        <v>0.17514199999999999</v>
      </c>
      <c r="R9" s="4">
        <v>0.121948</v>
      </c>
      <c r="S9" s="4">
        <v>0.165159</v>
      </c>
      <c r="T9" s="4">
        <v>-0.29472900000000002</v>
      </c>
      <c r="U9" s="4">
        <v>1.2800000000000001E-2</v>
      </c>
      <c r="V9" s="4">
        <v>9.0736999999999998E-2</v>
      </c>
      <c r="W9" s="4">
        <v>-2.0541E-2</v>
      </c>
      <c r="X9" s="4">
        <v>0</v>
      </c>
      <c r="Y9" s="4">
        <v>9.6891000000000005E-2</v>
      </c>
      <c r="Z9" s="4">
        <v>0.14094799999999999</v>
      </c>
      <c r="AA9" s="4">
        <v>4.1073999999999999E-2</v>
      </c>
      <c r="AB9" s="4">
        <v>0.20391200000000001</v>
      </c>
      <c r="AC9" s="4">
        <v>1.8182E-2</v>
      </c>
      <c r="AD9" s="4">
        <v>0.14057500000000001</v>
      </c>
      <c r="AE9" s="4">
        <v>7.3019000000000001E-2</v>
      </c>
      <c r="AG9" s="16">
        <f t="shared" si="9"/>
        <v>0.209476</v>
      </c>
      <c r="AH9" s="4">
        <f t="shared" si="0"/>
        <v>0.122886</v>
      </c>
      <c r="AI9" s="5">
        <f t="shared" si="1"/>
        <v>8.2249799999999998E-2</v>
      </c>
      <c r="AJ9" s="4">
        <f t="shared" si="2"/>
        <v>8.2357714285714284E-2</v>
      </c>
      <c r="AK9" s="5">
        <f t="shared" si="3"/>
        <v>7.764879999999999E-2</v>
      </c>
      <c r="AL9" s="4">
        <f t="shared" si="4"/>
        <v>7.9746692307692296E-2</v>
      </c>
      <c r="AM9" s="5">
        <f t="shared" si="5"/>
        <v>7.8740333333333315E-2</v>
      </c>
      <c r="AN9" s="4">
        <f t="shared" si="6"/>
        <v>7.2726049999999973E-2</v>
      </c>
      <c r="AO9" s="5">
        <f t="shared" si="7"/>
        <v>6.5376319999999988E-2</v>
      </c>
      <c r="AP9" s="4">
        <f t="shared" si="8"/>
        <v>7.264896774193548E-2</v>
      </c>
    </row>
    <row r="10" spans="1:42" s="2" customFormat="1" ht="13" hidden="1">
      <c r="A10" s="1">
        <v>20000929</v>
      </c>
      <c r="B10" s="4">
        <v>-0.134021</v>
      </c>
      <c r="C10" s="4">
        <v>0.146199</v>
      </c>
      <c r="D10" s="4">
        <v>1.6667000000000001E-2</v>
      </c>
      <c r="E10" s="4">
        <v>-0.37209300000000001</v>
      </c>
      <c r="F10" s="4">
        <v>-0.13720199999999999</v>
      </c>
      <c r="G10" s="4">
        <v>0.17482500000000001</v>
      </c>
      <c r="H10" s="4">
        <v>7.7829999999999996E-2</v>
      </c>
      <c r="I10" s="4">
        <v>-0.16763</v>
      </c>
      <c r="J10" s="4">
        <v>-7.6602000000000003E-2</v>
      </c>
      <c r="K10" s="4">
        <v>-3.6658999999999997E-2</v>
      </c>
      <c r="L10" s="4">
        <v>0.25680900000000001</v>
      </c>
      <c r="M10" s="4">
        <v>-1.106E-2</v>
      </c>
      <c r="N10" s="4">
        <v>-4.7745000000000003E-2</v>
      </c>
      <c r="O10" s="4">
        <v>-7.6175000000000007E-2</v>
      </c>
      <c r="P10" s="4">
        <v>-0.19536200000000001</v>
      </c>
      <c r="Q10" s="4">
        <v>-0.147727</v>
      </c>
      <c r="R10" s="4">
        <v>-0.44490800000000003</v>
      </c>
      <c r="S10" s="4">
        <v>-0.25651600000000002</v>
      </c>
      <c r="T10" s="4">
        <v>0.111301</v>
      </c>
      <c r="U10" s="4">
        <v>0.16052900000000001</v>
      </c>
      <c r="V10" s="4">
        <v>-0.215529</v>
      </c>
      <c r="W10" s="4">
        <v>6.5295000000000006E-2</v>
      </c>
      <c r="X10" s="4">
        <v>-0.13607900000000001</v>
      </c>
      <c r="Y10" s="4">
        <v>-0.26973200000000003</v>
      </c>
      <c r="Z10" s="4">
        <v>-1.4711E-2</v>
      </c>
      <c r="AA10" s="4">
        <v>0.235205</v>
      </c>
      <c r="AB10" s="4">
        <v>-8.0255999999999994E-2</v>
      </c>
      <c r="AC10" s="4">
        <v>-6.0476000000000002E-2</v>
      </c>
      <c r="AD10" s="4">
        <v>-0.29505100000000001</v>
      </c>
      <c r="AE10" s="4">
        <v>0.109109</v>
      </c>
      <c r="AG10" s="16">
        <f t="shared" si="9"/>
        <v>-0.134021</v>
      </c>
      <c r="AH10" s="4">
        <f t="shared" si="0"/>
        <v>9.6149999999999985E-3</v>
      </c>
      <c r="AI10" s="5">
        <f t="shared" si="1"/>
        <v>-9.6089999999999995E-2</v>
      </c>
      <c r="AJ10" s="4">
        <f t="shared" si="2"/>
        <v>-3.2542142857142853E-2</v>
      </c>
      <c r="AK10" s="5">
        <f t="shared" si="3"/>
        <v>-5.08686E-2</v>
      </c>
      <c r="AL10" s="4">
        <f t="shared" si="4"/>
        <v>-2.0225923076923075E-2</v>
      </c>
      <c r="AM10" s="5">
        <f t="shared" si="5"/>
        <v>-2.5790466666666664E-2</v>
      </c>
      <c r="AN10" s="4">
        <f t="shared" si="6"/>
        <v>-6.6003449999999991E-2</v>
      </c>
      <c r="AO10" s="5">
        <f t="shared" si="7"/>
        <v>-6.8623400000000001E-2</v>
      </c>
      <c r="AP10" s="4">
        <f t="shared" si="8"/>
        <v>-5.8766612903225803E-2</v>
      </c>
    </row>
    <row r="11" spans="1:42" s="2" customFormat="1" ht="13" hidden="1">
      <c r="A11" s="1">
        <v>20001031</v>
      </c>
      <c r="B11" s="4">
        <v>-0.16190499999999999</v>
      </c>
      <c r="C11" s="4">
        <v>8.0169999999999998E-3</v>
      </c>
      <c r="D11" s="4">
        <v>5.1147999999999999E-2</v>
      </c>
      <c r="E11" s="4">
        <v>-4.2327999999999998E-2</v>
      </c>
      <c r="F11" s="4">
        <v>8.8949E-2</v>
      </c>
      <c r="G11" s="4">
        <v>7.6388999999999999E-2</v>
      </c>
      <c r="H11" s="4">
        <v>7.1027999999999994E-2</v>
      </c>
      <c r="I11" s="4">
        <v>-3.7499999999999999E-2</v>
      </c>
      <c r="J11" s="4">
        <v>9.5022999999999996E-2</v>
      </c>
      <c r="K11" s="4">
        <v>0.22806999999999999</v>
      </c>
      <c r="L11" s="4">
        <v>-4.6109999999999996E-3</v>
      </c>
      <c r="M11" s="4">
        <v>0.133271</v>
      </c>
      <c r="N11" s="4">
        <v>-2.4070000000000001E-2</v>
      </c>
      <c r="O11" s="4">
        <v>0.51052600000000004</v>
      </c>
      <c r="P11" s="4">
        <v>-4.1237000000000003E-2</v>
      </c>
      <c r="Q11" s="4">
        <v>-0.124444</v>
      </c>
      <c r="R11" s="4">
        <v>8.2707000000000003E-2</v>
      </c>
      <c r="S11" s="4">
        <v>0.11439100000000001</v>
      </c>
      <c r="T11" s="4">
        <v>0.10169499999999999</v>
      </c>
      <c r="U11" s="4">
        <v>8.8673000000000002E-2</v>
      </c>
      <c r="V11" s="4">
        <v>-0.117257</v>
      </c>
      <c r="W11" s="4">
        <v>0.208228</v>
      </c>
      <c r="X11" s="4">
        <v>0.14196900000000001</v>
      </c>
      <c r="Y11" s="4">
        <v>-0.236097</v>
      </c>
      <c r="Z11" s="4">
        <v>-4.9836999999999999E-2</v>
      </c>
      <c r="AA11" s="4">
        <v>-0.138821</v>
      </c>
      <c r="AB11" s="4">
        <v>-5.0320999999999998E-2</v>
      </c>
      <c r="AC11" s="4">
        <v>-0.21063799999999999</v>
      </c>
      <c r="AD11" s="4">
        <v>4.0184999999999998E-2</v>
      </c>
      <c r="AE11" s="4">
        <v>8.123E-3</v>
      </c>
      <c r="AG11" s="16">
        <f t="shared" si="9"/>
        <v>-0.16190499999999999</v>
      </c>
      <c r="AH11" s="4">
        <f t="shared" si="0"/>
        <v>-3.4246666666666668E-2</v>
      </c>
      <c r="AI11" s="5">
        <f t="shared" si="1"/>
        <v>-1.1223800000000001E-2</v>
      </c>
      <c r="AJ11" s="4">
        <f t="shared" si="2"/>
        <v>1.3042571428571428E-2</v>
      </c>
      <c r="AK11" s="5">
        <f t="shared" si="3"/>
        <v>3.7689099999999996E-2</v>
      </c>
      <c r="AL11" s="4">
        <f t="shared" si="4"/>
        <v>3.8888538461538461E-2</v>
      </c>
      <c r="AM11" s="5">
        <f t="shared" si="5"/>
        <v>6.6133800000000006E-2</v>
      </c>
      <c r="AN11" s="4">
        <f t="shared" si="6"/>
        <v>5.6255950000000013E-2</v>
      </c>
      <c r="AO11" s="5">
        <f t="shared" si="7"/>
        <v>4.8425400000000014E-2</v>
      </c>
      <c r="AP11" s="4">
        <f t="shared" si="8"/>
        <v>2.6107290322580658E-2</v>
      </c>
    </row>
    <row r="12" spans="1:42" s="2" customFormat="1" ht="13" hidden="1">
      <c r="A12" s="1">
        <v>20001130</v>
      </c>
      <c r="B12" s="4">
        <v>-0.19697000000000001</v>
      </c>
      <c r="C12" s="4">
        <v>4.6855000000000001E-2</v>
      </c>
      <c r="D12" s="4">
        <v>-0.13089000000000001</v>
      </c>
      <c r="E12" s="4">
        <v>-0.32596700000000001</v>
      </c>
      <c r="F12" s="4">
        <v>8.9108999999999994E-2</v>
      </c>
      <c r="G12" s="4">
        <v>2.0497999999999999E-2</v>
      </c>
      <c r="H12" s="4">
        <v>0.137436</v>
      </c>
      <c r="I12" s="4">
        <v>-5.6277000000000001E-2</v>
      </c>
      <c r="J12" s="4">
        <v>-5.978E-2</v>
      </c>
      <c r="K12" s="4">
        <v>-2.0409999999999998E-3</v>
      </c>
      <c r="L12" s="4">
        <v>0.101871</v>
      </c>
      <c r="M12" s="4">
        <v>-0.106908</v>
      </c>
      <c r="N12" s="4">
        <v>-0.14910300000000001</v>
      </c>
      <c r="O12" s="4">
        <v>-9.0592000000000006E-2</v>
      </c>
      <c r="P12" s="4">
        <v>-0.31989200000000001</v>
      </c>
      <c r="Q12" s="4">
        <v>-4.9442E-2</v>
      </c>
      <c r="R12" s="4">
        <v>-0.153722</v>
      </c>
      <c r="S12" s="4">
        <v>7.0727999999999999E-2</v>
      </c>
      <c r="T12" s="4">
        <v>5.1160999999999998E-2</v>
      </c>
      <c r="U12" s="4">
        <v>-4.5746000000000002E-2</v>
      </c>
      <c r="V12" s="4">
        <v>-0.195489</v>
      </c>
      <c r="W12" s="4">
        <v>3.0577E-2</v>
      </c>
      <c r="X12" s="4">
        <v>-0.16696900000000001</v>
      </c>
      <c r="Y12" s="4">
        <v>-0.16991800000000001</v>
      </c>
      <c r="Z12" s="4">
        <v>-9.5781000000000005E-2</v>
      </c>
      <c r="AA12" s="4">
        <v>7.1942000000000006E-2</v>
      </c>
      <c r="AB12" s="4">
        <v>-0.31397999999999998</v>
      </c>
      <c r="AC12" s="4">
        <v>-0.153639</v>
      </c>
      <c r="AD12" s="4">
        <v>-0.23949000000000001</v>
      </c>
      <c r="AE12" s="4">
        <v>1.7547E-2</v>
      </c>
      <c r="AG12" s="16">
        <f t="shared" si="9"/>
        <v>-0.19697000000000001</v>
      </c>
      <c r="AH12" s="4">
        <f t="shared" si="0"/>
        <v>-9.366833333333334E-2</v>
      </c>
      <c r="AI12" s="5">
        <f t="shared" si="1"/>
        <v>-0.10357260000000001</v>
      </c>
      <c r="AJ12" s="4">
        <f t="shared" si="2"/>
        <v>-5.141842857142858E-2</v>
      </c>
      <c r="AK12" s="5">
        <f t="shared" si="3"/>
        <v>-4.780270000000001E-2</v>
      </c>
      <c r="AL12" s="4">
        <f t="shared" si="4"/>
        <v>-3.7158769230769238E-2</v>
      </c>
      <c r="AM12" s="5">
        <f t="shared" si="5"/>
        <v>-4.8183933333333345E-2</v>
      </c>
      <c r="AN12" s="4">
        <f t="shared" si="6"/>
        <v>-5.6196300000000012E-2</v>
      </c>
      <c r="AO12" s="5">
        <f t="shared" si="7"/>
        <v>-6.6858840000000003E-2</v>
      </c>
      <c r="AP12" s="4">
        <f t="shared" si="8"/>
        <v>-7.6931354838709679E-2</v>
      </c>
    </row>
    <row r="13" spans="1:42" s="2" customFormat="1" ht="13" hidden="1">
      <c r="A13" s="1">
        <v>20001229</v>
      </c>
      <c r="B13" s="4">
        <v>9.6698000000000006E-2</v>
      </c>
      <c r="C13" s="4">
        <v>-5.212E-2</v>
      </c>
      <c r="D13" s="4">
        <v>0.216867</v>
      </c>
      <c r="E13" s="4">
        <v>-9.4261999999999999E-2</v>
      </c>
      <c r="F13" s="4">
        <v>3.1819999999999999E-3</v>
      </c>
      <c r="G13" s="4">
        <v>-4.4344000000000001E-2</v>
      </c>
      <c r="H13" s="4">
        <v>6.6726999999999995E-2</v>
      </c>
      <c r="I13" s="4">
        <v>8.8685E-2</v>
      </c>
      <c r="J13" s="4">
        <v>0.14180200000000001</v>
      </c>
      <c r="K13" s="4">
        <v>0.20785300000000001</v>
      </c>
      <c r="L13" s="4">
        <v>5.9774000000000001E-2</v>
      </c>
      <c r="M13" s="4">
        <v>5.6168999999999997E-2</v>
      </c>
      <c r="N13" s="4">
        <v>-9.2884999999999995E-2</v>
      </c>
      <c r="O13" s="4">
        <v>-2.9486999999999999E-2</v>
      </c>
      <c r="P13" s="4">
        <v>5.53E-4</v>
      </c>
      <c r="Q13" s="4">
        <v>-9.0909000000000004E-2</v>
      </c>
      <c r="R13" s="4">
        <v>-0.21018100000000001</v>
      </c>
      <c r="S13" s="4">
        <v>4.0372999999999999E-2</v>
      </c>
      <c r="T13" s="4">
        <v>-6.6709999999999998E-3</v>
      </c>
      <c r="U13" s="4">
        <v>-4.3990000000000001E-3</v>
      </c>
      <c r="V13" s="4">
        <v>1.1339999999999999E-2</v>
      </c>
      <c r="W13" s="4">
        <v>1.3783E-2</v>
      </c>
      <c r="X13" s="4">
        <v>-0.244009</v>
      </c>
      <c r="Y13" s="4">
        <v>-0.15066199999999999</v>
      </c>
      <c r="Z13" s="4">
        <v>-2.9558999999999998E-2</v>
      </c>
      <c r="AA13" s="4">
        <v>2.2818999999999999E-2</v>
      </c>
      <c r="AB13" s="4">
        <v>-0.26705000000000001</v>
      </c>
      <c r="AC13" s="4">
        <v>-0.11910800000000001</v>
      </c>
      <c r="AD13" s="4">
        <v>0.26968199999999998</v>
      </c>
      <c r="AE13" s="4">
        <v>0.11032699999999999</v>
      </c>
      <c r="AG13" s="16">
        <f t="shared" si="9"/>
        <v>9.6698000000000006E-2</v>
      </c>
      <c r="AH13" s="4">
        <f t="shared" si="0"/>
        <v>8.7148333333333342E-2</v>
      </c>
      <c r="AI13" s="5">
        <f t="shared" si="1"/>
        <v>3.4073000000000006E-2</v>
      </c>
      <c r="AJ13" s="4">
        <f t="shared" si="2"/>
        <v>2.7535428571428575E-2</v>
      </c>
      <c r="AK13" s="5">
        <f t="shared" si="3"/>
        <v>6.3108800000000007E-2</v>
      </c>
      <c r="AL13" s="4">
        <f t="shared" si="4"/>
        <v>5.7463923076923086E-2</v>
      </c>
      <c r="AM13" s="5">
        <f t="shared" si="5"/>
        <v>4.1643933333333341E-2</v>
      </c>
      <c r="AN13" s="4">
        <f t="shared" si="6"/>
        <v>1.7891200000000003E-2</v>
      </c>
      <c r="AO13" s="5">
        <f t="shared" si="7"/>
        <v>-6.4491999999999544E-4</v>
      </c>
      <c r="AP13" s="4">
        <f t="shared" si="8"/>
        <v>-9.3587096774193357E-4</v>
      </c>
    </row>
    <row r="14" spans="1:42" s="2" customFormat="1" ht="13" hidden="1">
      <c r="A14" s="1">
        <v>20010131</v>
      </c>
      <c r="B14" s="4">
        <v>2.1510000000000001E-3</v>
      </c>
      <c r="C14" s="4">
        <v>-0.14205300000000001</v>
      </c>
      <c r="D14" s="4">
        <v>0.209901</v>
      </c>
      <c r="E14" s="4">
        <v>0.78099499999999999</v>
      </c>
      <c r="F14" s="4">
        <v>-1.1936E-2</v>
      </c>
      <c r="G14" s="4">
        <v>-0.113636</v>
      </c>
      <c r="H14" s="4">
        <v>-0.159222</v>
      </c>
      <c r="I14" s="4">
        <v>-5.7584000000000003E-2</v>
      </c>
      <c r="J14" s="4">
        <v>-9.5265000000000002E-2</v>
      </c>
      <c r="K14" s="4">
        <v>-6.3480999999999996E-2</v>
      </c>
      <c r="L14" s="4">
        <v>-0.138157</v>
      </c>
      <c r="M14" s="4">
        <v>-1.8518E-2</v>
      </c>
      <c r="N14" s="4">
        <v>8.4792999999999993E-2</v>
      </c>
      <c r="O14" s="4">
        <v>-1.3209999999999999E-3</v>
      </c>
      <c r="P14" s="4">
        <v>0.16752500000000001</v>
      </c>
      <c r="Q14" s="4">
        <v>0.31764700000000001</v>
      </c>
      <c r="R14" s="4">
        <v>0.230769</v>
      </c>
      <c r="S14" s="4">
        <v>5.8148999999999999E-2</v>
      </c>
      <c r="T14" s="4">
        <v>-0.153257</v>
      </c>
      <c r="U14" s="4">
        <v>2.1502E-2</v>
      </c>
      <c r="V14" s="4">
        <v>0.12642</v>
      </c>
      <c r="W14" s="4">
        <v>-0.122243</v>
      </c>
      <c r="X14" s="4">
        <v>0.407781</v>
      </c>
      <c r="Y14" s="4">
        <v>0.192359</v>
      </c>
      <c r="Z14" s="4">
        <v>-4.0834000000000002E-2</v>
      </c>
      <c r="AA14" s="4">
        <v>-8.5668999999999995E-2</v>
      </c>
      <c r="AB14" s="4">
        <v>9.6412999999999999E-2</v>
      </c>
      <c r="AC14" s="4">
        <v>0.39072499999999999</v>
      </c>
      <c r="AD14" s="4">
        <v>-7.5012999999999996E-2</v>
      </c>
      <c r="AE14" s="4">
        <v>-4.6358999999999997E-2</v>
      </c>
      <c r="AG14" s="16">
        <f t="shared" si="9"/>
        <v>2.1510000000000001E-3</v>
      </c>
      <c r="AH14" s="4">
        <f t="shared" si="0"/>
        <v>2.3332999999999993E-2</v>
      </c>
      <c r="AI14" s="5">
        <f t="shared" si="1"/>
        <v>0.16781160000000001</v>
      </c>
      <c r="AJ14" s="4">
        <f t="shared" si="2"/>
        <v>8.0885714285714311E-2</v>
      </c>
      <c r="AK14" s="5">
        <f t="shared" si="3"/>
        <v>3.4987000000000018E-2</v>
      </c>
      <c r="AL14" s="4">
        <f t="shared" si="4"/>
        <v>1.4861153846153859E-2</v>
      </c>
      <c r="AM14" s="5">
        <f t="shared" si="5"/>
        <v>1.8444466666666676E-2</v>
      </c>
      <c r="AN14" s="4">
        <f t="shared" si="6"/>
        <v>4.4875000000000012E-2</v>
      </c>
      <c r="AO14" s="5">
        <f t="shared" si="7"/>
        <v>6.0932760000000009E-2</v>
      </c>
      <c r="AP14" s="4">
        <f t="shared" si="8"/>
        <v>5.685748387096775E-2</v>
      </c>
    </row>
    <row r="15" spans="1:42" s="2" customFormat="1" ht="13" hidden="1">
      <c r="A15" s="1">
        <v>20010228</v>
      </c>
      <c r="B15" s="4">
        <v>-0.34763899999999998</v>
      </c>
      <c r="C15" s="4">
        <v>0.121821</v>
      </c>
      <c r="D15" s="4">
        <v>-0.104674</v>
      </c>
      <c r="E15" s="4">
        <v>-0.12601599999999999</v>
      </c>
      <c r="F15" s="4">
        <v>-2.2501E-2</v>
      </c>
      <c r="G15" s="4">
        <v>6.6154000000000004E-2</v>
      </c>
      <c r="H15" s="4">
        <v>2.4559999999999998E-2</v>
      </c>
      <c r="I15" s="4">
        <v>0.116244</v>
      </c>
      <c r="J15" s="4">
        <v>7.5500000000000003E-3</v>
      </c>
      <c r="K15" s="4">
        <v>-3.9910000000000001E-2</v>
      </c>
      <c r="L15" s="4">
        <v>8.9448E-2</v>
      </c>
      <c r="M15" s="4">
        <v>9.0961E-2</v>
      </c>
      <c r="N15" s="4">
        <v>-6.0089999999999998E-2</v>
      </c>
      <c r="O15" s="4">
        <v>-7.0369999999999999E-3</v>
      </c>
      <c r="P15" s="4">
        <v>-0.21709600000000001</v>
      </c>
      <c r="Q15" s="4">
        <v>-0.106875</v>
      </c>
      <c r="R15" s="4">
        <v>-0.22750000000000001</v>
      </c>
      <c r="S15" s="4">
        <v>-1.7829000000000001E-2</v>
      </c>
      <c r="T15" s="4">
        <v>1.1929E-2</v>
      </c>
      <c r="U15" s="4">
        <v>8.0160999999999996E-2</v>
      </c>
      <c r="V15" s="4">
        <v>-0.33494099999999999</v>
      </c>
      <c r="W15" s="4">
        <v>-2.4093E-2</v>
      </c>
      <c r="X15" s="4">
        <v>-3.3777000000000001E-2</v>
      </c>
      <c r="Y15" s="4">
        <v>-0.51634800000000003</v>
      </c>
      <c r="Z15" s="4">
        <v>1.1309E-2</v>
      </c>
      <c r="AA15" s="4">
        <v>7.5979000000000005E-2</v>
      </c>
      <c r="AB15" s="4">
        <v>-0.34969299999999998</v>
      </c>
      <c r="AC15" s="4">
        <v>-4.1266999999999998E-2</v>
      </c>
      <c r="AD15" s="4">
        <v>-0.32534200000000002</v>
      </c>
      <c r="AE15" s="4">
        <v>4.2077999999999997E-2</v>
      </c>
      <c r="AG15" s="16">
        <f t="shared" si="9"/>
        <v>-0.34763899999999998</v>
      </c>
      <c r="AH15" s="4">
        <f t="shared" si="0"/>
        <v>-0.11016399999999998</v>
      </c>
      <c r="AI15" s="5">
        <f t="shared" si="1"/>
        <v>-9.5801799999999979E-2</v>
      </c>
      <c r="AJ15" s="4">
        <f t="shared" si="2"/>
        <v>-5.5470714285714276E-2</v>
      </c>
      <c r="AK15" s="5">
        <f t="shared" si="3"/>
        <v>-3.0441099999999992E-2</v>
      </c>
      <c r="AL15" s="4">
        <f t="shared" si="4"/>
        <v>-9.5386153846153798E-3</v>
      </c>
      <c r="AM15" s="5">
        <f t="shared" si="5"/>
        <v>-1.2741933333333327E-2</v>
      </c>
      <c r="AN15" s="4">
        <f t="shared" si="6"/>
        <v>-3.7425E-2</v>
      </c>
      <c r="AO15" s="5">
        <f t="shared" si="7"/>
        <v>-6.309991999999999E-2</v>
      </c>
      <c r="AP15" s="4">
        <f t="shared" si="8"/>
        <v>-6.982045161290322E-2</v>
      </c>
    </row>
    <row r="16" spans="1:42" s="2" customFormat="1" ht="13" hidden="1">
      <c r="A16" s="1">
        <v>20010330</v>
      </c>
      <c r="B16" s="4">
        <v>-0.21157899999999999</v>
      </c>
      <c r="C16" s="4">
        <v>4.8834000000000002E-2</v>
      </c>
      <c r="D16" s="4">
        <v>-6.1765E-2</v>
      </c>
      <c r="E16" s="4">
        <v>0.23441899999999999</v>
      </c>
      <c r="F16" s="4">
        <v>-1.2829999999999999E-2</v>
      </c>
      <c r="G16" s="4">
        <v>-0.104341</v>
      </c>
      <c r="H16" s="4">
        <v>-6.3239000000000004E-2</v>
      </c>
      <c r="I16" s="4">
        <v>-6.275E-2</v>
      </c>
      <c r="J16" s="4">
        <v>-6.8436999999999998E-2</v>
      </c>
      <c r="K16" s="4">
        <v>-3.2646000000000001E-2</v>
      </c>
      <c r="L16" s="4">
        <v>3.5179999999999999E-3</v>
      </c>
      <c r="M16" s="4">
        <v>-4.0646000000000002E-2</v>
      </c>
      <c r="N16" s="4">
        <v>-1.266E-3</v>
      </c>
      <c r="O16" s="4">
        <v>-0.12689900000000001</v>
      </c>
      <c r="P16" s="4">
        <v>8.6654999999999996E-2</v>
      </c>
      <c r="Q16" s="4">
        <v>-3.7236999999999999E-2</v>
      </c>
      <c r="R16" s="4">
        <v>-7.8774999999999998E-2</v>
      </c>
      <c r="S16" s="4">
        <v>-8.3968000000000001E-2</v>
      </c>
      <c r="T16" s="4">
        <v>-3.5237999999999998E-2</v>
      </c>
      <c r="U16" s="4">
        <v>-4.5381999999999999E-2</v>
      </c>
      <c r="V16" s="4">
        <v>-5.7349999999999998E-2</v>
      </c>
      <c r="W16" s="4">
        <v>-4.9376999999999997E-2</v>
      </c>
      <c r="X16" s="4">
        <v>-7.3093000000000005E-2</v>
      </c>
      <c r="Y16" s="4">
        <v>-0.239116</v>
      </c>
      <c r="Z16" s="4">
        <v>-9.6343999999999999E-2</v>
      </c>
      <c r="AA16" s="4">
        <v>-1.2487E-2</v>
      </c>
      <c r="AB16" s="4">
        <v>-0.22666700000000001</v>
      </c>
      <c r="AC16" s="4">
        <v>-7.2283E-2</v>
      </c>
      <c r="AD16" s="4">
        <v>4.8392999999999999E-2</v>
      </c>
      <c r="AE16" s="4">
        <v>-5.9171000000000001E-2</v>
      </c>
      <c r="AG16" s="16">
        <f t="shared" si="9"/>
        <v>-0.21157899999999999</v>
      </c>
      <c r="AH16" s="4">
        <f t="shared" si="0"/>
        <v>-7.4836666666666662E-2</v>
      </c>
      <c r="AI16" s="5">
        <f t="shared" si="1"/>
        <v>-5.8419999999999967E-4</v>
      </c>
      <c r="AJ16" s="4">
        <f t="shared" si="2"/>
        <v>-2.4357285714285717E-2</v>
      </c>
      <c r="AK16" s="5">
        <f t="shared" si="3"/>
        <v>-3.3433400000000002E-2</v>
      </c>
      <c r="AL16" s="4">
        <f t="shared" si="4"/>
        <v>-2.8574000000000002E-2</v>
      </c>
      <c r="AM16" s="5">
        <f t="shared" si="5"/>
        <v>-3.3308466666666668E-2</v>
      </c>
      <c r="AN16" s="4">
        <f t="shared" si="6"/>
        <v>-3.2409500000000008E-2</v>
      </c>
      <c r="AO16" s="5">
        <f t="shared" si="7"/>
        <v>-4.4500320000000003E-2</v>
      </c>
      <c r="AP16" s="4">
        <f t="shared" si="8"/>
        <v>-4.9389258064516134E-2</v>
      </c>
    </row>
    <row r="17" spans="1:44" s="2" customFormat="1" ht="13" hidden="1">
      <c r="A17" s="1">
        <v>20010430</v>
      </c>
      <c r="B17" s="4">
        <v>7.8771999999999995E-2</v>
      </c>
      <c r="C17" s="4">
        <v>9.4057000000000002E-2</v>
      </c>
      <c r="D17" s="4">
        <v>-0.113245</v>
      </c>
      <c r="E17" s="4">
        <v>0.168048</v>
      </c>
      <c r="F17" s="4">
        <v>7.7854999999999994E-2</v>
      </c>
      <c r="G17" s="4">
        <v>0.109316</v>
      </c>
      <c r="H17" s="4">
        <v>-5.2609000000000003E-2</v>
      </c>
      <c r="I17" s="4">
        <v>9.4244999999999995E-2</v>
      </c>
      <c r="J17" s="4">
        <v>0.110319</v>
      </c>
      <c r="K17" s="4">
        <v>5.9549999999999999E-2</v>
      </c>
      <c r="L17" s="4">
        <v>5.2592E-2</v>
      </c>
      <c r="M17" s="4">
        <v>-2.648E-2</v>
      </c>
      <c r="N17" s="4">
        <v>0.13008600000000001</v>
      </c>
      <c r="O17" s="4">
        <v>0.19803899999999999</v>
      </c>
      <c r="P17" s="4">
        <v>-9.0822E-2</v>
      </c>
      <c r="Q17" s="4">
        <v>0.19713</v>
      </c>
      <c r="R17" s="4">
        <v>0.17472699999999999</v>
      </c>
      <c r="S17" s="4">
        <v>0.18358099999999999</v>
      </c>
      <c r="T17" s="4">
        <v>0.108792</v>
      </c>
      <c r="U17" s="4">
        <v>-1.3745E-2</v>
      </c>
      <c r="V17" s="4">
        <v>9.0463000000000002E-2</v>
      </c>
      <c r="W17" s="4">
        <v>9.2199999999999997E-4</v>
      </c>
      <c r="X17" s="4">
        <v>0.23885700000000001</v>
      </c>
      <c r="Y17" s="4">
        <v>8.8968000000000005E-2</v>
      </c>
      <c r="Z17" s="4">
        <v>0.15934100000000001</v>
      </c>
      <c r="AA17" s="4">
        <v>0.102354</v>
      </c>
      <c r="AB17" s="4">
        <v>0.113858</v>
      </c>
      <c r="AC17" s="4">
        <v>4.6009000000000001E-2</v>
      </c>
      <c r="AD17" s="4">
        <v>0.24987899999999999</v>
      </c>
      <c r="AE17" s="4">
        <v>6.5211000000000005E-2</v>
      </c>
      <c r="AG17" s="16">
        <f t="shared" si="9"/>
        <v>7.8771999999999995E-2</v>
      </c>
      <c r="AH17" s="4">
        <f t="shared" si="0"/>
        <v>1.9861333333333338E-2</v>
      </c>
      <c r="AI17" s="5">
        <f t="shared" si="1"/>
        <v>6.1097400000000003E-2</v>
      </c>
      <c r="AJ17" s="4">
        <f t="shared" si="2"/>
        <v>5.1742000000000003E-2</v>
      </c>
      <c r="AK17" s="5">
        <f t="shared" si="3"/>
        <v>6.2630800000000014E-2</v>
      </c>
      <c r="AL17" s="4">
        <f t="shared" si="4"/>
        <v>5.0186153846153853E-2</v>
      </c>
      <c r="AM17" s="5">
        <f t="shared" si="5"/>
        <v>6.5369666666666673E-2</v>
      </c>
      <c r="AN17" s="4">
        <f t="shared" si="6"/>
        <v>7.7697650000000007E-2</v>
      </c>
      <c r="AO17" s="5">
        <f t="shared" si="7"/>
        <v>7.8376720000000011E-2</v>
      </c>
      <c r="AP17" s="4">
        <f t="shared" si="8"/>
        <v>8.697000000000002E-2</v>
      </c>
    </row>
    <row r="18" spans="1:44" s="2" customFormat="1" ht="13" hidden="1">
      <c r="A18" s="1">
        <v>20010531</v>
      </c>
      <c r="B18" s="4">
        <v>-5.3218000000000001E-2</v>
      </c>
      <c r="C18" s="4">
        <v>-1.636E-2</v>
      </c>
      <c r="D18" s="4">
        <v>0.24666099999999999</v>
      </c>
      <c r="E18" s="4">
        <v>-8.8709999999999997E-2</v>
      </c>
      <c r="F18" s="4">
        <v>4.2981999999999999E-2</v>
      </c>
      <c r="G18" s="4">
        <v>2.0388E-2</v>
      </c>
      <c r="H18" s="4">
        <v>-3.1428999999999999E-2</v>
      </c>
      <c r="I18" s="4">
        <v>7.4150999999999995E-2</v>
      </c>
      <c r="J18" s="4">
        <v>3.4521000000000003E-2</v>
      </c>
      <c r="K18" s="4">
        <v>7.0553000000000005E-2</v>
      </c>
      <c r="L18" s="4">
        <v>-1.1694E-2</v>
      </c>
      <c r="M18" s="4">
        <v>6.4584000000000003E-2</v>
      </c>
      <c r="N18" s="4">
        <v>6.2068999999999999E-2</v>
      </c>
      <c r="O18" s="4">
        <v>-9.8200000000000006E-3</v>
      </c>
      <c r="P18" s="4">
        <v>3.1304999999999999E-2</v>
      </c>
      <c r="Q18" s="4">
        <v>-2.7792000000000001E-2</v>
      </c>
      <c r="R18" s="4">
        <v>-0.125526</v>
      </c>
      <c r="S18" s="4">
        <v>5.3616999999999998E-2</v>
      </c>
      <c r="T18" s="4">
        <v>-2.3499999999999999E-4</v>
      </c>
      <c r="U18" s="4">
        <v>9.2149999999999996E-2</v>
      </c>
      <c r="V18" s="4">
        <v>-5.4662000000000002E-2</v>
      </c>
      <c r="W18" s="4">
        <v>-3.4750999999999997E-2</v>
      </c>
      <c r="X18" s="4">
        <v>2.1107000000000001E-2</v>
      </c>
      <c r="Y18" s="4">
        <v>-0.12875800000000001</v>
      </c>
      <c r="Z18" s="4">
        <v>9.6849999999999992E-3</v>
      </c>
      <c r="AA18" s="4">
        <v>-4.7819999999999998E-3</v>
      </c>
      <c r="AB18" s="4">
        <v>-3.7967000000000001E-2</v>
      </c>
      <c r="AC18" s="4">
        <v>-4.9820000000000003E-2</v>
      </c>
      <c r="AD18" s="4">
        <v>-0.11834600000000001</v>
      </c>
      <c r="AE18" s="4">
        <v>6.9863999999999996E-2</v>
      </c>
      <c r="AG18" s="16">
        <f t="shared" si="9"/>
        <v>-5.3218000000000001E-2</v>
      </c>
      <c r="AH18" s="4">
        <f t="shared" si="0"/>
        <v>5.9027666666666666E-2</v>
      </c>
      <c r="AI18" s="5">
        <f t="shared" si="1"/>
        <v>2.6270999999999999E-2</v>
      </c>
      <c r="AJ18" s="4">
        <f t="shared" si="2"/>
        <v>1.7187714285714285E-2</v>
      </c>
      <c r="AK18" s="5">
        <f t="shared" si="3"/>
        <v>2.9953899999999999E-2</v>
      </c>
      <c r="AL18" s="4">
        <f t="shared" si="4"/>
        <v>2.7109923076923077E-2</v>
      </c>
      <c r="AM18" s="5">
        <f t="shared" si="5"/>
        <v>2.6978533333333332E-2</v>
      </c>
      <c r="AN18" s="4">
        <f t="shared" si="6"/>
        <v>1.6802350000000004E-2</v>
      </c>
      <c r="AO18" s="5">
        <f t="shared" si="7"/>
        <v>9.2453200000000048E-3</v>
      </c>
      <c r="AP18" s="4">
        <f t="shared" si="8"/>
        <v>3.2182903225806479E-3</v>
      </c>
    </row>
    <row r="19" spans="1:44" s="2" customFormat="1" ht="13" hidden="1">
      <c r="A19" s="1">
        <v>20010629</v>
      </c>
      <c r="B19" s="4">
        <v>0.24182999999999999</v>
      </c>
      <c r="C19" s="4">
        <v>-0.146763</v>
      </c>
      <c r="D19" s="4">
        <v>0.22142899999999999</v>
      </c>
      <c r="E19" s="4">
        <v>2.3009000000000002E-2</v>
      </c>
      <c r="F19" s="4">
        <v>-0.121922</v>
      </c>
      <c r="G19" s="4">
        <v>-0.11591700000000001</v>
      </c>
      <c r="H19" s="4">
        <v>-3.5767E-2</v>
      </c>
      <c r="I19" s="4">
        <v>-1.1053E-2</v>
      </c>
      <c r="J19" s="4">
        <v>3.9655000000000003E-2</v>
      </c>
      <c r="K19" s="4">
        <v>-6.2134000000000002E-2</v>
      </c>
      <c r="L19" s="4">
        <v>-5.4556E-2</v>
      </c>
      <c r="M19" s="4">
        <v>-0.101677</v>
      </c>
      <c r="N19" s="4">
        <v>-5.4717000000000002E-2</v>
      </c>
      <c r="O19" s="4">
        <v>-0.27706599999999998</v>
      </c>
      <c r="P19" s="4">
        <v>-2.1828E-2</v>
      </c>
      <c r="Q19" s="4">
        <v>1.0732999999999999E-2</v>
      </c>
      <c r="R19" s="4">
        <v>8.2932000000000006E-2</v>
      </c>
      <c r="S19" s="4">
        <v>-0.16514699999999999</v>
      </c>
      <c r="T19" s="4">
        <v>-0.126328</v>
      </c>
      <c r="U19" s="4">
        <v>-3.2384000000000003E-2</v>
      </c>
      <c r="V19" s="4">
        <v>0.12925200000000001</v>
      </c>
      <c r="W19" s="4">
        <v>-0.124401</v>
      </c>
      <c r="X19" s="4">
        <v>5.5218000000000003E-2</v>
      </c>
      <c r="Y19" s="4">
        <v>-0.32117400000000002</v>
      </c>
      <c r="Z19" s="4">
        <v>-5.1019999999999998E-3</v>
      </c>
      <c r="AA19" s="4">
        <v>-5.1050999999999999E-2</v>
      </c>
      <c r="AB19" s="4">
        <v>-4.5537000000000001E-2</v>
      </c>
      <c r="AC19" s="4">
        <v>4.0978000000000001E-2</v>
      </c>
      <c r="AD19" s="4">
        <v>-6.5063999999999997E-2</v>
      </c>
      <c r="AE19" s="4">
        <v>-0.12063400000000001</v>
      </c>
      <c r="AG19" s="16">
        <f t="shared" si="9"/>
        <v>0.24182999999999999</v>
      </c>
      <c r="AH19" s="4">
        <f t="shared" si="0"/>
        <v>0.10549866666666667</v>
      </c>
      <c r="AI19" s="5">
        <f t="shared" si="1"/>
        <v>4.3516600000000003E-2</v>
      </c>
      <c r="AJ19" s="4">
        <f t="shared" si="2"/>
        <v>9.4141428571428553E-3</v>
      </c>
      <c r="AK19" s="5">
        <f t="shared" si="3"/>
        <v>3.2366999999999986E-3</v>
      </c>
      <c r="AL19" s="4">
        <f t="shared" si="4"/>
        <v>-9.5281538461538477E-3</v>
      </c>
      <c r="AM19" s="5">
        <f t="shared" si="5"/>
        <v>-3.0376599999999997E-2</v>
      </c>
      <c r="AN19" s="4">
        <f t="shared" si="6"/>
        <v>-3.3764349999999999E-2</v>
      </c>
      <c r="AO19" s="5">
        <f t="shared" si="7"/>
        <v>-3.8751039999999994E-2</v>
      </c>
      <c r="AP19" s="4">
        <f t="shared" si="8"/>
        <v>-3.9199548387096772E-2</v>
      </c>
    </row>
    <row r="20" spans="1:44" s="2" customFormat="1" ht="13" hidden="1">
      <c r="A20" s="1">
        <v>20010731</v>
      </c>
      <c r="B20" s="4">
        <v>-4.8420999999999999E-2</v>
      </c>
      <c r="C20" s="4">
        <v>-1.0253999999999999E-2</v>
      </c>
      <c r="D20" s="4">
        <v>-2.8947000000000001E-2</v>
      </c>
      <c r="E20" s="4">
        <v>-0.36816599999999999</v>
      </c>
      <c r="F20" s="4">
        <v>4.1139999999999996E-3</v>
      </c>
      <c r="G20" s="4">
        <v>5.2698000000000002E-2</v>
      </c>
      <c r="H20" s="4">
        <v>0.136042</v>
      </c>
      <c r="I20" s="4">
        <v>-0.15882399999999999</v>
      </c>
      <c r="J20" s="4">
        <v>-0.112355</v>
      </c>
      <c r="K20" s="4">
        <v>9.4737000000000002E-2</v>
      </c>
      <c r="L20" s="4">
        <v>-0.11884</v>
      </c>
      <c r="M20" s="4">
        <v>-2.9609E-2</v>
      </c>
      <c r="N20" s="4">
        <v>-0.15648000000000001</v>
      </c>
      <c r="O20" s="4">
        <v>5.9088000000000002E-2</v>
      </c>
      <c r="P20" s="4">
        <v>-0.137762</v>
      </c>
      <c r="Q20" s="4">
        <v>-6.8937999999999999E-2</v>
      </c>
      <c r="R20" s="4">
        <v>1.9144999999999999E-2</v>
      </c>
      <c r="S20" s="4">
        <v>6.0193999999999998E-2</v>
      </c>
      <c r="T20" s="4">
        <v>7.1350999999999998E-2</v>
      </c>
      <c r="U20" s="4">
        <v>6.9365999999999997E-2</v>
      </c>
      <c r="V20" s="4">
        <v>0.12862299999999999</v>
      </c>
      <c r="W20" s="4">
        <v>6.3683000000000003E-2</v>
      </c>
      <c r="X20" s="4">
        <v>-9.3287999999999996E-2</v>
      </c>
      <c r="Y20" s="4">
        <v>-0.114064</v>
      </c>
      <c r="Z20" s="4">
        <v>-0.10441</v>
      </c>
      <c r="AA20" s="4">
        <v>-0.100106</v>
      </c>
      <c r="AB20" s="4">
        <v>3.6260000000000001E-2</v>
      </c>
      <c r="AC20" s="4">
        <v>0.180423</v>
      </c>
      <c r="AD20" s="4">
        <v>8.2170999999999994E-2</v>
      </c>
      <c r="AE20" s="4">
        <v>1.9109999999999999E-3</v>
      </c>
      <c r="AG20" s="16">
        <f t="shared" si="9"/>
        <v>-4.8420999999999999E-2</v>
      </c>
      <c r="AH20" s="4">
        <f t="shared" si="0"/>
        <v>-2.9207333333333335E-2</v>
      </c>
      <c r="AI20" s="5">
        <f t="shared" si="1"/>
        <v>-9.0334799999999993E-2</v>
      </c>
      <c r="AJ20" s="4">
        <f t="shared" si="2"/>
        <v>-3.7561999999999991E-2</v>
      </c>
      <c r="AK20" s="5">
        <f t="shared" si="3"/>
        <v>-4.3937599999999993E-2</v>
      </c>
      <c r="AL20" s="4">
        <f t="shared" si="4"/>
        <v>-4.5217307692307689E-2</v>
      </c>
      <c r="AM20" s="5">
        <f t="shared" si="5"/>
        <v>-4.5681133333333332E-2</v>
      </c>
      <c r="AN20" s="4">
        <f t="shared" si="6"/>
        <v>-3.7061349999999993E-2</v>
      </c>
      <c r="AO20" s="5">
        <f t="shared" si="7"/>
        <v>-2.7476279999999999E-2</v>
      </c>
      <c r="AP20" s="4">
        <f t="shared" si="8"/>
        <v>-1.9053483870967742E-2</v>
      </c>
    </row>
    <row r="21" spans="1:44" s="2" customFormat="1" ht="13" hidden="1">
      <c r="A21" s="1">
        <v>20010831</v>
      </c>
      <c r="B21" s="4">
        <v>-0.32466800000000001</v>
      </c>
      <c r="C21" s="4">
        <v>2.5253000000000001E-2</v>
      </c>
      <c r="D21" s="4">
        <v>3.2688000000000002E-2</v>
      </c>
      <c r="E21" s="4">
        <v>-0.25794099999999998</v>
      </c>
      <c r="F21" s="4">
        <v>8.7790000000000003E-3</v>
      </c>
      <c r="G21" s="4">
        <v>-0.12232999999999999</v>
      </c>
      <c r="H21" s="4">
        <v>-6.6399999999999999E-4</v>
      </c>
      <c r="I21" s="4">
        <v>8.6712999999999998E-2</v>
      </c>
      <c r="J21" s="4">
        <v>-3.5029999999999999E-2</v>
      </c>
      <c r="K21" s="4">
        <v>-3.6812999999999999E-2</v>
      </c>
      <c r="L21" s="4">
        <v>-2.615E-2</v>
      </c>
      <c r="M21" s="4">
        <v>-6.0724E-2</v>
      </c>
      <c r="N21" s="4">
        <v>-4.1317E-2</v>
      </c>
      <c r="O21" s="4">
        <v>1.5663E-2</v>
      </c>
      <c r="P21" s="4">
        <v>-5.8799999999999998E-2</v>
      </c>
      <c r="Q21" s="4">
        <v>-4.8665E-2</v>
      </c>
      <c r="R21" s="4">
        <v>-6.1388999999999999E-2</v>
      </c>
      <c r="S21" s="4">
        <v>-6.7308000000000007E-2</v>
      </c>
      <c r="T21" s="4">
        <v>-1.7281000000000001E-2</v>
      </c>
      <c r="U21" s="4">
        <v>8.8339999999999998E-3</v>
      </c>
      <c r="V21" s="4">
        <v>-6.9020999999999999E-2</v>
      </c>
      <c r="W21" s="4">
        <v>-3.7217E-2</v>
      </c>
      <c r="X21" s="4">
        <v>-0.13808699999999999</v>
      </c>
      <c r="Y21" s="4">
        <v>-0.2175</v>
      </c>
      <c r="Z21" s="4">
        <v>-5.7931000000000003E-2</v>
      </c>
      <c r="AA21" s="4">
        <v>5.5108999999999998E-2</v>
      </c>
      <c r="AB21" s="4">
        <v>-0.29711500000000002</v>
      </c>
      <c r="AC21" s="4">
        <v>-5.7891999999999999E-2</v>
      </c>
      <c r="AD21" s="4">
        <v>-4.0579999999999998E-2</v>
      </c>
      <c r="AE21" s="4">
        <v>-6.5054000000000001E-2</v>
      </c>
      <c r="AG21" s="16">
        <f t="shared" si="9"/>
        <v>-0.32466800000000001</v>
      </c>
      <c r="AH21" s="4">
        <f t="shared" si="0"/>
        <v>-8.8909000000000002E-2</v>
      </c>
      <c r="AI21" s="5">
        <f t="shared" si="1"/>
        <v>-0.10317779999999999</v>
      </c>
      <c r="AJ21" s="4">
        <f t="shared" si="2"/>
        <v>-9.1268999999999975E-2</v>
      </c>
      <c r="AK21" s="5">
        <f t="shared" si="3"/>
        <v>-6.2401299999999979E-2</v>
      </c>
      <c r="AL21" s="4">
        <f t="shared" si="4"/>
        <v>-5.4683615384615372E-2</v>
      </c>
      <c r="AM21" s="5">
        <f t="shared" si="5"/>
        <v>-4.9102733333333329E-2</v>
      </c>
      <c r="AN21" s="4">
        <f t="shared" si="6"/>
        <v>-4.9499199999999993E-2</v>
      </c>
      <c r="AO21" s="5">
        <f t="shared" si="7"/>
        <v>-5.7718999999999993E-2</v>
      </c>
      <c r="AP21" s="4">
        <f t="shared" si="8"/>
        <v>-6.1497999999999997E-2</v>
      </c>
    </row>
    <row r="22" spans="1:44" s="2" customFormat="1" ht="13" hidden="1">
      <c r="A22" s="1">
        <v>20010928</v>
      </c>
      <c r="B22" s="4">
        <v>3.0303E-2</v>
      </c>
      <c r="C22" s="4">
        <v>-3.7141E-2</v>
      </c>
      <c r="D22" s="4">
        <v>-0.53048099999999998</v>
      </c>
      <c r="E22" s="4">
        <v>-0.39852399999999999</v>
      </c>
      <c r="F22" s="4">
        <v>-7.9751000000000002E-2</v>
      </c>
      <c r="G22" s="4">
        <v>-0.34570299999999998</v>
      </c>
      <c r="H22" s="4">
        <v>-1.0331E-2</v>
      </c>
      <c r="I22" s="4">
        <v>-4.8263E-2</v>
      </c>
      <c r="J22" s="4">
        <v>-8.4208000000000005E-2</v>
      </c>
      <c r="K22" s="4">
        <v>-5.6047E-2</v>
      </c>
      <c r="L22" s="4">
        <v>-0.18315000000000001</v>
      </c>
      <c r="M22" s="4">
        <v>-0.216035</v>
      </c>
      <c r="N22" s="4">
        <v>-0.159887</v>
      </c>
      <c r="O22" s="4">
        <v>-0.29146499999999997</v>
      </c>
      <c r="P22" s="4">
        <v>-0.30504100000000001</v>
      </c>
      <c r="Q22" s="4">
        <v>-8.2340999999999998E-2</v>
      </c>
      <c r="R22" s="4">
        <v>-0.26895599999999997</v>
      </c>
      <c r="S22" s="4">
        <v>-0.16687199999999999</v>
      </c>
      <c r="T22" s="4">
        <v>3.9546999999999999E-2</v>
      </c>
      <c r="U22" s="4">
        <v>9.7591999999999998E-2</v>
      </c>
      <c r="V22" s="4">
        <v>-0.101149</v>
      </c>
      <c r="W22" s="4">
        <v>2.3040999999999999E-2</v>
      </c>
      <c r="X22" s="4">
        <v>-0.10306800000000001</v>
      </c>
      <c r="Y22" s="4">
        <v>-0.103834</v>
      </c>
      <c r="Z22" s="4">
        <v>-8.8335999999999998E-2</v>
      </c>
      <c r="AA22" s="4">
        <v>-0.110065</v>
      </c>
      <c r="AB22" s="4">
        <v>-0.277729</v>
      </c>
      <c r="AC22" s="4">
        <v>1.5625E-2</v>
      </c>
      <c r="AD22" s="4">
        <v>-0.24531700000000001</v>
      </c>
      <c r="AE22" s="4">
        <v>-0.32017499999999999</v>
      </c>
      <c r="AG22" s="16">
        <f t="shared" si="9"/>
        <v>3.0303E-2</v>
      </c>
      <c r="AH22" s="4">
        <f t="shared" si="0"/>
        <v>-0.17910633333333334</v>
      </c>
      <c r="AI22" s="5">
        <f t="shared" si="1"/>
        <v>-0.20311879999999999</v>
      </c>
      <c r="AJ22" s="4">
        <f t="shared" si="2"/>
        <v>-0.19594685714285714</v>
      </c>
      <c r="AK22" s="5">
        <f t="shared" si="3"/>
        <v>-0.1560146</v>
      </c>
      <c r="AL22" s="4">
        <f t="shared" si="4"/>
        <v>-0.15071776923076924</v>
      </c>
      <c r="AM22" s="5">
        <f t="shared" si="5"/>
        <v>-0.1607122</v>
      </c>
      <c r="AN22" s="4">
        <f t="shared" si="6"/>
        <v>-0.15971730000000001</v>
      </c>
      <c r="AO22" s="5">
        <f t="shared" si="7"/>
        <v>-0.13527056000000001</v>
      </c>
      <c r="AP22" s="4">
        <f t="shared" si="8"/>
        <v>-0.14218583870967741</v>
      </c>
    </row>
    <row r="23" spans="1:44" s="2" customFormat="1" ht="13" hidden="1">
      <c r="A23" s="1">
        <v>20011031</v>
      </c>
      <c r="B23" s="4">
        <v>7.7900999999999998E-2</v>
      </c>
      <c r="C23" s="4">
        <v>1.4795000000000001E-2</v>
      </c>
      <c r="D23" s="4">
        <v>-4.8064999999999997E-2</v>
      </c>
      <c r="E23" s="4">
        <v>0.20736199999999999</v>
      </c>
      <c r="F23" s="4">
        <v>-2.1349E-2</v>
      </c>
      <c r="G23" s="4">
        <v>-2.6866000000000001E-2</v>
      </c>
      <c r="H23" s="4">
        <v>-3.3027000000000001E-2</v>
      </c>
      <c r="I23" s="4">
        <v>0.212982</v>
      </c>
      <c r="J23" s="4">
        <v>6.5832000000000002E-2</v>
      </c>
      <c r="K23" s="4">
        <v>1.4957E-2</v>
      </c>
      <c r="L23" s="4">
        <v>-5.6725999999999999E-2</v>
      </c>
      <c r="M23" s="4">
        <v>-3.1230999999999998E-2</v>
      </c>
      <c r="N23" s="4">
        <v>4.2687000000000003E-2</v>
      </c>
      <c r="O23" s="4">
        <v>0.11931799999999999</v>
      </c>
      <c r="P23" s="4">
        <v>4.8598000000000002E-2</v>
      </c>
      <c r="Q23" s="4">
        <v>0.17826</v>
      </c>
      <c r="R23" s="4">
        <v>0.194716</v>
      </c>
      <c r="S23" s="4">
        <v>0.10355</v>
      </c>
      <c r="T23" s="4">
        <v>-5.2045000000000001E-2</v>
      </c>
      <c r="U23" s="4">
        <v>0.114743</v>
      </c>
      <c r="V23" s="4">
        <v>4.9359E-2</v>
      </c>
      <c r="W23" s="4">
        <v>-4.1891999999999999E-2</v>
      </c>
      <c r="X23" s="4">
        <v>0.136408</v>
      </c>
      <c r="Y23" s="4">
        <v>3.5651000000000002E-2</v>
      </c>
      <c r="Z23" s="4">
        <v>-2.1236999999999999E-2</v>
      </c>
      <c r="AA23" s="4">
        <v>7.1788000000000005E-2</v>
      </c>
      <c r="AB23" s="4">
        <v>0.227328</v>
      </c>
      <c r="AC23" s="4">
        <v>-0.209845</v>
      </c>
      <c r="AD23" s="4">
        <v>0.121347</v>
      </c>
      <c r="AE23" s="4">
        <v>0.15892500000000001</v>
      </c>
      <c r="AG23" s="16">
        <f t="shared" si="9"/>
        <v>7.7900999999999998E-2</v>
      </c>
      <c r="AH23" s="4">
        <f t="shared" si="0"/>
        <v>1.4877000000000001E-2</v>
      </c>
      <c r="AI23" s="5">
        <f t="shared" si="1"/>
        <v>4.6128800000000005E-2</v>
      </c>
      <c r="AJ23" s="4">
        <f t="shared" si="2"/>
        <v>2.4393000000000001E-2</v>
      </c>
      <c r="AK23" s="5">
        <f t="shared" si="3"/>
        <v>4.6452199999999999E-2</v>
      </c>
      <c r="AL23" s="4">
        <f t="shared" si="4"/>
        <v>2.896653846153846E-2</v>
      </c>
      <c r="AM23" s="5">
        <f t="shared" si="5"/>
        <v>3.5904666666666668E-2</v>
      </c>
      <c r="AN23" s="4">
        <f t="shared" si="6"/>
        <v>5.0582450000000001E-2</v>
      </c>
      <c r="AO23" s="5">
        <f t="shared" si="7"/>
        <v>5.2236720000000007E-2</v>
      </c>
      <c r="AP23" s="4">
        <f t="shared" si="8"/>
        <v>5.3362064516129036E-2</v>
      </c>
    </row>
    <row r="24" spans="1:44" s="2" customFormat="1" ht="13" hidden="1">
      <c r="A24" s="1">
        <v>20011130</v>
      </c>
      <c r="B24" s="4">
        <v>3.4660999999999997E-2</v>
      </c>
      <c r="C24" s="4">
        <v>-5.1679000000000003E-2</v>
      </c>
      <c r="D24" s="4">
        <v>7.2368000000000002E-2</v>
      </c>
      <c r="E24" s="4">
        <v>0.37804900000000002</v>
      </c>
      <c r="F24" s="4">
        <v>0.16587499999999999</v>
      </c>
      <c r="G24" s="4">
        <v>8.1902000000000003E-2</v>
      </c>
      <c r="H24" s="4">
        <v>5.7999999999999996E-3</v>
      </c>
      <c r="I24" s="4">
        <v>-0.193608</v>
      </c>
      <c r="J24" s="4">
        <v>0.11752899999999999</v>
      </c>
      <c r="K24" s="4">
        <v>0.12781999999999999</v>
      </c>
      <c r="L24" s="4">
        <v>7.0417999999999994E-2</v>
      </c>
      <c r="M24" s="4">
        <v>0.12831899999999999</v>
      </c>
      <c r="N24" s="4">
        <v>6.9710999999999995E-2</v>
      </c>
      <c r="O24" s="4">
        <v>0.127834</v>
      </c>
      <c r="P24" s="4">
        <v>0.30659500000000001</v>
      </c>
      <c r="Q24" s="4">
        <v>7.0879999999999999E-2</v>
      </c>
      <c r="R24" s="4">
        <v>0.33824700000000002</v>
      </c>
      <c r="S24" s="4">
        <v>0.12761400000000001</v>
      </c>
      <c r="T24" s="4">
        <v>8.4314E-2</v>
      </c>
      <c r="U24" s="4">
        <v>-4.5315000000000001E-2</v>
      </c>
      <c r="V24" s="4">
        <v>1.0385E-2</v>
      </c>
      <c r="W24" s="4">
        <v>6.1746000000000002E-2</v>
      </c>
      <c r="X24" s="4">
        <v>0.104213</v>
      </c>
      <c r="Y24" s="4">
        <v>0.34251300000000001</v>
      </c>
      <c r="Z24" s="4">
        <v>5.7402000000000002E-2</v>
      </c>
      <c r="AA24" s="4">
        <v>-9.4900000000000002E-3</v>
      </c>
      <c r="AB24" s="4">
        <v>0.40295599999999998</v>
      </c>
      <c r="AC24" s="4">
        <v>0.14688499999999999</v>
      </c>
      <c r="AD24" s="4">
        <v>0.14505199999999999</v>
      </c>
      <c r="AE24" s="4">
        <v>0.121266</v>
      </c>
      <c r="AG24" s="16">
        <f t="shared" si="9"/>
        <v>3.4660999999999997E-2</v>
      </c>
      <c r="AH24" s="4">
        <f t="shared" si="0"/>
        <v>1.8449999999999998E-2</v>
      </c>
      <c r="AI24" s="5">
        <f t="shared" si="1"/>
        <v>0.11985480000000001</v>
      </c>
      <c r="AJ24" s="4">
        <f t="shared" si="2"/>
        <v>9.8139428571428586E-2</v>
      </c>
      <c r="AK24" s="5">
        <f t="shared" si="3"/>
        <v>7.3871700000000012E-2</v>
      </c>
      <c r="AL24" s="4">
        <f t="shared" si="4"/>
        <v>7.2111846153846151E-2</v>
      </c>
      <c r="AM24" s="5">
        <f t="shared" si="5"/>
        <v>7.5666600000000001E-2</v>
      </c>
      <c r="AN24" s="4">
        <f t="shared" si="6"/>
        <v>0.10313245</v>
      </c>
      <c r="AO24" s="5">
        <f t="shared" si="7"/>
        <v>0.10144763999999999</v>
      </c>
      <c r="AP24" s="4">
        <f t="shared" si="8"/>
        <v>0.10968587096774193</v>
      </c>
    </row>
    <row r="25" spans="1:44" s="2" customFormat="1" ht="13" hidden="1">
      <c r="A25" s="1">
        <v>20011231</v>
      </c>
      <c r="B25" s="4">
        <v>-1.5681E-2</v>
      </c>
      <c r="C25" s="4">
        <v>8.6029999999999995E-2</v>
      </c>
      <c r="D25" s="4">
        <v>0.105522</v>
      </c>
      <c r="E25" s="4">
        <v>0.16961599999999999</v>
      </c>
      <c r="F25" s="4">
        <v>5.3352999999999998E-2</v>
      </c>
      <c r="G25" s="4">
        <v>0.10484300000000001</v>
      </c>
      <c r="H25" s="4">
        <v>-5.1339000000000003E-2</v>
      </c>
      <c r="I25" s="4">
        <v>1.0137999999999999E-2</v>
      </c>
      <c r="J25" s="4">
        <v>-4.1272000000000003E-2</v>
      </c>
      <c r="K25" s="4">
        <v>-9.0267E-2</v>
      </c>
      <c r="L25" s="4">
        <v>7.3302000000000006E-2</v>
      </c>
      <c r="M25" s="4">
        <v>0.111111</v>
      </c>
      <c r="N25" s="4">
        <v>-2.0608000000000001E-2</v>
      </c>
      <c r="O25" s="4">
        <v>2.0518999999999999E-2</v>
      </c>
      <c r="P25" s="4">
        <v>-6.2301000000000002E-2</v>
      </c>
      <c r="Q25" s="4">
        <v>4.6456999999999998E-2</v>
      </c>
      <c r="R25" s="4">
        <v>-3.7047999999999998E-2</v>
      </c>
      <c r="S25" s="4">
        <v>-1.91E-3</v>
      </c>
      <c r="T25" s="4">
        <v>-4.9958000000000002E-2</v>
      </c>
      <c r="U25" s="4">
        <v>4.7359999999999998E-3</v>
      </c>
      <c r="V25" s="4">
        <v>-8.9480000000000004E-2</v>
      </c>
      <c r="W25" s="4">
        <v>-0.12693699999999999</v>
      </c>
      <c r="X25" s="4">
        <v>3.1771000000000001E-2</v>
      </c>
      <c r="Y25" s="4">
        <v>-4.3589999999999997E-2</v>
      </c>
      <c r="Z25" s="4">
        <v>4.5713999999999998E-2</v>
      </c>
      <c r="AA25" s="4">
        <v>2.395E-3</v>
      </c>
      <c r="AB25" s="4">
        <v>-0.136236</v>
      </c>
      <c r="AC25" s="4">
        <v>3.9308000000000003E-2</v>
      </c>
      <c r="AD25" s="4">
        <v>-0.12636500000000001</v>
      </c>
      <c r="AE25" s="4">
        <v>7.3588000000000001E-2</v>
      </c>
      <c r="AG25" s="16">
        <f t="shared" si="9"/>
        <v>-1.5681E-2</v>
      </c>
      <c r="AH25" s="4">
        <f t="shared" si="0"/>
        <v>5.8623666666666664E-2</v>
      </c>
      <c r="AI25" s="5">
        <f t="shared" si="1"/>
        <v>7.9767999999999992E-2</v>
      </c>
      <c r="AJ25" s="4">
        <f t="shared" si="2"/>
        <v>6.462057142857143E-2</v>
      </c>
      <c r="AK25" s="5">
        <f t="shared" si="3"/>
        <v>3.30943E-2</v>
      </c>
      <c r="AL25" s="4">
        <f t="shared" si="4"/>
        <v>3.9642769230769224E-2</v>
      </c>
      <c r="AM25" s="5">
        <f t="shared" si="5"/>
        <v>3.4351133333333325E-2</v>
      </c>
      <c r="AN25" s="4">
        <f t="shared" si="6"/>
        <v>2.0525349999999998E-2</v>
      </c>
      <c r="AO25" s="5">
        <f t="shared" si="7"/>
        <v>7.4802799999999989E-3</v>
      </c>
      <c r="AP25" s="4">
        <f t="shared" si="8"/>
        <v>2.755193548387097E-3</v>
      </c>
    </row>
    <row r="26" spans="1:44" ht="13" hidden="1">
      <c r="A26" s="1">
        <v>20020131</v>
      </c>
      <c r="B26" s="4">
        <v>0.24981900000000001</v>
      </c>
      <c r="C26" s="4">
        <v>-0.111819</v>
      </c>
      <c r="D26" s="4">
        <v>-4.2729999999999997E-2</v>
      </c>
      <c r="E26" s="4">
        <v>1.1979999999999999E-2</v>
      </c>
      <c r="F26" s="4">
        <v>5.2538000000000001E-2</v>
      </c>
      <c r="G26" s="4">
        <v>5.5957E-2</v>
      </c>
      <c r="H26" s="4">
        <v>-0.104902</v>
      </c>
      <c r="I26" s="4">
        <v>-3.3530999999999998E-2</v>
      </c>
      <c r="J26" s="4">
        <v>3.9050000000000001E-2</v>
      </c>
      <c r="K26" s="4">
        <v>-0.12551799999999999</v>
      </c>
      <c r="L26" s="4">
        <v>2.8403999999999999E-2</v>
      </c>
      <c r="M26" s="4">
        <v>0.124193</v>
      </c>
      <c r="N26" s="4">
        <v>-0.141823</v>
      </c>
      <c r="O26" s="4">
        <v>-6.2090000000000001E-3</v>
      </c>
      <c r="P26" s="4">
        <v>7.6436000000000004E-2</v>
      </c>
      <c r="Q26" s="4">
        <v>-0.108052</v>
      </c>
      <c r="R26" s="4">
        <v>0.114149</v>
      </c>
      <c r="S26" s="4">
        <v>5.7985000000000002E-2</v>
      </c>
      <c r="T26" s="4">
        <v>-4.3798999999999998E-2</v>
      </c>
      <c r="U26" s="4">
        <v>0.13499</v>
      </c>
      <c r="V26" s="4">
        <v>-0.113848</v>
      </c>
      <c r="W26" s="4">
        <v>6.463E-3</v>
      </c>
      <c r="X26" s="4">
        <v>-3.8339999999999999E-2</v>
      </c>
      <c r="Y26" s="4">
        <v>-2.9491E-2</v>
      </c>
      <c r="Z26" s="4">
        <v>-7.3104000000000002E-2</v>
      </c>
      <c r="AA26" s="4">
        <v>-3.7992999999999999E-2</v>
      </c>
      <c r="AB26" s="4">
        <v>-0.12520300000000001</v>
      </c>
      <c r="AC26" s="4">
        <v>-2.4256E-2</v>
      </c>
      <c r="AD26" s="4">
        <v>0.115402</v>
      </c>
      <c r="AE26" s="4">
        <v>6.3437999999999994E-2</v>
      </c>
      <c r="AG26" s="16">
        <f t="shared" si="9"/>
        <v>0.24981900000000001</v>
      </c>
      <c r="AH26" s="4">
        <f t="shared" ref="AH26:AH61" si="10">SUM(B26:D26)/3</f>
        <v>3.1756666666666676E-2</v>
      </c>
      <c r="AI26" s="5">
        <f t="shared" ref="AI26:AI61" si="11">SUM(B26:F26)/5</f>
        <v>3.195760000000001E-2</v>
      </c>
      <c r="AJ26" s="4">
        <f t="shared" ref="AJ26:AJ61" si="12">SUM(B26:H26)/7</f>
        <v>1.5834714285714292E-2</v>
      </c>
      <c r="AK26" s="5">
        <f t="shared" ref="AK26:AK61" si="13">SUM(B26:K26)/10</f>
        <v>-9.1559999999999417E-4</v>
      </c>
      <c r="AL26" s="4">
        <f t="shared" ref="AL26:AL61" si="14">SUM(B26:M26)/13</f>
        <v>1.103392307692308E-2</v>
      </c>
      <c r="AM26" s="5">
        <f t="shared" ref="AM26:AM61" si="15">SUM(B26:O26)/15</f>
        <v>-3.0606666666666428E-4</v>
      </c>
      <c r="AN26" s="4">
        <f t="shared" ref="AN26:AN61" si="16">SUM(B26:T26)/20</f>
        <v>4.6064000000000018E-3</v>
      </c>
      <c r="AO26" s="5">
        <f t="shared" ref="AO26:AO61" si="17">SUM(B26:Y26)/25</f>
        <v>2.0760800000000014E-3</v>
      </c>
      <c r="AP26" s="4">
        <f t="shared" ref="AP26:AP61" si="18">SUM(B26:AE26)/31</f>
        <v>-9.6174193548387028E-4</v>
      </c>
      <c r="AR26" s="4"/>
    </row>
    <row r="27" spans="1:44" ht="13" hidden="1">
      <c r="A27" s="1">
        <v>20020228</v>
      </c>
      <c r="B27" s="4">
        <v>-3.7080000000000002E-2</v>
      </c>
      <c r="C27" s="4">
        <v>2.0218E-2</v>
      </c>
      <c r="D27" s="4">
        <v>-0.13953499999999999</v>
      </c>
      <c r="E27" s="4">
        <v>-0.15887799999999999</v>
      </c>
      <c r="F27" s="4">
        <v>7.5630000000000003E-2</v>
      </c>
      <c r="G27" s="4">
        <v>0.126496</v>
      </c>
      <c r="H27" s="4">
        <v>3.5927000000000001E-2</v>
      </c>
      <c r="I27" s="4">
        <v>2.4781999999999998E-2</v>
      </c>
      <c r="J27" s="4">
        <v>6.8372000000000002E-2</v>
      </c>
      <c r="K27" s="4">
        <v>5.8902999999999997E-2</v>
      </c>
      <c r="L27" s="4">
        <v>9.7479999999999997E-3</v>
      </c>
      <c r="M27" s="4">
        <v>4.8611000000000001E-2</v>
      </c>
      <c r="N27" s="4">
        <v>-4.7759999999999999E-3</v>
      </c>
      <c r="O27" s="4">
        <v>0.139765</v>
      </c>
      <c r="P27" s="4">
        <v>-9.0005000000000002E-2</v>
      </c>
      <c r="Q27" s="4">
        <v>-8.9258000000000004E-2</v>
      </c>
      <c r="R27" s="4">
        <v>-0.184646</v>
      </c>
      <c r="S27" s="4">
        <v>0.134186</v>
      </c>
      <c r="T27" s="4">
        <v>1.2517E-2</v>
      </c>
      <c r="U27" s="4">
        <v>6.7018999999999995E-2</v>
      </c>
      <c r="V27" s="4">
        <v>-2.3290999999999999E-2</v>
      </c>
      <c r="W27" s="4">
        <v>3.6330000000000001E-2</v>
      </c>
      <c r="X27" s="4">
        <v>-8.4288000000000002E-2</v>
      </c>
      <c r="Y27" s="4">
        <v>-0.29972399999999999</v>
      </c>
      <c r="Z27" s="4">
        <v>4.1183999999999998E-2</v>
      </c>
      <c r="AA27" s="4">
        <v>1.7561E-2</v>
      </c>
      <c r="AB27" s="4">
        <v>-0.20910799999999999</v>
      </c>
      <c r="AC27" s="4">
        <v>-0.122034</v>
      </c>
      <c r="AD27" s="4">
        <v>-5.9596000000000003E-2</v>
      </c>
      <c r="AE27" s="4">
        <v>6.4963999999999994E-2</v>
      </c>
      <c r="AG27" s="16">
        <f t="shared" si="9"/>
        <v>-3.7080000000000002E-2</v>
      </c>
      <c r="AH27" s="4">
        <f t="shared" si="10"/>
        <v>-5.2132333333333336E-2</v>
      </c>
      <c r="AI27" s="5">
        <f t="shared" si="11"/>
        <v>-4.7928999999999992E-2</v>
      </c>
      <c r="AJ27" s="4">
        <f t="shared" si="12"/>
        <v>-1.1031714285714282E-2</v>
      </c>
      <c r="AK27" s="5">
        <f t="shared" si="13"/>
        <v>7.4835000000000023E-3</v>
      </c>
      <c r="AL27" s="4">
        <f t="shared" si="14"/>
        <v>1.024569230769231E-2</v>
      </c>
      <c r="AM27" s="5">
        <f t="shared" si="15"/>
        <v>1.787886666666667E-2</v>
      </c>
      <c r="AN27" s="4">
        <f t="shared" si="16"/>
        <v>2.5488500000000027E-3</v>
      </c>
      <c r="AO27" s="5">
        <f t="shared" si="17"/>
        <v>-1.0119079999999997E-2</v>
      </c>
      <c r="AP27" s="4">
        <f t="shared" si="18"/>
        <v>-1.6774387096774188E-2</v>
      </c>
      <c r="AR27" s="4"/>
    </row>
    <row r="28" spans="1:44" ht="13" hidden="1">
      <c r="A28" s="1">
        <v>20020328</v>
      </c>
      <c r="B28" s="4">
        <v>-0.22984399999999999</v>
      </c>
      <c r="C28" s="4">
        <v>7.0821999999999996E-2</v>
      </c>
      <c r="D28" s="4">
        <v>0.455405</v>
      </c>
      <c r="E28" s="4">
        <v>8.9630000000000001E-2</v>
      </c>
      <c r="F28" s="4">
        <v>-4.1250000000000002E-2</v>
      </c>
      <c r="G28" s="4">
        <v>4.9826000000000002E-2</v>
      </c>
      <c r="H28" s="4">
        <v>-0.138511</v>
      </c>
      <c r="I28" s="4">
        <v>5.6885999999999999E-2</v>
      </c>
      <c r="J28" s="4">
        <v>6.6179999999999998E-3</v>
      </c>
      <c r="K28" s="4">
        <v>5.6745999999999998E-2</v>
      </c>
      <c r="L28" s="4">
        <v>7.4878E-2</v>
      </c>
      <c r="M28" s="4">
        <v>0.11046400000000001</v>
      </c>
      <c r="N28" s="4">
        <v>0.17661199999999999</v>
      </c>
      <c r="O28" s="4">
        <v>3.9350000000000001E-3</v>
      </c>
      <c r="P28" s="4">
        <v>-0.10437399999999999</v>
      </c>
      <c r="Q28" s="4">
        <v>5.9927000000000001E-2</v>
      </c>
      <c r="R28" s="4">
        <v>6.5148999999999999E-2</v>
      </c>
      <c r="S28" s="4">
        <v>4.0000000000000002E-4</v>
      </c>
      <c r="T28" s="4">
        <v>6.2059999999999997E-3</v>
      </c>
      <c r="U28" s="4">
        <v>2.0740999999999999E-2</v>
      </c>
      <c r="V28" s="4">
        <v>9.5384999999999998E-2</v>
      </c>
      <c r="W28" s="4">
        <v>-5.5438000000000001E-2</v>
      </c>
      <c r="X28" s="4">
        <v>3.3767999999999999E-2</v>
      </c>
      <c r="Y28" s="4">
        <v>-0.114398</v>
      </c>
      <c r="Z28" s="4">
        <v>-2.7272999999999999E-2</v>
      </c>
      <c r="AA28" s="4">
        <v>0.11809699999999999</v>
      </c>
      <c r="AB28" s="4">
        <v>3.6428000000000002E-2</v>
      </c>
      <c r="AC28" s="4">
        <v>1.2709E-2</v>
      </c>
      <c r="AD28" s="4">
        <v>0.12776799999999999</v>
      </c>
      <c r="AE28" s="4">
        <v>1.7135000000000001E-2</v>
      </c>
      <c r="AG28" s="16">
        <f t="shared" si="9"/>
        <v>-0.22984399999999999</v>
      </c>
      <c r="AH28" s="4">
        <f t="shared" si="10"/>
        <v>9.8794333333333331E-2</v>
      </c>
      <c r="AI28" s="5">
        <f t="shared" si="11"/>
        <v>6.8952600000000003E-2</v>
      </c>
      <c r="AJ28" s="4">
        <f t="shared" si="12"/>
        <v>3.6582571428571423E-2</v>
      </c>
      <c r="AK28" s="5">
        <f t="shared" si="13"/>
        <v>3.7632800000000001E-2</v>
      </c>
      <c r="AL28" s="4">
        <f t="shared" si="14"/>
        <v>4.3205384615384618E-2</v>
      </c>
      <c r="AM28" s="5">
        <f t="shared" si="15"/>
        <v>4.9481133333333337E-2</v>
      </c>
      <c r="AN28" s="4">
        <f t="shared" si="16"/>
        <v>3.8476250000000004E-2</v>
      </c>
      <c r="AO28" s="5">
        <f t="shared" si="17"/>
        <v>2.9983320000000001E-2</v>
      </c>
      <c r="AP28" s="4">
        <f t="shared" si="18"/>
        <v>3.3369258064516127E-2</v>
      </c>
      <c r="AR28" s="4"/>
    </row>
    <row r="29" spans="1:44" ht="13" hidden="1">
      <c r="A29" s="1">
        <v>20020430</v>
      </c>
      <c r="B29" s="4">
        <v>-0.21562500000000001</v>
      </c>
      <c r="C29" s="4">
        <v>1.4021E-2</v>
      </c>
      <c r="D29" s="4">
        <v>0.18291499999999999</v>
      </c>
      <c r="E29" s="4">
        <v>-0.23997299999999999</v>
      </c>
      <c r="F29" s="4">
        <v>4.9484E-2</v>
      </c>
      <c r="G29" s="4">
        <v>-7.5648000000000007E-2</v>
      </c>
      <c r="H29" s="4">
        <v>-0.28179799999999999</v>
      </c>
      <c r="I29" s="4">
        <v>-0.118108</v>
      </c>
      <c r="J29" s="4">
        <v>-5.6203999999999997E-2</v>
      </c>
      <c r="K29" s="4">
        <v>-2.8117E-2</v>
      </c>
      <c r="L29" s="4">
        <v>2.5108999999999999E-2</v>
      </c>
      <c r="M29" s="4">
        <v>-7.6813000000000006E-2</v>
      </c>
      <c r="N29" s="4">
        <v>2.189E-2</v>
      </c>
      <c r="O29" s="4">
        <v>-4.1547000000000001E-2</v>
      </c>
      <c r="P29" s="4">
        <v>-4.6822999999999997E-2</v>
      </c>
      <c r="Q29" s="4">
        <v>-0.19461500000000001</v>
      </c>
      <c r="R29" s="4">
        <v>-5.9191000000000001E-2</v>
      </c>
      <c r="S29" s="4">
        <v>-1.3990000000000001E-3</v>
      </c>
      <c r="T29" s="4">
        <v>-0.13320199999999999</v>
      </c>
      <c r="U29" s="4">
        <v>9.2393000000000003E-2</v>
      </c>
      <c r="V29" s="4">
        <v>8.4506999999999999E-2</v>
      </c>
      <c r="W29" s="4">
        <v>-5.6270000000000001E-2</v>
      </c>
      <c r="X29" s="4">
        <v>-0.13347700000000001</v>
      </c>
      <c r="Y29" s="4">
        <v>-0.24276200000000001</v>
      </c>
      <c r="Z29" s="4">
        <v>-0.15754299999999999</v>
      </c>
      <c r="AA29" s="4">
        <v>-2.4917000000000002E-2</v>
      </c>
      <c r="AB29" s="4">
        <v>-7.2562000000000001E-2</v>
      </c>
      <c r="AC29" s="4">
        <v>-0.164331</v>
      </c>
      <c r="AD29" s="4">
        <v>-6.4917000000000002E-2</v>
      </c>
      <c r="AE29" s="4">
        <v>-5.4313E-2</v>
      </c>
      <c r="AG29" s="16">
        <f t="shared" si="9"/>
        <v>-0.21562500000000001</v>
      </c>
      <c r="AH29" s="4">
        <f t="shared" si="10"/>
        <v>-6.2296666666666707E-3</v>
      </c>
      <c r="AI29" s="5">
        <f t="shared" si="11"/>
        <v>-4.1835600000000001E-2</v>
      </c>
      <c r="AJ29" s="4">
        <f t="shared" si="12"/>
        <v>-8.0946285714285721E-2</v>
      </c>
      <c r="AK29" s="5">
        <f t="shared" si="13"/>
        <v>-7.6905299999999996E-2</v>
      </c>
      <c r="AL29" s="4">
        <f t="shared" si="14"/>
        <v>-6.3135153846153841E-2</v>
      </c>
      <c r="AM29" s="5">
        <f t="shared" si="15"/>
        <v>-5.6027599999999997E-2</v>
      </c>
      <c r="AN29" s="4">
        <f t="shared" si="16"/>
        <v>-6.3782199999999997E-2</v>
      </c>
      <c r="AO29" s="5">
        <f t="shared" si="17"/>
        <v>-6.1250119999999998E-2</v>
      </c>
      <c r="AP29" s="4">
        <f t="shared" si="18"/>
        <v>-6.6768903225806447E-2</v>
      </c>
      <c r="AR29" s="4"/>
    </row>
    <row r="30" spans="1:44" ht="13" hidden="1">
      <c r="A30" s="1">
        <v>20020531</v>
      </c>
      <c r="B30" s="4">
        <v>-0.21115500000000001</v>
      </c>
      <c r="C30" s="4">
        <v>-0.15770899999999999</v>
      </c>
      <c r="D30" s="4">
        <v>-0.100079</v>
      </c>
      <c r="E30" s="4">
        <v>2.2360999999999999E-2</v>
      </c>
      <c r="F30" s="4">
        <v>2.0608999999999999E-2</v>
      </c>
      <c r="G30" s="4">
        <v>-3.9910000000000001E-2</v>
      </c>
      <c r="H30" s="4">
        <v>8.0556000000000003E-2</v>
      </c>
      <c r="I30" s="4">
        <v>-0.10551000000000001</v>
      </c>
      <c r="J30" s="4">
        <v>4.1572999999999999E-2</v>
      </c>
      <c r="K30" s="4">
        <v>4.8427999999999999E-2</v>
      </c>
      <c r="L30" s="4">
        <v>-6.8139999999999997E-3</v>
      </c>
      <c r="M30" s="4">
        <v>-8.2686999999999997E-2</v>
      </c>
      <c r="N30" s="4">
        <v>1.2507000000000001E-2</v>
      </c>
      <c r="O30" s="4">
        <v>7.3814000000000005E-2</v>
      </c>
      <c r="P30" s="4">
        <v>0.11637400000000001</v>
      </c>
      <c r="Q30" s="4">
        <v>-3.7726999999999997E-2</v>
      </c>
      <c r="R30" s="4">
        <v>-3.3903999999999997E-2</v>
      </c>
      <c r="S30" s="4">
        <v>1.1410999999999999E-2</v>
      </c>
      <c r="T30" s="4">
        <v>-1.5746E-2</v>
      </c>
      <c r="U30" s="4">
        <v>-1.1764999999999999E-2</v>
      </c>
      <c r="V30" s="4">
        <v>3.8311999999999999E-2</v>
      </c>
      <c r="W30" s="4">
        <v>5.0791000000000003E-2</v>
      </c>
      <c r="X30" s="4">
        <v>-2.5832000000000001E-2</v>
      </c>
      <c r="Y30" s="4">
        <v>-0.35</v>
      </c>
      <c r="Z30" s="4">
        <v>-1.2995E-2</v>
      </c>
      <c r="AA30" s="4">
        <v>-8.4665000000000004E-2</v>
      </c>
      <c r="AB30" s="4">
        <v>-0.15770200000000001</v>
      </c>
      <c r="AC30" s="4">
        <v>-8.7651999999999994E-2</v>
      </c>
      <c r="AD30" s="4">
        <v>-7.3067999999999994E-2</v>
      </c>
      <c r="AE30" s="4">
        <v>-1.5035E-2</v>
      </c>
      <c r="AG30" s="16">
        <f t="shared" si="9"/>
        <v>-0.21115500000000001</v>
      </c>
      <c r="AH30" s="4">
        <f t="shared" si="10"/>
        <v>-0.15631433333333333</v>
      </c>
      <c r="AI30" s="5">
        <f t="shared" si="11"/>
        <v>-8.5194599999999995E-2</v>
      </c>
      <c r="AJ30" s="4">
        <f t="shared" si="12"/>
        <v>-5.5046714285714282E-2</v>
      </c>
      <c r="AK30" s="5">
        <f t="shared" si="13"/>
        <v>-4.0083599999999997E-2</v>
      </c>
      <c r="AL30" s="4">
        <f t="shared" si="14"/>
        <v>-3.7718230769230768E-2</v>
      </c>
      <c r="AM30" s="5">
        <f t="shared" si="15"/>
        <v>-2.6934400000000001E-2</v>
      </c>
      <c r="AN30" s="4">
        <f t="shared" si="16"/>
        <v>-1.8180399999999996E-2</v>
      </c>
      <c r="AO30" s="5">
        <f t="shared" si="17"/>
        <v>-2.648408E-2</v>
      </c>
      <c r="AP30" s="4">
        <f t="shared" si="18"/>
        <v>-3.5265129032258057E-2</v>
      </c>
      <c r="AR30" s="4"/>
    </row>
    <row r="31" spans="1:44" ht="13" hidden="1">
      <c r="A31" s="1">
        <v>20020628</v>
      </c>
      <c r="B31" s="4">
        <v>0.19570699999999999</v>
      </c>
      <c r="C31" s="4">
        <v>-2.8428999999999999E-2</v>
      </c>
      <c r="D31" s="4">
        <v>-0.108392</v>
      </c>
      <c r="E31" s="4">
        <v>-0.14960599999999999</v>
      </c>
      <c r="F31" s="4">
        <v>-3.5031E-2</v>
      </c>
      <c r="G31" s="4">
        <v>5.5100000000000003E-2</v>
      </c>
      <c r="H31" s="4">
        <v>-0.17416499999999999</v>
      </c>
      <c r="I31" s="4">
        <v>-2.3480999999999998E-2</v>
      </c>
      <c r="J31" s="4">
        <v>-3.4783000000000001E-2</v>
      </c>
      <c r="K31" s="4">
        <v>4.1242000000000001E-2</v>
      </c>
      <c r="L31" s="4">
        <v>-2.2246999999999999E-2</v>
      </c>
      <c r="M31" s="4">
        <v>-0.150141</v>
      </c>
      <c r="N31" s="4">
        <v>-0.15676699999999999</v>
      </c>
      <c r="O31" s="4">
        <v>-0.101276</v>
      </c>
      <c r="P31" s="4">
        <v>-0.19539000000000001</v>
      </c>
      <c r="Q31" s="4">
        <v>-0.105034</v>
      </c>
      <c r="R31" s="4">
        <v>-0.33852300000000002</v>
      </c>
      <c r="S31" s="4">
        <v>-9.3147999999999995E-2</v>
      </c>
      <c r="T31" s="4">
        <v>-0.12828400000000001</v>
      </c>
      <c r="U31" s="4">
        <v>0.120064</v>
      </c>
      <c r="V31" s="4">
        <v>-8.5053000000000004E-2</v>
      </c>
      <c r="W31" s="4">
        <v>-0.107005</v>
      </c>
      <c r="X31" s="4">
        <v>7.4444999999999997E-2</v>
      </c>
      <c r="Y31" s="4">
        <v>-0.343891</v>
      </c>
      <c r="Z31" s="4">
        <v>-6.1336000000000002E-2</v>
      </c>
      <c r="AA31" s="4">
        <v>-1.5207999999999999E-2</v>
      </c>
      <c r="AB31" s="4">
        <v>-0.27285900000000002</v>
      </c>
      <c r="AC31" s="4">
        <v>-0.102966</v>
      </c>
      <c r="AD31" s="4">
        <v>-0.17335200000000001</v>
      </c>
      <c r="AE31" s="4">
        <v>-1.4085E-2</v>
      </c>
      <c r="AG31" s="16">
        <f t="shared" si="9"/>
        <v>0.19570699999999999</v>
      </c>
      <c r="AH31" s="4">
        <f t="shared" si="10"/>
        <v>1.9628666666666659E-2</v>
      </c>
      <c r="AI31" s="5">
        <f t="shared" si="11"/>
        <v>-2.5150200000000001E-2</v>
      </c>
      <c r="AJ31" s="4">
        <f t="shared" si="12"/>
        <v>-3.4973714285714282E-2</v>
      </c>
      <c r="AK31" s="5">
        <f t="shared" si="13"/>
        <v>-2.6183799999999997E-2</v>
      </c>
      <c r="AL31" s="4">
        <f t="shared" si="14"/>
        <v>-3.3402000000000001E-2</v>
      </c>
      <c r="AM31" s="5">
        <f t="shared" si="15"/>
        <v>-4.615126666666667E-2</v>
      </c>
      <c r="AN31" s="4">
        <f t="shared" si="16"/>
        <v>-7.7632400000000004E-2</v>
      </c>
      <c r="AO31" s="5">
        <f t="shared" si="17"/>
        <v>-7.5763520000000001E-2</v>
      </c>
      <c r="AP31" s="4">
        <f t="shared" si="18"/>
        <v>-8.1738516129032254E-2</v>
      </c>
      <c r="AR31" s="4"/>
    </row>
    <row r="32" spans="1:44" ht="13" hidden="1">
      <c r="A32" s="1">
        <v>20020731</v>
      </c>
      <c r="B32" s="4">
        <v>5.6917000000000002E-2</v>
      </c>
      <c r="C32" s="4">
        <v>-0.18038599999999999</v>
      </c>
      <c r="D32" s="4">
        <v>-0.14068600000000001</v>
      </c>
      <c r="E32" s="4">
        <v>-0.17386799999999999</v>
      </c>
      <c r="F32" s="4">
        <v>-8.6060000000000008E-3</v>
      </c>
      <c r="G32" s="4">
        <v>-7.7332999999999999E-2</v>
      </c>
      <c r="H32" s="4">
        <v>-7.7432000000000001E-2</v>
      </c>
      <c r="I32" s="4">
        <v>-4.5544000000000001E-2</v>
      </c>
      <c r="J32" s="4">
        <v>-5.6080999999999999E-2</v>
      </c>
      <c r="K32" s="4">
        <v>-0.16026799999999999</v>
      </c>
      <c r="L32" s="4">
        <v>-6.2141000000000002E-2</v>
      </c>
      <c r="M32" s="4">
        <v>-0.18329500000000001</v>
      </c>
      <c r="N32" s="4">
        <v>-0.107059</v>
      </c>
      <c r="O32" s="4">
        <v>-8.1464999999999996E-2</v>
      </c>
      <c r="P32" s="4">
        <v>-7.3953000000000005E-2</v>
      </c>
      <c r="Q32" s="4">
        <v>-2.2221999999999999E-2</v>
      </c>
      <c r="R32" s="4">
        <v>2.8462000000000001E-2</v>
      </c>
      <c r="S32" s="4">
        <v>-0.15922</v>
      </c>
      <c r="T32" s="4">
        <v>3.5816000000000001E-2</v>
      </c>
      <c r="U32" s="4">
        <v>-7.7553999999999998E-2</v>
      </c>
      <c r="V32" s="4">
        <v>-0.20493500000000001</v>
      </c>
      <c r="W32" s="4">
        <v>-2.0537E-2</v>
      </c>
      <c r="X32" s="4">
        <v>-0.122852</v>
      </c>
      <c r="Y32" s="4">
        <v>-0.33103399999999999</v>
      </c>
      <c r="Z32" s="4">
        <v>0.108434</v>
      </c>
      <c r="AA32" s="4">
        <v>-0.12911400000000001</v>
      </c>
      <c r="AB32" s="4">
        <v>-0.21756500000000001</v>
      </c>
      <c r="AC32" s="4">
        <v>-4.8598000000000002E-2</v>
      </c>
      <c r="AD32" s="4">
        <v>-2.231E-2</v>
      </c>
      <c r="AE32" s="4">
        <v>2.3564000000000002E-2</v>
      </c>
      <c r="AG32" s="16">
        <f t="shared" si="9"/>
        <v>5.6917000000000002E-2</v>
      </c>
      <c r="AH32" s="4">
        <f t="shared" si="10"/>
        <v>-8.8051666666666681E-2</v>
      </c>
      <c r="AI32" s="5">
        <f t="shared" si="11"/>
        <v>-8.9325800000000011E-2</v>
      </c>
      <c r="AJ32" s="4">
        <f t="shared" si="12"/>
        <v>-8.5913428571428571E-2</v>
      </c>
      <c r="AK32" s="5">
        <f t="shared" si="13"/>
        <v>-8.6328700000000008E-2</v>
      </c>
      <c r="AL32" s="4">
        <f t="shared" si="14"/>
        <v>-8.5286384615384625E-2</v>
      </c>
      <c r="AM32" s="5">
        <f t="shared" si="15"/>
        <v>-8.6483133333333337E-2</v>
      </c>
      <c r="AN32" s="4">
        <f t="shared" si="16"/>
        <v>-7.441819999999999E-2</v>
      </c>
      <c r="AO32" s="5">
        <f t="shared" si="17"/>
        <v>-8.9811039999999981E-2</v>
      </c>
      <c r="AP32" s="4">
        <f t="shared" si="18"/>
        <v>-8.1640806451612896E-2</v>
      </c>
      <c r="AR32" s="4"/>
    </row>
    <row r="33" spans="1:44" ht="13" hidden="1">
      <c r="A33" s="1">
        <v>20020830</v>
      </c>
      <c r="B33" s="4">
        <v>-4.1862000000000003E-2</v>
      </c>
      <c r="C33" s="4">
        <v>6.3357999999999998E-2</v>
      </c>
      <c r="D33" s="4">
        <v>-0.29061799999999999</v>
      </c>
      <c r="E33" s="4">
        <v>0.102117</v>
      </c>
      <c r="F33" s="4">
        <v>1.9931999999999998E-2</v>
      </c>
      <c r="G33" s="4">
        <v>-0.10308299999999999</v>
      </c>
      <c r="H33" s="4">
        <v>6.4874000000000001E-2</v>
      </c>
      <c r="I33" s="4">
        <v>0.122999</v>
      </c>
      <c r="J33" s="4">
        <v>-2.9825999999999998E-2</v>
      </c>
      <c r="K33" s="4">
        <v>4.6760999999999997E-2</v>
      </c>
      <c r="L33" s="4">
        <v>-3.6492999999999998E-2</v>
      </c>
      <c r="M33" s="4">
        <v>0.14894499999999999</v>
      </c>
      <c r="N33" s="4">
        <v>-6.7713999999999996E-2</v>
      </c>
      <c r="O33" s="4">
        <v>-6.8680000000000005E-2</v>
      </c>
      <c r="P33" s="4">
        <v>-5.0882999999999998E-2</v>
      </c>
      <c r="Q33" s="4">
        <v>7.2869000000000003E-2</v>
      </c>
      <c r="R33" s="4">
        <v>-0.111762</v>
      </c>
      <c r="S33" s="4">
        <v>-1.7451999999999999E-2</v>
      </c>
      <c r="T33" s="4">
        <v>-1.0269999999999999E-3</v>
      </c>
      <c r="U33" s="4">
        <v>-1.0607E-2</v>
      </c>
      <c r="V33" s="4">
        <v>3.4483E-2</v>
      </c>
      <c r="W33" s="4">
        <v>1.8547999999999999E-2</v>
      </c>
      <c r="X33" s="4">
        <v>2.2925999999999998E-2</v>
      </c>
      <c r="Y33" s="4">
        <v>8.2474000000000006E-2</v>
      </c>
      <c r="Z33" s="4">
        <v>-6.3664999999999999E-2</v>
      </c>
      <c r="AA33" s="4">
        <v>-1.7353E-2</v>
      </c>
      <c r="AB33" s="4">
        <v>-5.8673000000000003E-2</v>
      </c>
      <c r="AC33" s="4">
        <v>0.20039299999999999</v>
      </c>
      <c r="AD33" s="4">
        <v>-0.14902799999999999</v>
      </c>
      <c r="AE33" s="4">
        <v>-0.14194200000000001</v>
      </c>
      <c r="AG33" s="16">
        <f t="shared" si="9"/>
        <v>-4.1862000000000003E-2</v>
      </c>
      <c r="AH33" s="4">
        <f t="shared" si="10"/>
        <v>-8.9707333333333319E-2</v>
      </c>
      <c r="AI33" s="5">
        <f t="shared" si="11"/>
        <v>-2.9414599999999992E-2</v>
      </c>
      <c r="AJ33" s="4">
        <f t="shared" si="12"/>
        <v>-2.6468857142857134E-2</v>
      </c>
      <c r="AK33" s="5">
        <f t="shared" si="13"/>
        <v>-4.5347999999999942E-3</v>
      </c>
      <c r="AL33" s="4">
        <f t="shared" si="14"/>
        <v>5.1618461538461575E-3</v>
      </c>
      <c r="AM33" s="5">
        <f t="shared" si="15"/>
        <v>-4.6193333333333303E-3</v>
      </c>
      <c r="AN33" s="4">
        <f t="shared" si="16"/>
        <v>-8.8772499999999963E-3</v>
      </c>
      <c r="AO33" s="5">
        <f t="shared" si="17"/>
        <v>-1.1888399999999972E-3</v>
      </c>
      <c r="AP33" s="4">
        <f t="shared" si="18"/>
        <v>-8.3867419354838688E-3</v>
      </c>
      <c r="AR33" s="4"/>
    </row>
    <row r="34" spans="1:44" ht="13" hidden="1">
      <c r="A34" s="1">
        <v>20020930</v>
      </c>
      <c r="B34" s="4">
        <v>-0.180396</v>
      </c>
      <c r="C34" s="4">
        <v>-0.27133800000000002</v>
      </c>
      <c r="D34" s="4">
        <v>-0.233871</v>
      </c>
      <c r="E34" s="4">
        <v>-0.39661000000000002</v>
      </c>
      <c r="F34" s="4">
        <v>-9.7275E-2</v>
      </c>
      <c r="G34" s="4">
        <v>-7.9309000000000004E-2</v>
      </c>
      <c r="H34" s="4">
        <v>-4.6092000000000001E-2</v>
      </c>
      <c r="I34" s="4">
        <v>-7.7856999999999996E-2</v>
      </c>
      <c r="J34" s="4">
        <v>-0.105185</v>
      </c>
      <c r="K34" s="4">
        <v>-8.5208000000000006E-2</v>
      </c>
      <c r="L34" s="4">
        <v>1.4524E-2</v>
      </c>
      <c r="M34" s="4">
        <v>-8.7955000000000005E-2</v>
      </c>
      <c r="N34" s="4">
        <v>-6.7659999999999998E-2</v>
      </c>
      <c r="O34" s="4">
        <v>-0.27679500000000001</v>
      </c>
      <c r="P34" s="4">
        <v>-0.12509300000000001</v>
      </c>
      <c r="Q34" s="4">
        <v>-0.22645299999999999</v>
      </c>
      <c r="R34" s="4">
        <v>-0.166767</v>
      </c>
      <c r="S34" s="4">
        <v>-8.2822999999999994E-2</v>
      </c>
      <c r="T34" s="4">
        <v>-4.6684000000000003E-2</v>
      </c>
      <c r="U34" s="4">
        <v>2.1319999999999999E-2</v>
      </c>
      <c r="V34" s="4">
        <v>-0.14833299999999999</v>
      </c>
      <c r="W34" s="4">
        <v>-8.8083999999999996E-2</v>
      </c>
      <c r="X34" s="4">
        <v>-0.108802</v>
      </c>
      <c r="Y34" s="4">
        <v>-0.48571399999999998</v>
      </c>
      <c r="Z34" s="4">
        <v>-0.176451</v>
      </c>
      <c r="AA34" s="4">
        <v>-0.16911100000000001</v>
      </c>
      <c r="AB34" s="4">
        <v>-0.29810300000000001</v>
      </c>
      <c r="AC34" s="4">
        <v>-1.4116E-2</v>
      </c>
      <c r="AD34" s="4">
        <v>-0.25025399999999998</v>
      </c>
      <c r="AE34" s="4">
        <v>-4.8829999999999998E-2</v>
      </c>
      <c r="AG34" s="16">
        <f t="shared" si="9"/>
        <v>-0.180396</v>
      </c>
      <c r="AH34" s="4">
        <f t="shared" si="10"/>
        <v>-0.22853500000000002</v>
      </c>
      <c r="AI34" s="5">
        <f t="shared" si="11"/>
        <v>-0.23589800000000002</v>
      </c>
      <c r="AJ34" s="4">
        <f t="shared" si="12"/>
        <v>-0.18641300000000002</v>
      </c>
      <c r="AK34" s="5">
        <f t="shared" si="13"/>
        <v>-0.15731410000000004</v>
      </c>
      <c r="AL34" s="4">
        <f t="shared" si="14"/>
        <v>-0.12665938461538465</v>
      </c>
      <c r="AM34" s="5">
        <f t="shared" si="15"/>
        <v>-0.13273513333333337</v>
      </c>
      <c r="AN34" s="4">
        <f t="shared" si="16"/>
        <v>-0.13194235000000001</v>
      </c>
      <c r="AO34" s="5">
        <f t="shared" si="17"/>
        <v>-0.13793839999999999</v>
      </c>
      <c r="AP34" s="4">
        <f t="shared" si="18"/>
        <v>-0.1421072580645161</v>
      </c>
      <c r="AR34" s="4"/>
    </row>
    <row r="35" spans="1:44" ht="13" hidden="1">
      <c r="A35" s="1">
        <v>20021031</v>
      </c>
      <c r="B35" s="4">
        <v>0.29643799999999998</v>
      </c>
      <c r="C35" s="4">
        <v>4.8082E-2</v>
      </c>
      <c r="D35" s="4">
        <v>-0.176842</v>
      </c>
      <c r="E35" s="4">
        <v>0.149813</v>
      </c>
      <c r="F35" s="4">
        <v>9.2313000000000006E-2</v>
      </c>
      <c r="G35" s="4">
        <v>-0.128333</v>
      </c>
      <c r="H35" s="4">
        <v>4.5797999999999998E-2</v>
      </c>
      <c r="I35" s="4">
        <v>0.13050899999999999</v>
      </c>
      <c r="J35" s="4">
        <v>0.14360999999999999</v>
      </c>
      <c r="K35" s="4">
        <v>-4.8334000000000002E-2</v>
      </c>
      <c r="L35" s="4">
        <v>6.1053000000000003E-2</v>
      </c>
      <c r="M35" s="4">
        <v>0.18474099999999999</v>
      </c>
      <c r="N35" s="4">
        <v>-0.202986</v>
      </c>
      <c r="O35" s="4">
        <v>0.105263</v>
      </c>
      <c r="P35" s="4">
        <v>0.35389900000000002</v>
      </c>
      <c r="Q35" s="4">
        <v>0.35379899999999997</v>
      </c>
      <c r="R35" s="4">
        <v>0.2455</v>
      </c>
      <c r="S35" s="4">
        <v>0.13240399999999999</v>
      </c>
      <c r="T35" s="4">
        <v>2.8909999999999999E-3</v>
      </c>
      <c r="U35" s="4">
        <v>-0.104685</v>
      </c>
      <c r="V35" s="4">
        <v>-9.9213999999999997E-2</v>
      </c>
      <c r="W35" s="4">
        <v>0.186611</v>
      </c>
      <c r="X35" s="4">
        <v>0.22245100000000001</v>
      </c>
      <c r="Y35" s="4">
        <v>1.2777780000000001</v>
      </c>
      <c r="Z35" s="4">
        <v>2.4341000000000002E-2</v>
      </c>
      <c r="AA35" s="4">
        <v>4.1966999999999997E-2</v>
      </c>
      <c r="AB35" s="4">
        <v>0.14324300000000001</v>
      </c>
      <c r="AC35" s="4">
        <v>8.5762000000000005E-2</v>
      </c>
      <c r="AD35" s="4">
        <v>7.5236999999999998E-2</v>
      </c>
      <c r="AE35" s="4">
        <v>9.1698000000000002E-2</v>
      </c>
      <c r="AG35" s="16">
        <f t="shared" si="9"/>
        <v>0.29643799999999998</v>
      </c>
      <c r="AH35" s="4">
        <f t="shared" si="10"/>
        <v>5.5892666666666667E-2</v>
      </c>
      <c r="AI35" s="5">
        <f t="shared" si="11"/>
        <v>8.1960799999999986E-2</v>
      </c>
      <c r="AJ35" s="4">
        <f t="shared" si="12"/>
        <v>4.6752714285714272E-2</v>
      </c>
      <c r="AK35" s="5">
        <f t="shared" si="13"/>
        <v>5.5305399999999991E-2</v>
      </c>
      <c r="AL35" s="4">
        <f t="shared" si="14"/>
        <v>6.1449846153846154E-2</v>
      </c>
      <c r="AM35" s="5">
        <f t="shared" si="15"/>
        <v>4.6741666666666667E-2</v>
      </c>
      <c r="AN35" s="4">
        <f t="shared" si="16"/>
        <v>8.9480900000000002E-2</v>
      </c>
      <c r="AO35" s="5">
        <f t="shared" si="17"/>
        <v>0.13090236</v>
      </c>
      <c r="AP35" s="4">
        <f t="shared" si="18"/>
        <v>0.12047764516129034</v>
      </c>
      <c r="AR35" s="4"/>
    </row>
    <row r="36" spans="1:44" ht="13" hidden="1">
      <c r="A36" s="1">
        <v>20021129</v>
      </c>
      <c r="B36" s="4">
        <v>0.19234499999999999</v>
      </c>
      <c r="C36" s="4">
        <v>-2.3182000000000001E-2</v>
      </c>
      <c r="D36" s="4">
        <v>0.40665000000000001</v>
      </c>
      <c r="E36" s="4">
        <v>0.46579799999999999</v>
      </c>
      <c r="F36" s="4">
        <v>3.5347000000000003E-2</v>
      </c>
      <c r="G36" s="4">
        <v>0.150252</v>
      </c>
      <c r="H36" s="4">
        <v>7.6798000000000005E-2</v>
      </c>
      <c r="I36" s="4">
        <v>1.7722000000000002E-2</v>
      </c>
      <c r="J36" s="4">
        <v>9.0181999999999998E-2</v>
      </c>
      <c r="K36" s="4">
        <v>0.22739500000000001</v>
      </c>
      <c r="L36" s="4">
        <v>4.5630000000000002E-3</v>
      </c>
      <c r="M36" s="4">
        <v>-7.3552999999999993E-2</v>
      </c>
      <c r="N36" s="4">
        <v>6.5823000000000007E-2</v>
      </c>
      <c r="O36" s="4">
        <v>9.4298000000000007E-2</v>
      </c>
      <c r="P36" s="4">
        <v>0.23291100000000001</v>
      </c>
      <c r="Q36" s="4">
        <v>0.10299</v>
      </c>
      <c r="R36" s="4">
        <v>0.208092</v>
      </c>
      <c r="S36" s="4">
        <v>0.188974</v>
      </c>
      <c r="T36" s="4">
        <v>0.23621600000000001</v>
      </c>
      <c r="U36" s="4">
        <v>-9.6546000000000007E-2</v>
      </c>
      <c r="V36" s="4">
        <v>0.22573599999999999</v>
      </c>
      <c r="W36" s="4">
        <v>9.5316999999999999E-2</v>
      </c>
      <c r="X36" s="4">
        <v>7.8736E-2</v>
      </c>
      <c r="Y36" s="4">
        <v>0.57723599999999997</v>
      </c>
      <c r="Z36" s="4">
        <v>7.4059E-2</v>
      </c>
      <c r="AA36" s="4">
        <v>0.12701799999999999</v>
      </c>
      <c r="AB36" s="4">
        <v>0.44917299999999999</v>
      </c>
      <c r="AC36" s="4">
        <v>6.9421999999999998E-2</v>
      </c>
      <c r="AD36" s="4">
        <v>0.26166499999999998</v>
      </c>
      <c r="AE36" s="4">
        <v>1.6945000000000002E-2</v>
      </c>
      <c r="AG36" s="16">
        <f t="shared" si="9"/>
        <v>0.19234499999999999</v>
      </c>
      <c r="AH36" s="4">
        <f t="shared" si="10"/>
        <v>0.19193766666666667</v>
      </c>
      <c r="AI36" s="5">
        <f t="shared" si="11"/>
        <v>0.21539160000000002</v>
      </c>
      <c r="AJ36" s="4">
        <f t="shared" si="12"/>
        <v>0.18628685714285714</v>
      </c>
      <c r="AK36" s="5">
        <f t="shared" si="13"/>
        <v>0.16393070000000001</v>
      </c>
      <c r="AL36" s="4">
        <f t="shared" si="14"/>
        <v>0.1207936153846154</v>
      </c>
      <c r="AM36" s="5">
        <f t="shared" si="15"/>
        <v>0.11536253333333334</v>
      </c>
      <c r="AN36" s="4">
        <f t="shared" si="16"/>
        <v>0.13498105000000002</v>
      </c>
      <c r="AO36" s="5">
        <f t="shared" si="17"/>
        <v>0.14320400000000003</v>
      </c>
      <c r="AP36" s="4">
        <f t="shared" si="18"/>
        <v>0.14768974193548387</v>
      </c>
      <c r="AR36" s="4"/>
    </row>
    <row r="37" spans="1:44" ht="13" hidden="1">
      <c r="A37" s="1">
        <v>20021231</v>
      </c>
      <c r="B37" s="4">
        <v>-0.111111</v>
      </c>
      <c r="C37" s="4">
        <v>-1.0132E-2</v>
      </c>
      <c r="D37" s="4">
        <v>-6.3635999999999998E-2</v>
      </c>
      <c r="E37" s="4">
        <v>-0.28222199999999997</v>
      </c>
      <c r="F37" s="4">
        <v>-4.6554999999999999E-2</v>
      </c>
      <c r="G37" s="4">
        <v>-3.1130999999999999E-2</v>
      </c>
      <c r="H37" s="4">
        <v>-0.11584899999999999</v>
      </c>
      <c r="I37" s="4">
        <v>-6.4676999999999998E-2</v>
      </c>
      <c r="J37" s="4">
        <v>-4.9752999999999999E-2</v>
      </c>
      <c r="K37" s="4">
        <v>-5.8464000000000002E-2</v>
      </c>
      <c r="L37" s="4">
        <v>5.1404999999999999E-2</v>
      </c>
      <c r="M37" s="4">
        <v>-3.5992000000000003E-2</v>
      </c>
      <c r="N37" s="4">
        <v>-0.115202</v>
      </c>
      <c r="O37" s="4">
        <v>-7.7277999999999999E-2</v>
      </c>
      <c r="P37" s="4">
        <v>-0.104723</v>
      </c>
      <c r="Q37" s="4">
        <v>-0.108375</v>
      </c>
      <c r="R37" s="4">
        <v>-0.25430999999999998</v>
      </c>
      <c r="S37" s="4">
        <v>-6.7964999999999998E-2</v>
      </c>
      <c r="T37" s="4">
        <v>-7.0277999999999993E-2</v>
      </c>
      <c r="U37" s="4">
        <v>0.106322</v>
      </c>
      <c r="V37" s="4">
        <v>-0.22686799999999999</v>
      </c>
      <c r="W37" s="4">
        <v>-4.1071000000000003E-2</v>
      </c>
      <c r="X37" s="4">
        <v>-0.103675</v>
      </c>
      <c r="Y37" s="4">
        <v>-0.170103</v>
      </c>
      <c r="Z37" s="4">
        <v>-9.5132999999999995E-2</v>
      </c>
      <c r="AA37" s="4">
        <v>6.1332999999999999E-2</v>
      </c>
      <c r="AB37" s="4">
        <v>-0.275227</v>
      </c>
      <c r="AC37" s="4">
        <v>-6.2142999999999997E-2</v>
      </c>
      <c r="AD37" s="4">
        <v>-0.24987500000000001</v>
      </c>
      <c r="AE37" s="4">
        <v>-8.4840000000000002E-3</v>
      </c>
      <c r="AG37" s="16">
        <f t="shared" si="9"/>
        <v>-0.111111</v>
      </c>
      <c r="AH37" s="4">
        <f t="shared" si="10"/>
        <v>-6.1626333333333339E-2</v>
      </c>
      <c r="AI37" s="5">
        <f t="shared" si="11"/>
        <v>-0.10273119999999999</v>
      </c>
      <c r="AJ37" s="4">
        <f t="shared" si="12"/>
        <v>-9.4376571428571435E-2</v>
      </c>
      <c r="AK37" s="5">
        <f t="shared" si="13"/>
        <v>-8.3352999999999997E-2</v>
      </c>
      <c r="AL37" s="4">
        <f t="shared" si="14"/>
        <v>-6.2932076923076924E-2</v>
      </c>
      <c r="AM37" s="5">
        <f t="shared" si="15"/>
        <v>-6.7373133333333335E-2</v>
      </c>
      <c r="AN37" s="4">
        <f t="shared" si="16"/>
        <v>-8.0812399999999993E-2</v>
      </c>
      <c r="AO37" s="5">
        <f t="shared" si="17"/>
        <v>-8.2065719999999995E-2</v>
      </c>
      <c r="AP37" s="4">
        <f t="shared" si="18"/>
        <v>-8.6489419354838712E-2</v>
      </c>
      <c r="AR37" s="4"/>
    </row>
    <row r="38" spans="1:44" ht="13" hidden="1">
      <c r="A38" s="1">
        <v>20030131</v>
      </c>
      <c r="B38" s="4">
        <v>0.113889</v>
      </c>
      <c r="C38" s="4">
        <v>-0.12845400000000001</v>
      </c>
      <c r="D38" s="4">
        <v>-7.5728000000000004E-2</v>
      </c>
      <c r="E38" s="4">
        <v>-0.188855</v>
      </c>
      <c r="F38" s="4">
        <v>-2.4393999999999999E-2</v>
      </c>
      <c r="G38" s="4">
        <v>-4.2437000000000002E-2</v>
      </c>
      <c r="H38" s="4">
        <v>1.9007E-2</v>
      </c>
      <c r="I38" s="4">
        <v>-2.1280000000000001E-3</v>
      </c>
      <c r="J38" s="4">
        <v>-0.10684</v>
      </c>
      <c r="K38" s="4">
        <v>-2.1548999999999999E-2</v>
      </c>
      <c r="L38" s="4">
        <v>-3.4868000000000003E-2</v>
      </c>
      <c r="M38" s="4">
        <v>-0.26866800000000002</v>
      </c>
      <c r="N38" s="4">
        <v>0.124832</v>
      </c>
      <c r="O38" s="4">
        <v>1.8332999999999999E-2</v>
      </c>
      <c r="P38" s="4">
        <v>2.8800000000000002E-3</v>
      </c>
      <c r="Q38" s="4">
        <v>9.0320000000000001E-3</v>
      </c>
      <c r="R38" s="4">
        <v>8.3490000000000005E-3</v>
      </c>
      <c r="S38" s="4">
        <v>-8.8248999999999994E-2</v>
      </c>
      <c r="T38" s="4">
        <v>-5.1339000000000003E-2</v>
      </c>
      <c r="U38" s="4">
        <v>-0.116017</v>
      </c>
      <c r="V38" s="4">
        <v>-7.7456999999999998E-2</v>
      </c>
      <c r="W38" s="4">
        <v>-2.1551000000000001E-2</v>
      </c>
      <c r="X38" s="4">
        <v>-8.2012000000000002E-2</v>
      </c>
      <c r="Y38" s="4">
        <v>0.47205000000000003</v>
      </c>
      <c r="Z38" s="4">
        <v>-4.9692E-2</v>
      </c>
      <c r="AA38" s="4">
        <v>-7.3774999999999993E-2</v>
      </c>
      <c r="AB38" s="4">
        <v>-6.4310000000000001E-3</v>
      </c>
      <c r="AC38" s="4">
        <v>-0.25392599999999999</v>
      </c>
      <c r="AD38" s="4">
        <v>6.0708999999999999E-2</v>
      </c>
      <c r="AE38" s="4">
        <v>2.6477000000000001E-2</v>
      </c>
      <c r="AG38" s="16">
        <f t="shared" si="9"/>
        <v>0.113889</v>
      </c>
      <c r="AH38" s="4">
        <f t="shared" si="10"/>
        <v>-3.0097666666666672E-2</v>
      </c>
      <c r="AI38" s="5">
        <f t="shared" si="11"/>
        <v>-6.0708399999999996E-2</v>
      </c>
      <c r="AJ38" s="4">
        <f t="shared" si="12"/>
        <v>-4.6710285714285711E-2</v>
      </c>
      <c r="AK38" s="5">
        <f t="shared" si="13"/>
        <v>-4.5748899999999995E-2</v>
      </c>
      <c r="AL38" s="4">
        <f t="shared" si="14"/>
        <v>-5.8540384615384619E-2</v>
      </c>
      <c r="AM38" s="5">
        <f t="shared" si="15"/>
        <v>-4.1190666666666667E-2</v>
      </c>
      <c r="AN38" s="4">
        <f t="shared" si="16"/>
        <v>-3.6859349999999999E-2</v>
      </c>
      <c r="AO38" s="5">
        <f t="shared" si="17"/>
        <v>-2.2486959999999997E-2</v>
      </c>
      <c r="AP38" s="4">
        <f t="shared" si="18"/>
        <v>-2.7703612903225802E-2</v>
      </c>
      <c r="AR38" s="4"/>
    </row>
    <row r="39" spans="1:44" ht="13" hidden="1">
      <c r="A39" s="1">
        <v>20030228</v>
      </c>
      <c r="B39" s="4">
        <v>-5.8190000000000004E-3</v>
      </c>
      <c r="C39" s="4">
        <v>-0.19054599999999999</v>
      </c>
      <c r="D39" s="4">
        <v>-6.5126000000000003E-2</v>
      </c>
      <c r="E39" s="4">
        <v>4.7710000000000002E-2</v>
      </c>
      <c r="F39" s="4">
        <v>-3.6750999999999999E-2</v>
      </c>
      <c r="G39" s="4">
        <v>-0.12219099999999999</v>
      </c>
      <c r="H39" s="4">
        <v>-1.2293E-2</v>
      </c>
      <c r="I39" s="4">
        <v>-2.6651999999999999E-2</v>
      </c>
      <c r="J39" s="4">
        <v>-2.2445E-2</v>
      </c>
      <c r="K39" s="4">
        <v>-6.0564E-2</v>
      </c>
      <c r="L39" s="4">
        <v>-2.5918E-2</v>
      </c>
      <c r="M39" s="4">
        <v>-0.222723</v>
      </c>
      <c r="N39" s="4">
        <v>1.671E-3</v>
      </c>
      <c r="O39" s="4">
        <v>-5.5749E-2</v>
      </c>
      <c r="P39" s="4">
        <v>-8.9604000000000003E-2</v>
      </c>
      <c r="Q39" s="4">
        <v>-1.279E-3</v>
      </c>
      <c r="R39" s="4">
        <v>0.100637</v>
      </c>
      <c r="S39" s="4">
        <v>9.1699999999999993E-3</v>
      </c>
      <c r="T39" s="4">
        <v>-5.5528000000000001E-2</v>
      </c>
      <c r="U39" s="4">
        <v>-0.10205699999999999</v>
      </c>
      <c r="V39" s="4">
        <v>5.5138E-2</v>
      </c>
      <c r="W39" s="4">
        <v>-4.7662000000000003E-2</v>
      </c>
      <c r="X39" s="4">
        <v>2.1069999999999999E-3</v>
      </c>
      <c r="Y39" s="4">
        <v>-9.2827000000000007E-2</v>
      </c>
      <c r="Z39" s="4">
        <v>4.7537000000000003E-2</v>
      </c>
      <c r="AA39" s="4">
        <v>-1.9583E-2</v>
      </c>
      <c r="AB39" s="4">
        <v>0.11326899999999999</v>
      </c>
      <c r="AC39" s="4">
        <v>-4.8254999999999999E-2</v>
      </c>
      <c r="AD39" s="4">
        <v>5.3459E-2</v>
      </c>
      <c r="AE39" s="4">
        <v>-7.4787999999999993E-2</v>
      </c>
      <c r="AG39" s="16">
        <f t="shared" si="9"/>
        <v>-5.8190000000000004E-3</v>
      </c>
      <c r="AH39" s="4">
        <f t="shared" si="10"/>
        <v>-8.7163666666666653E-2</v>
      </c>
      <c r="AI39" s="5">
        <f t="shared" si="11"/>
        <v>-5.0106399999999995E-2</v>
      </c>
      <c r="AJ39" s="4">
        <f t="shared" si="12"/>
        <v>-5.5002285714285712E-2</v>
      </c>
      <c r="AK39" s="5">
        <f t="shared" si="13"/>
        <v>-4.9467699999999996E-2</v>
      </c>
      <c r="AL39" s="4">
        <f t="shared" si="14"/>
        <v>-5.7178307692307695E-2</v>
      </c>
      <c r="AM39" s="5">
        <f t="shared" si="15"/>
        <v>-5.3159733333333341E-2</v>
      </c>
      <c r="AN39" s="4">
        <f t="shared" si="16"/>
        <v>-4.1700000000000008E-2</v>
      </c>
      <c r="AO39" s="5">
        <f t="shared" si="17"/>
        <v>-4.0772040000000009E-2</v>
      </c>
      <c r="AP39" s="4">
        <f t="shared" si="18"/>
        <v>-3.0569741935483879E-2</v>
      </c>
      <c r="AR39" s="4"/>
    </row>
    <row r="40" spans="1:44" ht="13" hidden="1">
      <c r="A40" s="1">
        <v>20030331</v>
      </c>
      <c r="B40" s="4">
        <v>-9.2893000000000003E-2</v>
      </c>
      <c r="C40" s="4">
        <v>7.6240000000000002E-2</v>
      </c>
      <c r="D40" s="4">
        <v>-0.150562</v>
      </c>
      <c r="E40" s="4">
        <v>0.12568299999999999</v>
      </c>
      <c r="F40" s="4">
        <v>2.8396999999999999E-2</v>
      </c>
      <c r="G40" s="4">
        <v>-9.0711E-2</v>
      </c>
      <c r="H40" s="4">
        <v>-9.3132999999999994E-2</v>
      </c>
      <c r="I40" s="4">
        <v>2.6835000000000001E-2</v>
      </c>
      <c r="J40" s="4">
        <v>5.9721999999999997E-2</v>
      </c>
      <c r="K40" s="4">
        <v>2.3626000000000001E-2</v>
      </c>
      <c r="L40" s="4">
        <v>2.5635999999999999E-2</v>
      </c>
      <c r="M40" s="4">
        <v>9.6589999999999992E-3</v>
      </c>
      <c r="N40" s="4">
        <v>-0.15651399999999999</v>
      </c>
      <c r="O40" s="4">
        <v>-6.6840999999999998E-2</v>
      </c>
      <c r="P40" s="4">
        <v>-1.388E-2</v>
      </c>
      <c r="Q40" s="4">
        <v>6.1580000000000003E-3</v>
      </c>
      <c r="R40" s="4">
        <v>-5.6779000000000003E-2</v>
      </c>
      <c r="S40" s="4">
        <v>-2.18E-2</v>
      </c>
      <c r="T40" s="4">
        <v>1.0430999999999999E-2</v>
      </c>
      <c r="U40" s="4">
        <v>4.0025999999999999E-2</v>
      </c>
      <c r="V40" s="4">
        <v>-1.4252000000000001E-2</v>
      </c>
      <c r="W40" s="4">
        <v>4.5308000000000001E-2</v>
      </c>
      <c r="X40" s="4">
        <v>2.1519E-2</v>
      </c>
      <c r="Y40" s="4">
        <v>-3.2557999999999997E-2</v>
      </c>
      <c r="Z40" s="4">
        <v>6.0290999999999997E-2</v>
      </c>
      <c r="AA40" s="4">
        <v>8.8409000000000001E-2</v>
      </c>
      <c r="AB40" s="4">
        <v>-5.2325999999999998E-2</v>
      </c>
      <c r="AC40" s="4">
        <v>-0.11609999999999999</v>
      </c>
      <c r="AD40" s="4">
        <v>-2.2686999999999999E-2</v>
      </c>
      <c r="AE40" s="4">
        <v>-1.3657000000000001E-2</v>
      </c>
      <c r="AG40" s="16">
        <f t="shared" si="9"/>
        <v>-9.2893000000000003E-2</v>
      </c>
      <c r="AH40" s="4">
        <f t="shared" si="10"/>
        <v>-5.5738333333333334E-2</v>
      </c>
      <c r="AI40" s="5">
        <f t="shared" si="11"/>
        <v>-2.627000000000003E-3</v>
      </c>
      <c r="AJ40" s="4">
        <f t="shared" si="12"/>
        <v>-2.8139857142857144E-2</v>
      </c>
      <c r="AK40" s="5">
        <f t="shared" si="13"/>
        <v>-8.6796000000000009E-3</v>
      </c>
      <c r="AL40" s="4">
        <f t="shared" si="14"/>
        <v>-3.9616153846153855E-3</v>
      </c>
      <c r="AM40" s="5">
        <f t="shared" si="15"/>
        <v>-1.8323733333333331E-2</v>
      </c>
      <c r="AN40" s="4">
        <f t="shared" si="16"/>
        <v>-1.7536299999999998E-2</v>
      </c>
      <c r="AO40" s="5">
        <f t="shared" si="17"/>
        <v>-1.1627319999999997E-2</v>
      </c>
      <c r="AP40" s="4">
        <f t="shared" si="18"/>
        <v>-1.1185580645161286E-2</v>
      </c>
      <c r="AR40" s="4"/>
    </row>
    <row r="41" spans="1:44" ht="13" hidden="1">
      <c r="A41" s="1">
        <v>20030430</v>
      </c>
      <c r="B41" s="4">
        <v>9.5032000000000005E-2</v>
      </c>
      <c r="C41" s="4">
        <v>0.20976600000000001</v>
      </c>
      <c r="D41" s="4">
        <v>2.6454999999999999E-2</v>
      </c>
      <c r="E41" s="4">
        <v>0.20388400000000001</v>
      </c>
      <c r="F41" s="4">
        <v>-9.6472000000000002E-2</v>
      </c>
      <c r="G41" s="4">
        <v>8.8586999999999999E-2</v>
      </c>
      <c r="H41" s="4">
        <v>0.22195899999999999</v>
      </c>
      <c r="I41" s="4">
        <v>8.8800000000000004E-2</v>
      </c>
      <c r="J41" s="4">
        <v>9.4441999999999998E-2</v>
      </c>
      <c r="K41" s="4">
        <v>0.18218000000000001</v>
      </c>
      <c r="L41" s="4">
        <v>5.2172000000000003E-2</v>
      </c>
      <c r="M41" s="4">
        <v>0.155612</v>
      </c>
      <c r="N41" s="4">
        <v>-4.5518999999999997E-2</v>
      </c>
      <c r="O41" s="4">
        <v>0.104869</v>
      </c>
      <c r="P41" s="4">
        <v>4.8231000000000003E-2</v>
      </c>
      <c r="Q41" s="4">
        <v>8.2493999999999998E-2</v>
      </c>
      <c r="R41" s="4">
        <v>0.12837799999999999</v>
      </c>
      <c r="S41" s="4">
        <v>0.142265</v>
      </c>
      <c r="T41" s="4">
        <v>0.11670999999999999</v>
      </c>
      <c r="U41" s="4">
        <v>5.2575999999999998E-2</v>
      </c>
      <c r="V41" s="4">
        <v>-4.2373000000000001E-2</v>
      </c>
      <c r="W41" s="4">
        <v>6.2066000000000003E-2</v>
      </c>
      <c r="X41" s="4">
        <v>5.5761999999999999E-2</v>
      </c>
      <c r="Y41" s="4">
        <v>0.24038499999999999</v>
      </c>
      <c r="Z41" s="4">
        <v>0.15490200000000001</v>
      </c>
      <c r="AA41" s="4">
        <v>1.2184E-2</v>
      </c>
      <c r="AB41" s="4">
        <v>1.5337E-2</v>
      </c>
      <c r="AC41" s="4">
        <v>5.2469000000000002E-2</v>
      </c>
      <c r="AD41" s="4">
        <v>0.130803</v>
      </c>
      <c r="AE41" s="4">
        <v>6.9747000000000003E-2</v>
      </c>
      <c r="AG41" s="16">
        <f t="shared" si="9"/>
        <v>9.5032000000000005E-2</v>
      </c>
      <c r="AH41" s="4">
        <f t="shared" si="10"/>
        <v>0.11041766666666668</v>
      </c>
      <c r="AI41" s="5">
        <f t="shared" si="11"/>
        <v>8.7732999999999992E-2</v>
      </c>
      <c r="AJ41" s="4">
        <f t="shared" si="12"/>
        <v>0.10703014285714285</v>
      </c>
      <c r="AK41" s="5">
        <f t="shared" si="13"/>
        <v>0.1114633</v>
      </c>
      <c r="AL41" s="4">
        <f t="shared" si="14"/>
        <v>0.10172438461538463</v>
      </c>
      <c r="AM41" s="5">
        <f t="shared" si="15"/>
        <v>9.2117800000000014E-2</v>
      </c>
      <c r="AN41" s="4">
        <f t="shared" si="16"/>
        <v>9.4992250000000014E-2</v>
      </c>
      <c r="AO41" s="5">
        <f t="shared" si="17"/>
        <v>9.0730439999999996E-2</v>
      </c>
      <c r="AP41" s="4">
        <f t="shared" si="18"/>
        <v>8.7216225806451594E-2</v>
      </c>
      <c r="AR41" s="4"/>
    </row>
    <row r="42" spans="1:44" ht="13" hidden="1">
      <c r="A42" s="1">
        <v>20030530</v>
      </c>
      <c r="B42" s="4">
        <v>9.5117999999999994E-2</v>
      </c>
      <c r="C42" s="4">
        <v>0.117396</v>
      </c>
      <c r="D42" s="4">
        <v>0.15979399999999999</v>
      </c>
      <c r="E42" s="4">
        <v>-2.1505E-2</v>
      </c>
      <c r="F42" s="4">
        <v>4.6594999999999998E-2</v>
      </c>
      <c r="G42" s="4">
        <v>0.130499</v>
      </c>
      <c r="H42" s="4">
        <v>2.349E-3</v>
      </c>
      <c r="I42" s="4">
        <v>8.0088000000000006E-2</v>
      </c>
      <c r="J42" s="4">
        <v>-9.3999999999999997E-4</v>
      </c>
      <c r="K42" s="4">
        <v>-2.5735000000000001E-2</v>
      </c>
      <c r="L42" s="4">
        <v>8.8988999999999999E-2</v>
      </c>
      <c r="M42" s="4">
        <v>0.14735100000000001</v>
      </c>
      <c r="N42" s="4">
        <v>0.178838</v>
      </c>
      <c r="O42" s="4">
        <v>0.118114</v>
      </c>
      <c r="P42" s="4">
        <v>0.19631899999999999</v>
      </c>
      <c r="Q42" s="4">
        <v>3.8869000000000001E-2</v>
      </c>
      <c r="R42" s="4">
        <v>0.13445799999999999</v>
      </c>
      <c r="S42" s="4">
        <v>-2.496E-3</v>
      </c>
      <c r="T42" s="4">
        <v>-5.8210999999999999E-2</v>
      </c>
      <c r="U42" s="4">
        <v>-7.0129999999999998E-2</v>
      </c>
      <c r="V42" s="4">
        <v>7.7118000000000006E-2</v>
      </c>
      <c r="W42" s="4">
        <v>-4.4689E-2</v>
      </c>
      <c r="X42" s="4">
        <v>-3.7166999999999999E-2</v>
      </c>
      <c r="Y42" s="4">
        <v>0.217054</v>
      </c>
      <c r="Z42" s="4">
        <v>-2.5467E-2</v>
      </c>
      <c r="AA42" s="4">
        <v>0.13967499999999999</v>
      </c>
      <c r="AB42" s="4">
        <v>0.31419900000000001</v>
      </c>
      <c r="AC42" s="4">
        <v>0.14310899999999999</v>
      </c>
      <c r="AD42" s="4">
        <v>0.108707</v>
      </c>
      <c r="AE42" s="4">
        <v>0.108558</v>
      </c>
      <c r="AG42" s="16">
        <f t="shared" si="9"/>
        <v>9.5117999999999994E-2</v>
      </c>
      <c r="AH42" s="4">
        <f t="shared" si="10"/>
        <v>0.12410266666666665</v>
      </c>
      <c r="AI42" s="5">
        <f t="shared" si="11"/>
        <v>7.9479599999999997E-2</v>
      </c>
      <c r="AJ42" s="4">
        <f t="shared" si="12"/>
        <v>7.5749428571428565E-2</v>
      </c>
      <c r="AK42" s="5">
        <f t="shared" si="13"/>
        <v>5.8365900000000005E-2</v>
      </c>
      <c r="AL42" s="4">
        <f t="shared" si="14"/>
        <v>6.307684615384615E-2</v>
      </c>
      <c r="AM42" s="5">
        <f t="shared" si="15"/>
        <v>7.4463399999999999E-2</v>
      </c>
      <c r="AN42" s="4">
        <f t="shared" si="16"/>
        <v>7.1294499999999997E-2</v>
      </c>
      <c r="AO42" s="5">
        <f t="shared" si="17"/>
        <v>6.2723040000000008E-2</v>
      </c>
      <c r="AP42" s="4">
        <f t="shared" si="18"/>
        <v>7.6027645161290319E-2</v>
      </c>
      <c r="AR42" s="4"/>
    </row>
    <row r="43" spans="1:44" ht="13" hidden="1">
      <c r="A43" s="1">
        <v>20030630</v>
      </c>
      <c r="B43" s="4">
        <v>-7.6864000000000002E-2</v>
      </c>
      <c r="C43" s="4">
        <v>2.9412000000000001E-2</v>
      </c>
      <c r="D43" s="4">
        <v>0.56888899999999998</v>
      </c>
      <c r="E43" s="4">
        <v>-0.119506</v>
      </c>
      <c r="F43" s="4">
        <v>-8.8680999999999996E-2</v>
      </c>
      <c r="G43" s="4">
        <v>0.119009</v>
      </c>
      <c r="H43" s="4">
        <v>6.0546999999999997E-2</v>
      </c>
      <c r="I43" s="4">
        <v>-5.4419999999999998E-3</v>
      </c>
      <c r="J43" s="4">
        <v>-1.1865000000000001E-2</v>
      </c>
      <c r="K43" s="4">
        <v>-1.5880999999999999E-2</v>
      </c>
      <c r="L43" s="4">
        <v>4.3804999999999997E-2</v>
      </c>
      <c r="M43" s="4">
        <v>8.8503999999999999E-2</v>
      </c>
      <c r="N43" s="4">
        <v>6.9531999999999997E-2</v>
      </c>
      <c r="O43" s="4">
        <v>2.4809000000000001E-2</v>
      </c>
      <c r="P43" s="4">
        <v>9.6409999999999996E-2</v>
      </c>
      <c r="Q43" s="4">
        <v>-6.2925999999999996E-2</v>
      </c>
      <c r="R43" s="4">
        <v>-4.8000000000000001E-4</v>
      </c>
      <c r="S43" s="4">
        <v>8.0365000000000006E-2</v>
      </c>
      <c r="T43" s="4">
        <v>0.153923</v>
      </c>
      <c r="U43" s="4">
        <v>2.4774000000000001E-2</v>
      </c>
      <c r="V43" s="4">
        <v>0.111502</v>
      </c>
      <c r="W43" s="4">
        <v>9.5897999999999997E-2</v>
      </c>
      <c r="X43" s="4">
        <v>4.1853000000000001E-2</v>
      </c>
      <c r="Y43" s="4">
        <v>-0.140127</v>
      </c>
      <c r="Z43" s="4">
        <v>5.9230000000000003E-3</v>
      </c>
      <c r="AA43" s="4">
        <v>-1.0829E-2</v>
      </c>
      <c r="AB43" s="4">
        <v>6.8966E-2</v>
      </c>
      <c r="AC43" s="4">
        <v>-2.6940000000000002E-3</v>
      </c>
      <c r="AD43" s="4">
        <v>-0.14146300000000001</v>
      </c>
      <c r="AE43" s="4">
        <v>3.7802000000000002E-2</v>
      </c>
      <c r="AG43" s="16">
        <f t="shared" si="9"/>
        <v>-7.6864000000000002E-2</v>
      </c>
      <c r="AH43" s="4">
        <f t="shared" si="10"/>
        <v>0.17381233333333332</v>
      </c>
      <c r="AI43" s="5">
        <f t="shared" si="11"/>
        <v>6.2649999999999983E-2</v>
      </c>
      <c r="AJ43" s="4">
        <f t="shared" si="12"/>
        <v>7.040085714285714E-2</v>
      </c>
      <c r="AK43" s="5">
        <f t="shared" si="13"/>
        <v>4.5961799999999997E-2</v>
      </c>
      <c r="AL43" s="4">
        <f t="shared" si="14"/>
        <v>4.5532846153846153E-2</v>
      </c>
      <c r="AM43" s="5">
        <f t="shared" si="15"/>
        <v>4.5751199999999999E-2</v>
      </c>
      <c r="AN43" s="4">
        <f t="shared" si="16"/>
        <v>4.7677999999999998E-2</v>
      </c>
      <c r="AO43" s="5">
        <f t="shared" si="17"/>
        <v>4.3498400000000007E-2</v>
      </c>
      <c r="AP43" s="4">
        <f t="shared" si="18"/>
        <v>3.3715000000000009E-2</v>
      </c>
      <c r="AR43" s="4"/>
    </row>
    <row r="44" spans="1:44" ht="13" hidden="1">
      <c r="A44" s="1">
        <v>20030731</v>
      </c>
      <c r="B44" s="4">
        <v>-1.665E-3</v>
      </c>
      <c r="C44" s="4">
        <v>-0.12030100000000001</v>
      </c>
      <c r="D44" s="4">
        <v>0.147309</v>
      </c>
      <c r="E44" s="4">
        <v>0.138846</v>
      </c>
      <c r="F44" s="4">
        <v>7.4899999999999994E-2</v>
      </c>
      <c r="G44" s="4">
        <v>-3.4965000000000003E-2</v>
      </c>
      <c r="H44" s="4">
        <v>-2.4677999999999999E-2</v>
      </c>
      <c r="I44" s="4">
        <v>3.8988000000000002E-2</v>
      </c>
      <c r="J44" s="4">
        <v>5.5234999999999999E-2</v>
      </c>
      <c r="K44" s="4">
        <v>0.140181</v>
      </c>
      <c r="L44" s="4">
        <v>-3.9123999999999999E-2</v>
      </c>
      <c r="M44" s="4">
        <v>5.6120000000000003E-2</v>
      </c>
      <c r="N44" s="4">
        <v>6.3120999999999997E-2</v>
      </c>
      <c r="O44" s="4">
        <v>5.3259000000000001E-2</v>
      </c>
      <c r="P44" s="4">
        <v>-6.1029999999999999E-3</v>
      </c>
      <c r="Q44" s="4">
        <v>-1.5152000000000001E-2</v>
      </c>
      <c r="R44" s="4">
        <v>0.19606000000000001</v>
      </c>
      <c r="S44" s="4">
        <v>0.14623800000000001</v>
      </c>
      <c r="T44" s="4">
        <v>-4.5381999999999999E-2</v>
      </c>
      <c r="U44" s="4">
        <v>0.100273</v>
      </c>
      <c r="V44" s="4">
        <v>-4.1356999999999998E-2</v>
      </c>
      <c r="W44" s="4">
        <v>-8.7036000000000002E-2</v>
      </c>
      <c r="X44" s="4">
        <v>3.0030999999999999E-2</v>
      </c>
      <c r="Y44" s="4">
        <v>9.2592999999999995E-2</v>
      </c>
      <c r="Z44" s="4">
        <v>-8.3680000000000004E-3</v>
      </c>
      <c r="AA44" s="4">
        <v>-7.2230000000000003E-2</v>
      </c>
      <c r="AB44" s="4">
        <v>-0.19139800000000001</v>
      </c>
      <c r="AC44" s="4">
        <v>0.10441599999999999</v>
      </c>
      <c r="AD44" s="4">
        <v>7.3367000000000002E-2</v>
      </c>
      <c r="AE44" s="4">
        <v>6.2121000000000003E-2</v>
      </c>
      <c r="AG44" s="16">
        <f t="shared" si="9"/>
        <v>-1.665E-3</v>
      </c>
      <c r="AH44" s="4">
        <f t="shared" si="10"/>
        <v>8.4476666666666641E-3</v>
      </c>
      <c r="AI44" s="5">
        <f t="shared" si="11"/>
        <v>4.7817799999999994E-2</v>
      </c>
      <c r="AJ44" s="4">
        <f t="shared" si="12"/>
        <v>2.5635142857142853E-2</v>
      </c>
      <c r="AK44" s="5">
        <f t="shared" si="13"/>
        <v>4.1384999999999991E-2</v>
      </c>
      <c r="AL44" s="4">
        <f t="shared" si="14"/>
        <v>3.3141999999999998E-2</v>
      </c>
      <c r="AM44" s="5">
        <f t="shared" si="15"/>
        <v>3.6481733333333335E-2</v>
      </c>
      <c r="AN44" s="4">
        <f t="shared" si="16"/>
        <v>4.1144349999999996E-2</v>
      </c>
      <c r="AO44" s="5">
        <f t="shared" si="17"/>
        <v>3.6695640000000002E-2</v>
      </c>
      <c r="AP44" s="4">
        <f t="shared" si="18"/>
        <v>2.8558032258064511E-2</v>
      </c>
      <c r="AR44" s="4"/>
    </row>
    <row r="45" spans="1:44" ht="13" hidden="1">
      <c r="A45" s="1">
        <v>20030829</v>
      </c>
      <c r="B45" s="4">
        <v>7.0057999999999995E-2</v>
      </c>
      <c r="C45" s="4">
        <v>-1.1110999999999999E-2</v>
      </c>
      <c r="D45" s="4">
        <v>-1.1110999999999999E-2</v>
      </c>
      <c r="E45" s="4">
        <v>0.54657500000000003</v>
      </c>
      <c r="F45" s="4">
        <v>2.1312000000000001E-2</v>
      </c>
      <c r="G45" s="4">
        <v>0.13405800000000001</v>
      </c>
      <c r="H45" s="4">
        <v>-3.1678999999999999E-2</v>
      </c>
      <c r="I45" s="4">
        <v>0.11498800000000001</v>
      </c>
      <c r="J45" s="4">
        <v>2.6172000000000001E-2</v>
      </c>
      <c r="K45" s="4">
        <v>-2.1812999999999999E-2</v>
      </c>
      <c r="L45" s="4">
        <v>3.3583000000000002E-2</v>
      </c>
      <c r="M45" s="4">
        <v>4.1423000000000001E-2</v>
      </c>
      <c r="N45" s="4">
        <v>0.215032</v>
      </c>
      <c r="O45" s="4">
        <v>3.1736E-2</v>
      </c>
      <c r="P45" s="4">
        <v>-5.8573E-2</v>
      </c>
      <c r="Q45" s="4">
        <v>1.1323E-2</v>
      </c>
      <c r="R45" s="4">
        <v>0.14945800000000001</v>
      </c>
      <c r="S45" s="4">
        <v>0.10084799999999999</v>
      </c>
      <c r="T45" s="4">
        <v>1.5568E-2</v>
      </c>
      <c r="U45" s="4">
        <v>-1.8915000000000001E-2</v>
      </c>
      <c r="V45" s="4">
        <v>0.186947</v>
      </c>
      <c r="W45" s="4">
        <v>-3.6604999999999999E-2</v>
      </c>
      <c r="X45" s="4">
        <v>4.1650000000000003E-3</v>
      </c>
      <c r="Y45" s="4">
        <v>9.8305000000000003E-2</v>
      </c>
      <c r="Z45" s="4">
        <v>3.9732999999999997E-2</v>
      </c>
      <c r="AA45" s="4">
        <v>-5.8299999999999997E-4</v>
      </c>
      <c r="AB45" s="4">
        <v>3.7234000000000003E-2</v>
      </c>
      <c r="AC45" s="4">
        <v>4.8918000000000003E-2</v>
      </c>
      <c r="AD45" s="4">
        <v>0.26391100000000001</v>
      </c>
      <c r="AE45" s="4">
        <v>7.0318000000000006E-2</v>
      </c>
      <c r="AG45" s="16">
        <f t="shared" si="9"/>
        <v>7.0057999999999995E-2</v>
      </c>
      <c r="AH45" s="4">
        <f t="shared" si="10"/>
        <v>1.5945333333333336E-2</v>
      </c>
      <c r="AI45" s="5">
        <f t="shared" si="11"/>
        <v>0.12314460000000001</v>
      </c>
      <c r="AJ45" s="4">
        <f t="shared" si="12"/>
        <v>0.102586</v>
      </c>
      <c r="AK45" s="5">
        <f t="shared" si="13"/>
        <v>8.3744899999999997E-2</v>
      </c>
      <c r="AL45" s="4">
        <f t="shared" si="14"/>
        <v>7.0188846153846157E-2</v>
      </c>
      <c r="AM45" s="5">
        <f t="shared" si="15"/>
        <v>7.7281533333333333E-2</v>
      </c>
      <c r="AN45" s="4">
        <f t="shared" si="16"/>
        <v>6.8892350000000005E-2</v>
      </c>
      <c r="AO45" s="5">
        <f t="shared" si="17"/>
        <v>6.4469760000000001E-2</v>
      </c>
      <c r="AP45" s="4">
        <f t="shared" si="18"/>
        <v>6.6815322580645167E-2</v>
      </c>
      <c r="AR45" s="4"/>
    </row>
    <row r="46" spans="1:44" ht="13" hidden="1">
      <c r="A46" s="1">
        <v>20030930</v>
      </c>
      <c r="B46" s="4">
        <v>-0.12314899999999999</v>
      </c>
      <c r="C46" s="4">
        <v>4.274E-2</v>
      </c>
      <c r="D46" s="4">
        <v>1.248E-3</v>
      </c>
      <c r="E46" s="4">
        <v>-1.5942999999999999E-2</v>
      </c>
      <c r="F46" s="4">
        <v>-7.7259999999999995E-2</v>
      </c>
      <c r="G46" s="4">
        <v>-8.1839999999999996E-2</v>
      </c>
      <c r="H46" s="4">
        <v>1.1431E-2</v>
      </c>
      <c r="I46" s="4">
        <v>1.9878E-2</v>
      </c>
      <c r="J46" s="4">
        <v>-0.105722</v>
      </c>
      <c r="K46" s="4">
        <v>-4.7928999999999999E-2</v>
      </c>
      <c r="L46" s="4">
        <v>7.8098000000000001E-2</v>
      </c>
      <c r="M46" s="4">
        <v>1.2455000000000001E-2</v>
      </c>
      <c r="N46" s="4">
        <v>9.6319999999999999E-3</v>
      </c>
      <c r="O46" s="4">
        <v>-9.1065999999999994E-2</v>
      </c>
      <c r="P46" s="4">
        <v>-2.4586E-2</v>
      </c>
      <c r="Q46" s="4">
        <v>7.7063999999999994E-2</v>
      </c>
      <c r="R46" s="4">
        <v>-3.7426000000000001E-2</v>
      </c>
      <c r="S46" s="4">
        <v>-0.10215100000000001</v>
      </c>
      <c r="T46" s="4">
        <v>-0.10717</v>
      </c>
      <c r="U46" s="4">
        <v>-9.9160999999999999E-2</v>
      </c>
      <c r="V46" s="4">
        <v>0.117428</v>
      </c>
      <c r="W46" s="4">
        <v>1.3315E-2</v>
      </c>
      <c r="X46" s="4">
        <v>4.8265000000000002E-2</v>
      </c>
      <c r="Y46" s="4">
        <v>0.265432</v>
      </c>
      <c r="Z46" s="4">
        <v>1.4541999999999999E-2</v>
      </c>
      <c r="AA46" s="4">
        <v>3.4985000000000002E-2</v>
      </c>
      <c r="AB46" s="4">
        <v>-0.151282</v>
      </c>
      <c r="AC46" s="4">
        <v>-2.2981999999999999E-2</v>
      </c>
      <c r="AD46" s="4">
        <v>-4.4025000000000002E-2</v>
      </c>
      <c r="AE46" s="4">
        <v>-3.7009E-2</v>
      </c>
      <c r="AG46" s="16">
        <f t="shared" si="9"/>
        <v>-0.12314899999999999</v>
      </c>
      <c r="AH46" s="4">
        <f t="shared" si="10"/>
        <v>-2.6386999999999997E-2</v>
      </c>
      <c r="AI46" s="5">
        <f t="shared" si="11"/>
        <v>-3.4472799999999998E-2</v>
      </c>
      <c r="AJ46" s="4">
        <f t="shared" si="12"/>
        <v>-3.4681857142857139E-2</v>
      </c>
      <c r="AK46" s="5">
        <f t="shared" si="13"/>
        <v>-3.7654599999999996E-2</v>
      </c>
      <c r="AL46" s="4">
        <f t="shared" si="14"/>
        <v>-2.1999461538461537E-2</v>
      </c>
      <c r="AM46" s="5">
        <f t="shared" si="15"/>
        <v>-2.4495133333333332E-2</v>
      </c>
      <c r="AN46" s="4">
        <f t="shared" si="16"/>
        <v>-2.8084800000000004E-2</v>
      </c>
      <c r="AO46" s="5">
        <f t="shared" si="17"/>
        <v>-8.6566800000000034E-3</v>
      </c>
      <c r="AP46" s="4">
        <f t="shared" si="18"/>
        <v>-1.3618967741935488E-2</v>
      </c>
      <c r="AR46" s="4"/>
    </row>
    <row r="47" spans="1:44" ht="13" hidden="1">
      <c r="A47" s="1">
        <v>20031031</v>
      </c>
      <c r="B47" s="4">
        <v>6.4000000000000001E-2</v>
      </c>
      <c r="C47" s="4">
        <v>1.9089999999999999E-2</v>
      </c>
      <c r="D47" s="4">
        <v>0.35910199999999998</v>
      </c>
      <c r="E47" s="4">
        <v>0.36813699999999999</v>
      </c>
      <c r="F47" s="4">
        <v>4.0776E-2</v>
      </c>
      <c r="G47" s="4">
        <v>0.12117700000000001</v>
      </c>
      <c r="H47" s="4">
        <v>-3.8999999999999999E-4</v>
      </c>
      <c r="I47" s="4">
        <v>5.4226000000000003E-2</v>
      </c>
      <c r="J47" s="4">
        <v>9.7479999999999997E-3</v>
      </c>
      <c r="K47" s="4">
        <v>0.15826699999999999</v>
      </c>
      <c r="L47" s="4">
        <v>-7.8700000000000005E-4</v>
      </c>
      <c r="M47" s="4">
        <v>0.111508</v>
      </c>
      <c r="N47" s="4">
        <v>8.8722999999999996E-2</v>
      </c>
      <c r="O47" s="4">
        <v>0.16167000000000001</v>
      </c>
      <c r="P47" s="4">
        <v>0.15237600000000001</v>
      </c>
      <c r="Q47" s="4">
        <v>1.3018999999999999E-2</v>
      </c>
      <c r="R47" s="4">
        <v>0.19731099999999999</v>
      </c>
      <c r="S47" s="4">
        <v>0.13023999999999999</v>
      </c>
      <c r="T47" s="4">
        <v>0.121549</v>
      </c>
      <c r="U47" s="4">
        <v>4.5500000000000002E-3</v>
      </c>
      <c r="V47" s="4">
        <v>0.132218</v>
      </c>
      <c r="W47" s="4">
        <v>-0.12584000000000001</v>
      </c>
      <c r="X47" s="4">
        <v>-5.3956999999999998E-2</v>
      </c>
      <c r="Y47" s="4">
        <v>8.2927000000000001E-2</v>
      </c>
      <c r="Z47" s="4">
        <v>-2.6837E-2</v>
      </c>
      <c r="AA47" s="4">
        <v>4.2535000000000003E-2</v>
      </c>
      <c r="AB47" s="4">
        <v>0.193354</v>
      </c>
      <c r="AC47" s="4">
        <v>-0.137355</v>
      </c>
      <c r="AD47" s="4">
        <v>0.26935300000000001</v>
      </c>
      <c r="AE47" s="4">
        <v>9.5884999999999998E-2</v>
      </c>
      <c r="AG47" s="16">
        <f t="shared" si="9"/>
        <v>6.4000000000000001E-2</v>
      </c>
      <c r="AH47" s="4">
        <f t="shared" si="10"/>
        <v>0.14739733333333332</v>
      </c>
      <c r="AI47" s="5">
        <f t="shared" si="11"/>
        <v>0.17022100000000001</v>
      </c>
      <c r="AJ47" s="4">
        <f t="shared" si="12"/>
        <v>0.13884171428571429</v>
      </c>
      <c r="AK47" s="5">
        <f t="shared" si="13"/>
        <v>0.11941330000000001</v>
      </c>
      <c r="AL47" s="4">
        <f t="shared" si="14"/>
        <v>0.10037338461538461</v>
      </c>
      <c r="AM47" s="5">
        <f t="shared" si="15"/>
        <v>0.10368313333333333</v>
      </c>
      <c r="AN47" s="4">
        <f t="shared" si="16"/>
        <v>0.10848709999999999</v>
      </c>
      <c r="AO47" s="5">
        <f t="shared" si="17"/>
        <v>8.8385599999999995E-2</v>
      </c>
      <c r="AP47" s="4">
        <f t="shared" si="18"/>
        <v>8.5373387096774195E-2</v>
      </c>
      <c r="AR47" s="4"/>
    </row>
    <row r="48" spans="1:44" ht="13" hidden="1">
      <c r="A48" s="1">
        <v>20031128</v>
      </c>
      <c r="B48" s="4">
        <v>4.1770000000000002E-3</v>
      </c>
      <c r="C48" s="4">
        <v>9.0910000000000001E-3</v>
      </c>
      <c r="D48" s="4">
        <v>-4.0367E-2</v>
      </c>
      <c r="E48" s="4">
        <v>0.18223700000000001</v>
      </c>
      <c r="F48" s="4">
        <v>4.7546999999999999E-2</v>
      </c>
      <c r="G48" s="4">
        <v>1.8190000000000001E-3</v>
      </c>
      <c r="H48" s="4">
        <v>3.8628000000000003E-2</v>
      </c>
      <c r="I48" s="4">
        <v>-1.7024000000000001E-2</v>
      </c>
      <c r="J48" s="4">
        <v>3.4901000000000001E-2</v>
      </c>
      <c r="K48" s="4">
        <v>-3.7139999999999999E-3</v>
      </c>
      <c r="L48" s="4">
        <v>-1.7808999999999998E-2</v>
      </c>
      <c r="M48" s="4">
        <v>6.8904000000000007E-2</v>
      </c>
      <c r="N48" s="4">
        <v>-4.3509999999999998E-3</v>
      </c>
      <c r="O48" s="4">
        <v>-2.393E-2</v>
      </c>
      <c r="P48" s="4">
        <v>-2.5548999999999999E-2</v>
      </c>
      <c r="Q48" s="4">
        <v>1.3634E-2</v>
      </c>
      <c r="R48" s="4">
        <v>1.8513000000000002E-2</v>
      </c>
      <c r="S48" s="4">
        <v>3.5264999999999998E-2</v>
      </c>
      <c r="T48" s="4">
        <v>3.7751E-2</v>
      </c>
      <c r="U48" s="4">
        <v>-4.3140000000000001E-3</v>
      </c>
      <c r="V48" s="4">
        <v>3.7693999999999998E-2</v>
      </c>
      <c r="W48" s="4">
        <v>-8.2486000000000004E-2</v>
      </c>
      <c r="X48" s="4">
        <v>-1.6449999999999999E-2</v>
      </c>
      <c r="Y48" s="4">
        <v>1.5765999999999999E-2</v>
      </c>
      <c r="Z48" s="4">
        <v>-1.172E-2</v>
      </c>
      <c r="AA48" s="4">
        <v>7.6859999999999998E-2</v>
      </c>
      <c r="AB48" s="4">
        <v>7.8480999999999995E-2</v>
      </c>
      <c r="AC48" s="4">
        <v>6.6702999999999998E-2</v>
      </c>
      <c r="AD48" s="4">
        <v>2.9045999999999999E-2</v>
      </c>
      <c r="AE48" s="4">
        <v>1.6059E-2</v>
      </c>
      <c r="AG48" s="16">
        <f t="shared" si="9"/>
        <v>4.1770000000000002E-3</v>
      </c>
      <c r="AH48" s="4">
        <f t="shared" si="10"/>
        <v>-9.0329999999999994E-3</v>
      </c>
      <c r="AI48" s="5">
        <f t="shared" si="11"/>
        <v>4.0537000000000004E-2</v>
      </c>
      <c r="AJ48" s="4">
        <f t="shared" si="12"/>
        <v>3.4733142857142858E-2</v>
      </c>
      <c r="AK48" s="5">
        <f t="shared" si="13"/>
        <v>2.5729499999999999E-2</v>
      </c>
      <c r="AL48" s="4">
        <f t="shared" si="14"/>
        <v>2.3722307692307692E-2</v>
      </c>
      <c r="AM48" s="5">
        <f t="shared" si="15"/>
        <v>1.8673933333333333E-2</v>
      </c>
      <c r="AN48" s="4">
        <f t="shared" si="16"/>
        <v>1.7986149999999999E-2</v>
      </c>
      <c r="AO48" s="5">
        <f t="shared" si="17"/>
        <v>1.2397319999999998E-2</v>
      </c>
      <c r="AP48" s="4">
        <f t="shared" si="18"/>
        <v>1.8237483870967738E-2</v>
      </c>
      <c r="AR48" s="4"/>
    </row>
    <row r="49" spans="1:44" ht="13" hidden="1">
      <c r="A49" s="1">
        <v>20031231</v>
      </c>
      <c r="B49" s="4">
        <v>0.100665</v>
      </c>
      <c r="C49" s="4">
        <v>0.13359199999999999</v>
      </c>
      <c r="D49" s="4">
        <v>0.42925400000000002</v>
      </c>
      <c r="E49" s="4">
        <v>-0.17083999999999999</v>
      </c>
      <c r="F49" s="4">
        <v>2.3784E-2</v>
      </c>
      <c r="G49" s="4">
        <v>9.7682000000000005E-2</v>
      </c>
      <c r="H49" s="4">
        <v>9.6015000000000003E-2</v>
      </c>
      <c r="I49" s="4">
        <v>6.1080000000000002E-2</v>
      </c>
      <c r="J49" s="4">
        <v>0.10685</v>
      </c>
      <c r="K49" s="4">
        <v>0.115979</v>
      </c>
      <c r="L49" s="4">
        <v>7.3439000000000004E-2</v>
      </c>
      <c r="M49" s="4">
        <v>0.13994699999999999</v>
      </c>
      <c r="N49" s="4">
        <v>9.58E-3</v>
      </c>
      <c r="O49" s="4">
        <v>0.125968</v>
      </c>
      <c r="P49" s="4">
        <v>6.0257999999999999E-2</v>
      </c>
      <c r="Q49" s="4">
        <v>2.3636000000000001E-2</v>
      </c>
      <c r="R49" s="4">
        <v>-4.4424999999999999E-2</v>
      </c>
      <c r="S49" s="4">
        <v>8.8867000000000002E-2</v>
      </c>
      <c r="T49" s="4">
        <v>2.2238000000000001E-2</v>
      </c>
      <c r="U49" s="4">
        <v>0.118851</v>
      </c>
      <c r="V49" s="4">
        <v>0</v>
      </c>
      <c r="W49" s="4">
        <v>0.14704400000000001</v>
      </c>
      <c r="X49" s="4">
        <v>6.4565999999999998E-2</v>
      </c>
      <c r="Y49" s="4">
        <v>-6.2084E-2</v>
      </c>
      <c r="Z49" s="4">
        <v>8.7548000000000001E-2</v>
      </c>
      <c r="AA49" s="4">
        <v>1.651E-2</v>
      </c>
      <c r="AB49" s="4">
        <v>4.9296E-2</v>
      </c>
      <c r="AC49" s="4">
        <v>3.5678000000000001E-2</v>
      </c>
      <c r="AD49" s="4">
        <v>-1.2769000000000001E-2</v>
      </c>
      <c r="AE49" s="4">
        <v>0.105834</v>
      </c>
      <c r="AG49" s="16">
        <f t="shared" si="9"/>
        <v>0.100665</v>
      </c>
      <c r="AH49" s="4">
        <f t="shared" si="10"/>
        <v>0.22117033333333333</v>
      </c>
      <c r="AI49" s="5">
        <f t="shared" si="11"/>
        <v>0.10329099999999999</v>
      </c>
      <c r="AJ49" s="4">
        <f t="shared" si="12"/>
        <v>0.10145028571428572</v>
      </c>
      <c r="AK49" s="5">
        <f t="shared" si="13"/>
        <v>9.9406100000000011E-2</v>
      </c>
      <c r="AL49" s="4">
        <f t="shared" si="14"/>
        <v>9.2880538461538473E-2</v>
      </c>
      <c r="AM49" s="5">
        <f t="shared" si="15"/>
        <v>8.9533000000000015E-2</v>
      </c>
      <c r="AN49" s="4">
        <f t="shared" si="16"/>
        <v>7.4678450000000007E-2</v>
      </c>
      <c r="AO49" s="5">
        <f t="shared" si="17"/>
        <v>7.047784E-2</v>
      </c>
      <c r="AP49" s="4">
        <f t="shared" si="18"/>
        <v>6.5936870967741951E-2</v>
      </c>
      <c r="AR49" s="4"/>
    </row>
    <row r="50" spans="1:44" ht="13" hidden="1">
      <c r="A50" s="1">
        <v>20040130</v>
      </c>
      <c r="B50" s="4">
        <v>4.7619000000000002E-2</v>
      </c>
      <c r="C50" s="4">
        <v>6.2591999999999995E-2</v>
      </c>
      <c r="D50" s="4">
        <v>-0.10702299999999999</v>
      </c>
      <c r="E50" s="4">
        <v>-2.6849999999999999E-3</v>
      </c>
      <c r="F50" s="4">
        <v>0.10960399999999999</v>
      </c>
      <c r="G50" s="4">
        <v>-9.2549999999999993E-3</v>
      </c>
      <c r="H50" s="4">
        <v>-1.9231000000000002E-2</v>
      </c>
      <c r="I50" s="4">
        <v>-8.5643999999999998E-2</v>
      </c>
      <c r="J50" s="4">
        <v>-4.3365000000000001E-2</v>
      </c>
      <c r="K50" s="4">
        <v>9.1409999999999998E-3</v>
      </c>
      <c r="L50" s="4">
        <v>9.3430000000000006E-3</v>
      </c>
      <c r="M50" s="4">
        <v>1.758E-3</v>
      </c>
      <c r="N50" s="4">
        <v>5.8930999999999997E-2</v>
      </c>
      <c r="O50" s="4">
        <v>8.0466999999999997E-2</v>
      </c>
      <c r="P50" s="4">
        <v>3.5699000000000002E-2</v>
      </c>
      <c r="Q50" s="4">
        <v>7.0673E-2</v>
      </c>
      <c r="R50" s="4">
        <v>-4.7738000000000003E-2</v>
      </c>
      <c r="S50" s="4">
        <v>-1.9887999999999999E-2</v>
      </c>
      <c r="T50" s="4">
        <v>-3.2561E-2</v>
      </c>
      <c r="U50" s="4">
        <v>-5.4086000000000002E-2</v>
      </c>
      <c r="V50" s="4">
        <v>0.18428600000000001</v>
      </c>
      <c r="W50" s="4">
        <v>3.0303E-2</v>
      </c>
      <c r="X50" s="4">
        <v>1.023E-2</v>
      </c>
      <c r="Y50" s="4">
        <v>0.84870000000000001</v>
      </c>
      <c r="Z50" s="4">
        <v>8.5539000000000004E-2</v>
      </c>
      <c r="AA50" s="4">
        <v>-7.9959999999999996E-3</v>
      </c>
      <c r="AB50" s="4">
        <v>0.18277399999999999</v>
      </c>
      <c r="AC50" s="4">
        <v>-4.1378999999999999E-2</v>
      </c>
      <c r="AD50" s="4">
        <v>6.7776000000000003E-2</v>
      </c>
      <c r="AE50" s="4">
        <v>8.1250000000000003E-3</v>
      </c>
      <c r="AG50" s="16">
        <f t="shared" si="9"/>
        <v>4.7619000000000002E-2</v>
      </c>
      <c r="AH50" s="4">
        <f t="shared" si="10"/>
        <v>1.0626666666666701E-3</v>
      </c>
      <c r="AI50" s="5">
        <f t="shared" si="11"/>
        <v>2.2021400000000003E-2</v>
      </c>
      <c r="AJ50" s="4">
        <f t="shared" si="12"/>
        <v>1.1660142857142859E-2</v>
      </c>
      <c r="AK50" s="5">
        <f t="shared" si="13"/>
        <v>-3.824699999999999E-3</v>
      </c>
      <c r="AL50" s="4">
        <f t="shared" si="14"/>
        <v>-2.0881538461538455E-3</v>
      </c>
      <c r="AM50" s="5">
        <f t="shared" si="15"/>
        <v>7.4834666666666666E-3</v>
      </c>
      <c r="AN50" s="4">
        <f t="shared" si="16"/>
        <v>5.9218499999999993E-3</v>
      </c>
      <c r="AO50" s="5">
        <f t="shared" si="17"/>
        <v>4.5514799999999994E-2</v>
      </c>
      <c r="AP50" s="4">
        <f t="shared" si="18"/>
        <v>4.6216419354838709E-2</v>
      </c>
      <c r="AR50" s="4"/>
    </row>
    <row r="51" spans="1:44" ht="13" hidden="1">
      <c r="A51" s="1">
        <v>20040227</v>
      </c>
      <c r="B51" s="4">
        <v>-7.1429000000000006E-2</v>
      </c>
      <c r="C51" s="4">
        <v>2.324E-2</v>
      </c>
      <c r="D51" s="4">
        <v>-3.2210000000000003E-2</v>
      </c>
      <c r="E51" s="4">
        <v>9.4210000000000006E-3</v>
      </c>
      <c r="F51" s="4">
        <v>1.9466000000000001E-2</v>
      </c>
      <c r="G51" s="4">
        <v>4.2874000000000002E-2</v>
      </c>
      <c r="H51" s="4">
        <v>-8.2000000000000007E-3</v>
      </c>
      <c r="I51" s="4">
        <v>-6.1227999999999998E-2</v>
      </c>
      <c r="J51" s="4">
        <v>3.508E-2</v>
      </c>
      <c r="K51" s="4">
        <v>3.6234000000000002E-2</v>
      </c>
      <c r="L51" s="4">
        <v>1.06E-2</v>
      </c>
      <c r="M51" s="4">
        <v>9.5350000000000004E-2</v>
      </c>
      <c r="N51" s="4">
        <v>2.9711999999999999E-2</v>
      </c>
      <c r="O51" s="4">
        <v>-2.4431999999999999E-2</v>
      </c>
      <c r="P51" s="4">
        <v>-4.5397E-2</v>
      </c>
      <c r="Q51" s="4">
        <v>-2.5898999999999998E-2</v>
      </c>
      <c r="R51" s="4">
        <v>-4.1939999999999998E-2</v>
      </c>
      <c r="S51" s="4">
        <v>2.104E-3</v>
      </c>
      <c r="T51" s="4">
        <v>9.1930999999999999E-2</v>
      </c>
      <c r="U51" s="4">
        <v>-4.3603000000000003E-2</v>
      </c>
      <c r="V51" s="4">
        <v>0.112787</v>
      </c>
      <c r="W51" s="4">
        <v>1.0083999999999999E-2</v>
      </c>
      <c r="X51" s="4">
        <v>-4.0506E-2</v>
      </c>
      <c r="Y51" s="4">
        <v>1.9182000000000001E-2</v>
      </c>
      <c r="Z51" s="4">
        <v>-2.7059E-2</v>
      </c>
      <c r="AA51" s="4">
        <v>-4.0759999999999998E-3</v>
      </c>
      <c r="AB51" s="4">
        <v>4.3499999999999997E-3</v>
      </c>
      <c r="AC51" s="4">
        <v>2.9291000000000001E-2</v>
      </c>
      <c r="AD51" s="4">
        <v>-2.2329000000000002E-2</v>
      </c>
      <c r="AE51" s="4">
        <v>-3.2238000000000003E-2</v>
      </c>
      <c r="AG51" s="16">
        <f t="shared" si="9"/>
        <v>-7.1429000000000006E-2</v>
      </c>
      <c r="AH51" s="4">
        <f t="shared" si="10"/>
        <v>-2.679966666666667E-2</v>
      </c>
      <c r="AI51" s="5">
        <f t="shared" si="11"/>
        <v>-1.0302400000000003E-2</v>
      </c>
      <c r="AJ51" s="4">
        <f t="shared" si="12"/>
        <v>-2.4054285714285731E-3</v>
      </c>
      <c r="AK51" s="5">
        <f t="shared" si="13"/>
        <v>-6.752000000000008E-4</v>
      </c>
      <c r="AL51" s="4">
        <f t="shared" si="14"/>
        <v>7.6306153846153841E-3</v>
      </c>
      <c r="AM51" s="5">
        <f t="shared" si="15"/>
        <v>6.9652000000000004E-3</v>
      </c>
      <c r="AN51" s="4">
        <f t="shared" si="16"/>
        <v>4.2638500000000005E-3</v>
      </c>
      <c r="AO51" s="5">
        <f t="shared" si="17"/>
        <v>5.7288400000000007E-3</v>
      </c>
      <c r="AP51" s="4">
        <f t="shared" si="18"/>
        <v>2.9406451612903231E-3</v>
      </c>
      <c r="AR51" s="4"/>
    </row>
    <row r="52" spans="1:44" ht="13" hidden="1">
      <c r="A52" s="1">
        <v>20040331</v>
      </c>
      <c r="B52" s="4">
        <v>-6.7599000000000006E-2</v>
      </c>
      <c r="C52" s="4">
        <v>2.9144E-2</v>
      </c>
      <c r="D52" s="4">
        <v>-4.9535999999999997E-2</v>
      </c>
      <c r="E52" s="4">
        <v>8.2000000000000003E-2</v>
      </c>
      <c r="F52" s="4">
        <v>-1.2466E-2</v>
      </c>
      <c r="G52" s="4">
        <v>-5.3032000000000003E-2</v>
      </c>
      <c r="H52" s="4">
        <v>-0.118979</v>
      </c>
      <c r="I52" s="4">
        <v>-0.100184</v>
      </c>
      <c r="J52" s="4">
        <v>-6.3649999999999998E-2</v>
      </c>
      <c r="K52" s="4">
        <v>-6.5678E-2</v>
      </c>
      <c r="L52" s="4">
        <v>2.5767000000000002E-2</v>
      </c>
      <c r="M52" s="4">
        <v>0.14339099999999999</v>
      </c>
      <c r="N52" s="4">
        <v>0.19092999999999999</v>
      </c>
      <c r="O52" s="4">
        <v>-3.4236999999999997E-2</v>
      </c>
      <c r="P52" s="4">
        <v>9.247E-3</v>
      </c>
      <c r="Q52" s="4">
        <v>-4.829E-2</v>
      </c>
      <c r="R52" s="4">
        <v>-6.8492999999999998E-2</v>
      </c>
      <c r="S52" s="4">
        <v>1.7599E-2</v>
      </c>
      <c r="T52" s="4">
        <v>-9.5212000000000005E-2</v>
      </c>
      <c r="U52" s="4">
        <v>-1.3828999999999999E-2</v>
      </c>
      <c r="V52" s="4">
        <v>-4.3901999999999997E-2</v>
      </c>
      <c r="W52" s="4">
        <v>-7.3210999999999998E-2</v>
      </c>
      <c r="X52" s="4">
        <v>-6.0309000000000001E-2</v>
      </c>
      <c r="Y52" s="4">
        <v>-0.25470500000000001</v>
      </c>
      <c r="Z52" s="4">
        <v>-6.1501E-2</v>
      </c>
      <c r="AA52" s="4">
        <v>6.6509999999999998E-3</v>
      </c>
      <c r="AB52" s="4">
        <v>-0.21468899999999999</v>
      </c>
      <c r="AC52" s="4">
        <v>-1.1108E-2</v>
      </c>
      <c r="AD52" s="4">
        <v>-4.6656000000000003E-2</v>
      </c>
      <c r="AE52" s="4">
        <v>-6.3076999999999994E-2</v>
      </c>
      <c r="AG52" s="16">
        <f t="shared" si="9"/>
        <v>-6.7599000000000006E-2</v>
      </c>
      <c r="AH52" s="4">
        <f t="shared" si="10"/>
        <v>-2.9330333333333333E-2</v>
      </c>
      <c r="AI52" s="5">
        <f t="shared" si="11"/>
        <v>-3.6913999999999988E-3</v>
      </c>
      <c r="AJ52" s="4">
        <f t="shared" si="12"/>
        <v>-2.7209714285714285E-2</v>
      </c>
      <c r="AK52" s="5">
        <f t="shared" si="13"/>
        <v>-4.1998000000000001E-2</v>
      </c>
      <c r="AL52" s="4">
        <f t="shared" si="14"/>
        <v>-1.9294000000000002E-2</v>
      </c>
      <c r="AM52" s="5">
        <f t="shared" si="15"/>
        <v>-6.2752666666666696E-3</v>
      </c>
      <c r="AN52" s="4">
        <f t="shared" si="16"/>
        <v>-1.3963900000000001E-2</v>
      </c>
      <c r="AO52" s="5">
        <f t="shared" si="17"/>
        <v>-2.9009360000000001E-2</v>
      </c>
      <c r="AP52" s="4">
        <f t="shared" si="18"/>
        <v>-3.5987548387096779E-2</v>
      </c>
      <c r="AR52" s="4"/>
    </row>
    <row r="53" spans="1:44" ht="13" hidden="1">
      <c r="A53" s="1">
        <v>20040430</v>
      </c>
      <c r="B53" s="4">
        <v>-6.25E-2</v>
      </c>
      <c r="C53" s="4">
        <v>-6.8141999999999994E-2</v>
      </c>
      <c r="D53" s="4">
        <v>-0.173453</v>
      </c>
      <c r="E53" s="4">
        <v>-0.123845</v>
      </c>
      <c r="F53" s="4">
        <v>3.2471E-2</v>
      </c>
      <c r="G53" s="4">
        <v>3.9445000000000001E-2</v>
      </c>
      <c r="H53" s="4">
        <v>3.5906E-2</v>
      </c>
      <c r="I53" s="4">
        <v>5.4079000000000002E-2</v>
      </c>
      <c r="J53" s="4">
        <v>1.729E-2</v>
      </c>
      <c r="K53" s="4">
        <v>-1.4647E-2</v>
      </c>
      <c r="L53" s="4">
        <v>-2.8024E-2</v>
      </c>
      <c r="M53" s="4">
        <v>1.635E-3</v>
      </c>
      <c r="N53" s="4">
        <v>-8.1882999999999997E-2</v>
      </c>
      <c r="O53" s="4">
        <v>2.1565999999999998E-2</v>
      </c>
      <c r="P53" s="4">
        <v>-0.13747799999999999</v>
      </c>
      <c r="Q53" s="4">
        <v>-3.9961000000000003E-2</v>
      </c>
      <c r="R53" s="4">
        <v>-5.4044000000000002E-2</v>
      </c>
      <c r="S53" s="4">
        <v>-4.5823999999999997E-2</v>
      </c>
      <c r="T53" s="4">
        <v>0.103288</v>
      </c>
      <c r="U53" s="4">
        <v>4.5136000000000003E-2</v>
      </c>
      <c r="V53" s="4">
        <v>3.6932E-2</v>
      </c>
      <c r="W53" s="4">
        <v>6.3589000000000007E-2</v>
      </c>
      <c r="X53" s="4">
        <v>4.8134999999999997E-2</v>
      </c>
      <c r="Y53" s="4">
        <v>-0.37036999999999998</v>
      </c>
      <c r="Z53" s="4">
        <v>-1.8676000000000002E-2</v>
      </c>
      <c r="AA53" s="4">
        <v>4.0660000000000002E-3</v>
      </c>
      <c r="AB53" s="4">
        <v>-6.4748E-2</v>
      </c>
      <c r="AC53" s="4">
        <v>-0.12365900000000001</v>
      </c>
      <c r="AD53" s="4">
        <v>-0.14027200000000001</v>
      </c>
      <c r="AE53" s="4">
        <v>-4.64E-4</v>
      </c>
      <c r="AG53" s="16">
        <f t="shared" si="9"/>
        <v>-6.25E-2</v>
      </c>
      <c r="AH53" s="4">
        <f t="shared" si="10"/>
        <v>-0.101365</v>
      </c>
      <c r="AI53" s="5">
        <f t="shared" si="11"/>
        <v>-7.9093799999999992E-2</v>
      </c>
      <c r="AJ53" s="4">
        <f t="shared" si="12"/>
        <v>-4.5731142857142852E-2</v>
      </c>
      <c r="AK53" s="5">
        <f t="shared" si="13"/>
        <v>-2.6339599999999998E-2</v>
      </c>
      <c r="AL53" s="4">
        <f t="shared" si="14"/>
        <v>-2.2291153846153842E-2</v>
      </c>
      <c r="AM53" s="5">
        <f t="shared" si="15"/>
        <v>-2.3340133333333332E-2</v>
      </c>
      <c r="AN53" s="4">
        <f t="shared" si="16"/>
        <v>-2.6206049999999991E-2</v>
      </c>
      <c r="AO53" s="5">
        <f t="shared" si="17"/>
        <v>-2.8027959999999991E-2</v>
      </c>
      <c r="AP53" s="4">
        <f t="shared" si="18"/>
        <v>-3.3691999999999993E-2</v>
      </c>
      <c r="AR53" s="4"/>
    </row>
    <row r="54" spans="1:44" ht="13" hidden="1">
      <c r="A54" s="1">
        <v>20040528</v>
      </c>
      <c r="B54" s="4">
        <v>1.3332999999999999E-2</v>
      </c>
      <c r="C54" s="4">
        <v>-4.0122999999999999E-2</v>
      </c>
      <c r="D54" s="4">
        <v>-5.6158E-2</v>
      </c>
      <c r="E54" s="4">
        <v>9.3530000000000002E-2</v>
      </c>
      <c r="F54" s="4">
        <v>-7.5042999999999999E-2</v>
      </c>
      <c r="G54" s="4">
        <v>7.7535999999999994E-2</v>
      </c>
      <c r="H54" s="4">
        <v>6.7730000000000004E-3</v>
      </c>
      <c r="I54" s="4">
        <v>-3.5352000000000001E-2</v>
      </c>
      <c r="J54" s="4">
        <v>1.397E-2</v>
      </c>
      <c r="K54" s="4">
        <v>5.2909999999999997E-3</v>
      </c>
      <c r="L54" s="4">
        <v>3.137E-3</v>
      </c>
      <c r="M54" s="4">
        <v>-5.4092000000000001E-2</v>
      </c>
      <c r="N54" s="4">
        <v>-3.7219000000000002E-2</v>
      </c>
      <c r="O54" s="4">
        <v>-2.0025999999999999E-2</v>
      </c>
      <c r="P54" s="4">
        <v>7.8173000000000006E-2</v>
      </c>
      <c r="Q54" s="4">
        <v>6.8050000000000003E-3</v>
      </c>
      <c r="R54" s="4">
        <v>0.111154</v>
      </c>
      <c r="S54" s="4">
        <v>1.4562E-2</v>
      </c>
      <c r="T54" s="4">
        <v>2.9129999999999998E-3</v>
      </c>
      <c r="U54" s="4">
        <v>4.3187000000000003E-2</v>
      </c>
      <c r="V54" s="4">
        <v>8.3288000000000001E-2</v>
      </c>
      <c r="W54" s="4">
        <v>6.3829999999999998E-3</v>
      </c>
      <c r="X54" s="4">
        <v>3.8270000000000001E-3</v>
      </c>
      <c r="Y54" s="4">
        <v>2.4063999999999999E-2</v>
      </c>
      <c r="Z54" s="4">
        <v>3.9065000000000003E-2</v>
      </c>
      <c r="AA54" s="4">
        <v>3.1489999999999997E-2</v>
      </c>
      <c r="AB54" s="4">
        <v>6.9231000000000001E-2</v>
      </c>
      <c r="AC54" s="4">
        <v>-3.3236000000000002E-2</v>
      </c>
      <c r="AD54" s="4">
        <v>4.0238999999999997E-2</v>
      </c>
      <c r="AE54" s="4">
        <v>-1.5070999999999999E-2</v>
      </c>
      <c r="AG54" s="16">
        <f t="shared" si="9"/>
        <v>1.3332999999999999E-2</v>
      </c>
      <c r="AH54" s="4">
        <f t="shared" si="10"/>
        <v>-2.7649333333333331E-2</v>
      </c>
      <c r="AI54" s="5">
        <f t="shared" si="11"/>
        <v>-1.2892199999999998E-2</v>
      </c>
      <c r="AJ54" s="4">
        <f t="shared" si="12"/>
        <v>2.8354285714285721E-3</v>
      </c>
      <c r="AK54" s="5">
        <f t="shared" si="13"/>
        <v>3.7570000000000024E-4</v>
      </c>
      <c r="AL54" s="4">
        <f t="shared" si="14"/>
        <v>-3.6306153846153845E-3</v>
      </c>
      <c r="AM54" s="5">
        <f t="shared" si="15"/>
        <v>-6.9628666666666662E-3</v>
      </c>
      <c r="AN54" s="4">
        <f t="shared" si="16"/>
        <v>5.4582000000000016E-3</v>
      </c>
      <c r="AO54" s="5">
        <f t="shared" si="17"/>
        <v>1.079652E-2</v>
      </c>
      <c r="AP54" s="4">
        <f t="shared" si="18"/>
        <v>1.295583870967742E-2</v>
      </c>
      <c r="AR54" s="4"/>
    </row>
    <row r="55" spans="1:44" ht="13" hidden="1">
      <c r="A55" s="1">
        <v>20040630</v>
      </c>
      <c r="B55" s="4">
        <v>4.6490999999999998E-2</v>
      </c>
      <c r="C55" s="4">
        <v>1.7552999999999999E-2</v>
      </c>
      <c r="D55" s="4">
        <v>0.18476000000000001</v>
      </c>
      <c r="E55" s="4">
        <v>2.2508E-2</v>
      </c>
      <c r="F55" s="4">
        <v>8.4180000000000005E-2</v>
      </c>
      <c r="G55" s="4">
        <v>0.11550199999999999</v>
      </c>
      <c r="H55" s="4">
        <v>-1.9390999999999999E-2</v>
      </c>
      <c r="I55" s="4">
        <v>-2.4580000000000001E-3</v>
      </c>
      <c r="J55" s="4">
        <v>2.8240999999999999E-2</v>
      </c>
      <c r="K55" s="4">
        <v>2.8445999999999999E-2</v>
      </c>
      <c r="L55" s="4">
        <v>-2.9999999999999997E-4</v>
      </c>
      <c r="M55" s="4">
        <v>6.2607999999999997E-2</v>
      </c>
      <c r="N55" s="4">
        <v>1.5171E-2</v>
      </c>
      <c r="O55" s="4">
        <v>8.6943999999999994E-2</v>
      </c>
      <c r="P55" s="4">
        <v>-2.8249999999999998E-3</v>
      </c>
      <c r="Q55" s="4">
        <v>-4.9670000000000001E-3</v>
      </c>
      <c r="R55" s="4">
        <v>-3.3274999999999999E-2</v>
      </c>
      <c r="S55" s="4">
        <v>4.6094999999999997E-2</v>
      </c>
      <c r="T55" s="4">
        <v>-5.1038E-2</v>
      </c>
      <c r="U55" s="4">
        <v>5.1271999999999998E-2</v>
      </c>
      <c r="V55" s="4">
        <v>-7.4860999999999997E-2</v>
      </c>
      <c r="W55" s="4">
        <v>1.2050999999999999E-2</v>
      </c>
      <c r="X55" s="4">
        <v>8.8830000000000006E-2</v>
      </c>
      <c r="Y55" s="4">
        <v>0.30287199999999997</v>
      </c>
      <c r="Z55" s="4">
        <v>4.7558000000000003E-2</v>
      </c>
      <c r="AA55" s="4">
        <v>2.4819999999999998E-3</v>
      </c>
      <c r="AB55" s="4">
        <v>3.8369E-2</v>
      </c>
      <c r="AC55" s="4">
        <v>-0.103287</v>
      </c>
      <c r="AD55" s="4">
        <v>-7.3917999999999998E-2</v>
      </c>
      <c r="AE55" s="4">
        <v>8.1196000000000004E-2</v>
      </c>
      <c r="AG55" s="16">
        <f t="shared" si="9"/>
        <v>4.6490999999999998E-2</v>
      </c>
      <c r="AH55" s="4">
        <f t="shared" si="10"/>
        <v>8.293466666666667E-2</v>
      </c>
      <c r="AI55" s="5">
        <f t="shared" si="11"/>
        <v>7.1098400000000006E-2</v>
      </c>
      <c r="AJ55" s="4">
        <f t="shared" si="12"/>
        <v>6.4514714285714286E-2</v>
      </c>
      <c r="AK55" s="5">
        <f t="shared" si="13"/>
        <v>5.0583200000000009E-2</v>
      </c>
      <c r="AL55" s="4">
        <f t="shared" si="14"/>
        <v>4.3703076923076928E-2</v>
      </c>
      <c r="AM55" s="5">
        <f t="shared" si="15"/>
        <v>4.4683666666666677E-2</v>
      </c>
      <c r="AN55" s="4">
        <f t="shared" si="16"/>
        <v>3.1212250000000004E-2</v>
      </c>
      <c r="AO55" s="5">
        <f t="shared" si="17"/>
        <v>4.0176360000000001E-2</v>
      </c>
      <c r="AP55" s="4">
        <f t="shared" si="18"/>
        <v>3.2155129032258076E-2</v>
      </c>
      <c r="AR55" s="4"/>
    </row>
    <row r="56" spans="1:44" ht="13" hidden="1">
      <c r="A56" s="1">
        <v>20040730</v>
      </c>
      <c r="B56" s="4">
        <v>-0.11902799999999999</v>
      </c>
      <c r="C56" s="4">
        <v>5.9635000000000001E-2</v>
      </c>
      <c r="D56" s="4">
        <v>-8.3700999999999998E-2</v>
      </c>
      <c r="E56" s="4">
        <v>-0.21446499999999999</v>
      </c>
      <c r="F56" s="4">
        <v>-5.3741999999999998E-2</v>
      </c>
      <c r="G56" s="4">
        <v>-6.6550000000000003E-3</v>
      </c>
      <c r="H56" s="4">
        <v>-6.5306000000000003E-2</v>
      </c>
      <c r="I56" s="4">
        <v>2.6658000000000001E-2</v>
      </c>
      <c r="J56" s="4">
        <v>-3.4894000000000001E-2</v>
      </c>
      <c r="K56" s="4">
        <v>-1.9902E-2</v>
      </c>
      <c r="L56" s="4">
        <v>4.8363000000000003E-2</v>
      </c>
      <c r="M56" s="4">
        <v>1.9484999999999999E-2</v>
      </c>
      <c r="N56" s="4">
        <v>-0.11697100000000001</v>
      </c>
      <c r="O56" s="4">
        <v>2.6754E-2</v>
      </c>
      <c r="P56" s="4">
        <v>-4.5024000000000002E-2</v>
      </c>
      <c r="Q56" s="4">
        <v>-1.2252000000000001E-2</v>
      </c>
      <c r="R56" s="4">
        <v>-0.11666700000000001</v>
      </c>
      <c r="S56" s="4">
        <v>5.5630000000000002E-3</v>
      </c>
      <c r="T56" s="4">
        <v>-8.8541999999999996E-2</v>
      </c>
      <c r="U56" s="4">
        <v>1.7472999999999999E-2</v>
      </c>
      <c r="V56" s="4">
        <v>-0.12712300000000001</v>
      </c>
      <c r="W56" s="4">
        <v>-4.5262999999999998E-2</v>
      </c>
      <c r="X56" s="4">
        <v>-2.4510000000000001E-3</v>
      </c>
      <c r="Y56" s="4">
        <v>-0.26653300000000002</v>
      </c>
      <c r="Z56" s="4">
        <v>2.6235000000000001E-2</v>
      </c>
      <c r="AA56" s="4">
        <v>1.3865000000000001E-2</v>
      </c>
      <c r="AB56" s="4">
        <v>-8.7760000000000005E-2</v>
      </c>
      <c r="AC56" s="4">
        <v>3.2126000000000002E-2</v>
      </c>
      <c r="AD56" s="4">
        <v>-0.11698699999999999</v>
      </c>
      <c r="AE56" s="4">
        <v>2.2081E-2</v>
      </c>
      <c r="AG56" s="16">
        <f t="shared" si="9"/>
        <v>-0.11902799999999999</v>
      </c>
      <c r="AH56" s="4">
        <f t="shared" si="10"/>
        <v>-4.7697999999999997E-2</v>
      </c>
      <c r="AI56" s="5">
        <f t="shared" si="11"/>
        <v>-8.2260199999999992E-2</v>
      </c>
      <c r="AJ56" s="4">
        <f t="shared" si="12"/>
        <v>-6.9037428571428569E-2</v>
      </c>
      <c r="AK56" s="5">
        <f t="shared" si="13"/>
        <v>-5.1139999999999998E-2</v>
      </c>
      <c r="AL56" s="4">
        <f t="shared" si="14"/>
        <v>-3.4119384615384614E-2</v>
      </c>
      <c r="AM56" s="5">
        <f t="shared" si="15"/>
        <v>-3.5584599999999994E-2</v>
      </c>
      <c r="AN56" s="4">
        <f t="shared" si="16"/>
        <v>-3.9534549999999995E-2</v>
      </c>
      <c r="AO56" s="5">
        <f t="shared" si="17"/>
        <v>-4.8583519999999998E-2</v>
      </c>
      <c r="AP56" s="4">
        <f t="shared" si="18"/>
        <v>-4.2742838709677412E-2</v>
      </c>
      <c r="AR56" s="4"/>
    </row>
    <row r="57" spans="1:44" ht="13">
      <c r="A57" s="1">
        <v>20040831</v>
      </c>
      <c r="B57" s="4">
        <v>-5.1380000000000002E-2</v>
      </c>
      <c r="C57" s="4">
        <v>4.2557999999999999E-2</v>
      </c>
      <c r="D57" s="4">
        <v>2.8846E-2</v>
      </c>
      <c r="E57" s="4">
        <v>-8.4867999999999999E-2</v>
      </c>
      <c r="F57" s="4">
        <v>3.2194E-2</v>
      </c>
      <c r="G57" s="4">
        <v>3.2905999999999998E-2</v>
      </c>
      <c r="H57" s="4">
        <v>3.6244999999999999E-2</v>
      </c>
      <c r="I57" s="4">
        <v>-7.5277999999999998E-2</v>
      </c>
      <c r="J57" s="4">
        <v>-6.0650000000000001E-3</v>
      </c>
      <c r="K57" s="4">
        <v>7.3201000000000002E-2</v>
      </c>
      <c r="L57" s="4">
        <v>6.4613000000000004E-2</v>
      </c>
      <c r="M57" s="4">
        <v>5.1877E-2</v>
      </c>
      <c r="N57" s="4">
        <v>2.6363000000000001E-2</v>
      </c>
      <c r="O57" s="4">
        <v>-3.8353999999999999E-2</v>
      </c>
      <c r="P57" s="4">
        <v>-0.11215899999999999</v>
      </c>
      <c r="Q57" s="4">
        <v>-2.5267000000000001E-2</v>
      </c>
      <c r="R57" s="4">
        <v>-0.12510199999999999</v>
      </c>
      <c r="S57" s="4">
        <v>-4.9933999999999999E-2</v>
      </c>
      <c r="T57" s="4">
        <v>1.3339999999999999E-3</v>
      </c>
      <c r="U57" s="4">
        <v>1.9060000000000001E-2</v>
      </c>
      <c r="V57" s="4">
        <v>1.3809999999999999E-2</v>
      </c>
      <c r="W57" s="4">
        <v>-8.3789999999999993E-3</v>
      </c>
      <c r="X57" s="4">
        <v>-3.8961000000000003E-2</v>
      </c>
      <c r="Y57" s="4">
        <v>2.7321999999999999E-2</v>
      </c>
      <c r="Z57" s="4">
        <v>-1.3835E-2</v>
      </c>
      <c r="AA57" s="4">
        <v>4.2222000000000003E-2</v>
      </c>
      <c r="AB57" s="4">
        <v>-2.0253E-2</v>
      </c>
      <c r="AC57" s="4">
        <v>-2.1191999999999999E-2</v>
      </c>
      <c r="AD57" s="4">
        <v>-8.3918999999999994E-2</v>
      </c>
      <c r="AE57" s="4">
        <v>8.1279999999999998E-3</v>
      </c>
      <c r="AG57" s="16">
        <f t="shared" si="9"/>
        <v>-5.1380000000000002E-2</v>
      </c>
      <c r="AH57" s="4">
        <f t="shared" si="10"/>
        <v>6.6746666666666656E-3</v>
      </c>
      <c r="AI57" s="5">
        <f t="shared" si="11"/>
        <v>-6.5299999999999993E-3</v>
      </c>
      <c r="AJ57" s="4">
        <f t="shared" si="12"/>
        <v>5.2144285714285712E-3</v>
      </c>
      <c r="AK57" s="5">
        <f t="shared" si="13"/>
        <v>2.8359000000000001E-3</v>
      </c>
      <c r="AL57" s="4">
        <f t="shared" si="14"/>
        <v>1.1142230769230769E-2</v>
      </c>
      <c r="AM57" s="5">
        <f t="shared" si="15"/>
        <v>8.8572000000000008E-3</v>
      </c>
      <c r="AN57" s="4">
        <f t="shared" si="16"/>
        <v>-8.9134999999999995E-3</v>
      </c>
      <c r="AO57" s="5">
        <f t="shared" si="17"/>
        <v>-6.6167200000000004E-3</v>
      </c>
      <c r="AP57" s="4">
        <f t="shared" si="18"/>
        <v>-8.202161290322578E-3</v>
      </c>
      <c r="AR57" s="4"/>
    </row>
    <row r="58" spans="1:44" ht="13">
      <c r="A58" s="1">
        <v>20040930</v>
      </c>
      <c r="B58" s="4">
        <v>0.13139400000000001</v>
      </c>
      <c r="C58" s="4">
        <v>3.3875000000000002E-2</v>
      </c>
      <c r="D58" s="4">
        <v>0.163551</v>
      </c>
      <c r="E58" s="4">
        <v>0.13735800000000001</v>
      </c>
      <c r="F58" s="4">
        <v>5.8407000000000001E-2</v>
      </c>
      <c r="G58" s="4">
        <v>-1.149E-2</v>
      </c>
      <c r="H58" s="4">
        <v>9.2709999999999997E-3</v>
      </c>
      <c r="I58" s="4">
        <v>4.2944999999999997E-2</v>
      </c>
      <c r="J58" s="4">
        <v>1.2777999999999999E-2</v>
      </c>
      <c r="K58" s="4">
        <v>6.3186000000000006E-2</v>
      </c>
      <c r="L58" s="4">
        <v>-4.3420000000000004E-3</v>
      </c>
      <c r="M58" s="4">
        <v>5.0616000000000001E-2</v>
      </c>
      <c r="N58" s="4">
        <v>-3.5201000000000003E-2</v>
      </c>
      <c r="O58" s="4">
        <v>-3.3349999999999999E-3</v>
      </c>
      <c r="P58" s="4">
        <v>5.2542999999999999E-2</v>
      </c>
      <c r="Q58" s="4">
        <v>1.2397999999999999E-2</v>
      </c>
      <c r="R58" s="4">
        <v>-5.7773999999999999E-2</v>
      </c>
      <c r="S58" s="4">
        <v>4.5531000000000002E-2</v>
      </c>
      <c r="T58" s="4">
        <v>-5.3586000000000002E-2</v>
      </c>
      <c r="U58" s="4">
        <v>3.7189E-2</v>
      </c>
      <c r="V58" s="4">
        <v>0.119505</v>
      </c>
      <c r="W58" s="4">
        <v>-0.25772699999999998</v>
      </c>
      <c r="X58" s="4">
        <v>1.2821000000000001E-2</v>
      </c>
      <c r="Y58" s="4">
        <v>-9.5744999999999997E-2</v>
      </c>
      <c r="Z58" s="4">
        <v>3.0192E-2</v>
      </c>
      <c r="AA58" s="4">
        <v>-1.6820999999999999E-2</v>
      </c>
      <c r="AB58" s="4">
        <v>4.3928000000000002E-2</v>
      </c>
      <c r="AC58" s="4">
        <v>-1.5054E-2</v>
      </c>
      <c r="AD58" s="4">
        <v>8.9048000000000002E-2</v>
      </c>
      <c r="AE58" s="4">
        <v>-5.6439999999999997E-3</v>
      </c>
      <c r="AG58" s="16">
        <f t="shared" si="9"/>
        <v>0.13139400000000001</v>
      </c>
      <c r="AH58" s="4">
        <f t="shared" si="10"/>
        <v>0.10960666666666667</v>
      </c>
      <c r="AI58" s="5">
        <f t="shared" si="11"/>
        <v>0.104917</v>
      </c>
      <c r="AJ58" s="4">
        <f t="shared" si="12"/>
        <v>7.4623714285714279E-2</v>
      </c>
      <c r="AK58" s="5">
        <f t="shared" si="13"/>
        <v>6.412749999999999E-2</v>
      </c>
      <c r="AL58" s="4">
        <f t="shared" si="14"/>
        <v>5.2888384615384615E-2</v>
      </c>
      <c r="AM58" s="5">
        <f t="shared" si="15"/>
        <v>4.326753333333333E-2</v>
      </c>
      <c r="AN58" s="4">
        <f t="shared" si="16"/>
        <v>3.2406249999999998E-2</v>
      </c>
      <c r="AO58" s="5">
        <f t="shared" si="17"/>
        <v>1.8566719999999995E-2</v>
      </c>
      <c r="AP58" s="4">
        <f t="shared" si="18"/>
        <v>1.9026354838709673E-2</v>
      </c>
      <c r="AR58" s="4"/>
    </row>
    <row r="59" spans="1:44" ht="13">
      <c r="A59" s="1">
        <v>20041029</v>
      </c>
      <c r="B59" s="4">
        <v>0.12234</v>
      </c>
      <c r="C59" s="4">
        <v>7.1647000000000002E-2</v>
      </c>
      <c r="D59" s="4">
        <v>-5.6224999999999997E-2</v>
      </c>
      <c r="E59" s="4">
        <v>0.293846</v>
      </c>
      <c r="F59" s="4">
        <v>-7.5098999999999999E-2</v>
      </c>
      <c r="G59" s="4">
        <v>-3.3320000000000002E-2</v>
      </c>
      <c r="H59" s="4">
        <v>-1.0139E-2</v>
      </c>
      <c r="I59" s="4">
        <v>-0.26651599999999998</v>
      </c>
      <c r="J59" s="4">
        <v>1.6360000000000001E-3</v>
      </c>
      <c r="K59" s="4">
        <v>-5.3119999999999999E-3</v>
      </c>
      <c r="L59" s="4">
        <v>7.9857999999999998E-2</v>
      </c>
      <c r="M59" s="4">
        <v>-9.7179000000000001E-2</v>
      </c>
      <c r="N59" s="4">
        <v>3.8110999999999999E-2</v>
      </c>
      <c r="O59" s="4">
        <v>-6.0791999999999999E-2</v>
      </c>
      <c r="P59" s="4">
        <v>-4.7999999999999996E-3</v>
      </c>
      <c r="Q59" s="4">
        <v>4.6768999999999998E-2</v>
      </c>
      <c r="R59" s="4">
        <v>0.109671</v>
      </c>
      <c r="S59" s="4">
        <v>6.9150000000000001E-3</v>
      </c>
      <c r="T59" s="4">
        <v>-8.5595000000000004E-2</v>
      </c>
      <c r="U59" s="4">
        <v>-1.2370000000000001E-2</v>
      </c>
      <c r="V59" s="4">
        <v>-4.3236999999999998E-2</v>
      </c>
      <c r="W59" s="4">
        <v>-5.1212000000000001E-2</v>
      </c>
      <c r="X59" s="4">
        <v>1.1573E-2</v>
      </c>
      <c r="Y59" s="4">
        <v>-2.941E-3</v>
      </c>
      <c r="Z59" s="4">
        <v>1.6081000000000002E-2</v>
      </c>
      <c r="AA59" s="4">
        <v>3.8434000000000003E-2</v>
      </c>
      <c r="AB59" s="4">
        <v>0.113861</v>
      </c>
      <c r="AC59" s="4">
        <v>0.19483200000000001</v>
      </c>
      <c r="AD59" s="4">
        <v>0.150141</v>
      </c>
      <c r="AE59" s="4">
        <v>-5.9969999999999997E-3</v>
      </c>
      <c r="AG59" s="16">
        <f t="shared" si="9"/>
        <v>0.12234</v>
      </c>
      <c r="AH59" s="4">
        <f t="shared" si="10"/>
        <v>4.5920666666666672E-2</v>
      </c>
      <c r="AI59" s="5">
        <f t="shared" si="11"/>
        <v>7.1301799999999999E-2</v>
      </c>
      <c r="AJ59" s="4">
        <f t="shared" si="12"/>
        <v>4.4721428571428565E-2</v>
      </c>
      <c r="AK59" s="5">
        <f t="shared" si="13"/>
        <v>4.2857999999999967E-3</v>
      </c>
      <c r="AL59" s="4">
        <f t="shared" si="14"/>
        <v>1.9643846153846126E-3</v>
      </c>
      <c r="AM59" s="5">
        <f t="shared" si="15"/>
        <v>1.9039999999999707E-4</v>
      </c>
      <c r="AN59" s="4">
        <f t="shared" si="16"/>
        <v>3.7907999999999983E-3</v>
      </c>
      <c r="AO59" s="5">
        <f t="shared" si="17"/>
        <v>-8.9484000000000145E-4</v>
      </c>
      <c r="AP59" s="4">
        <f t="shared" si="18"/>
        <v>1.5644548387096772E-2</v>
      </c>
      <c r="AR59" s="4"/>
    </row>
    <row r="60" spans="1:44" ht="13">
      <c r="A60" s="1">
        <v>20041130</v>
      </c>
      <c r="B60" s="4">
        <v>6.319E-3</v>
      </c>
      <c r="C60" s="4">
        <v>4.1785999999999997E-2</v>
      </c>
      <c r="D60" s="4">
        <v>0.16340399999999999</v>
      </c>
      <c r="E60" s="4">
        <v>0.26516099999999998</v>
      </c>
      <c r="F60" s="4">
        <v>-2.9586000000000001E-2</v>
      </c>
      <c r="G60" s="4">
        <v>7.7554999999999999E-2</v>
      </c>
      <c r="H60" s="4">
        <v>2.9880000000000002E-3</v>
      </c>
      <c r="I60" s="4">
        <v>4.627E-3</v>
      </c>
      <c r="J60" s="4">
        <v>6.5313999999999997E-2</v>
      </c>
      <c r="K60" s="4">
        <v>0.123053</v>
      </c>
      <c r="L60" s="4">
        <v>6.2847E-2</v>
      </c>
      <c r="M60" s="4">
        <v>0.12998899999999999</v>
      </c>
      <c r="N60" s="4">
        <v>2.6336999999999999E-2</v>
      </c>
      <c r="O60" s="4">
        <v>5.4558000000000002E-2</v>
      </c>
      <c r="P60" s="4">
        <v>7.1811E-2</v>
      </c>
      <c r="Q60" s="4">
        <v>5.2033000000000003E-2</v>
      </c>
      <c r="R60" s="4">
        <v>7.1879999999999999E-3</v>
      </c>
      <c r="S60" s="4">
        <v>9.1028999999999999E-2</v>
      </c>
      <c r="T60" s="4">
        <v>-2.2308999999999999E-2</v>
      </c>
      <c r="U60" s="4">
        <v>0.108913</v>
      </c>
      <c r="V60" s="4">
        <v>0.11587500000000001</v>
      </c>
      <c r="W60" s="4">
        <v>-0.105078</v>
      </c>
      <c r="X60" s="4">
        <v>6.8644999999999998E-2</v>
      </c>
      <c r="Y60" s="4">
        <v>2.3598999999999998E-2</v>
      </c>
      <c r="Z60" s="4">
        <v>3.6341999999999999E-2</v>
      </c>
      <c r="AA60" s="4">
        <v>3.7072000000000001E-2</v>
      </c>
      <c r="AB60" s="4">
        <v>0.23333300000000001</v>
      </c>
      <c r="AC60" s="4">
        <v>6.9550000000000001E-2</v>
      </c>
      <c r="AD60" s="4">
        <v>-1.1043000000000001E-2</v>
      </c>
      <c r="AE60" s="4">
        <v>5.5052999999999998E-2</v>
      </c>
      <c r="AG60" s="16">
        <f t="shared" si="9"/>
        <v>6.319E-3</v>
      </c>
      <c r="AH60" s="4">
        <f t="shared" si="10"/>
        <v>7.0502999999999996E-2</v>
      </c>
      <c r="AI60" s="5">
        <f t="shared" si="11"/>
        <v>8.9416799999999991E-2</v>
      </c>
      <c r="AJ60" s="4">
        <f t="shared" si="12"/>
        <v>7.5375285714285714E-2</v>
      </c>
      <c r="AK60" s="5">
        <f t="shared" si="13"/>
        <v>7.206209999999999E-2</v>
      </c>
      <c r="AL60" s="4">
        <f t="shared" si="14"/>
        <v>7.0265923076923073E-2</v>
      </c>
      <c r="AM60" s="5">
        <f t="shared" si="15"/>
        <v>6.6290133333333334E-2</v>
      </c>
      <c r="AN60" s="4">
        <f t="shared" si="16"/>
        <v>5.97052E-2</v>
      </c>
      <c r="AO60" s="5">
        <f t="shared" si="17"/>
        <v>5.6242319999999998E-2</v>
      </c>
      <c r="AP60" s="4">
        <f t="shared" si="18"/>
        <v>5.8915000000000009E-2</v>
      </c>
      <c r="AR60" s="4"/>
    </row>
    <row r="61" spans="1:44" ht="13">
      <c r="A61" s="1">
        <v>20041231</v>
      </c>
      <c r="B61" s="4">
        <v>7.6923000000000005E-2</v>
      </c>
      <c r="C61" s="4">
        <v>1.9780000000000002E-3</v>
      </c>
      <c r="D61" s="4">
        <v>-3.6579999999999998E-3</v>
      </c>
      <c r="E61" s="4">
        <v>3.4773999999999999E-2</v>
      </c>
      <c r="F61" s="4">
        <v>2.2332000000000001E-2</v>
      </c>
      <c r="G61" s="4">
        <v>-3.3600999999999999E-2</v>
      </c>
      <c r="H61" s="4">
        <v>9.0213000000000002E-2</v>
      </c>
      <c r="I61" s="4">
        <v>2.3334000000000001E-2</v>
      </c>
      <c r="J61" s="4">
        <v>8.2304000000000002E-2</v>
      </c>
      <c r="K61" s="4">
        <v>-1.2383999999999999E-2</v>
      </c>
      <c r="L61" s="4">
        <v>5.6580999999999999E-2</v>
      </c>
      <c r="M61" s="4">
        <v>-2.5226999999999999E-2</v>
      </c>
      <c r="N61" s="4">
        <v>7.9782000000000006E-2</v>
      </c>
      <c r="O61" s="4">
        <v>2.264E-3</v>
      </c>
      <c r="P61" s="4">
        <v>5.2499999999999998E-2</v>
      </c>
      <c r="Q61" s="4">
        <v>4.6052999999999997E-2</v>
      </c>
      <c r="R61" s="4">
        <v>4.5130000000000003E-2</v>
      </c>
      <c r="S61" s="4">
        <v>7.9010999999999998E-2</v>
      </c>
      <c r="T61" s="4">
        <v>6.4129000000000005E-2</v>
      </c>
      <c r="U61" s="4">
        <v>-8.6948999999999999E-2</v>
      </c>
      <c r="V61" s="4">
        <v>-3.0019999999999999E-3</v>
      </c>
      <c r="W61" s="4">
        <v>0.16059999999999999</v>
      </c>
      <c r="X61" s="4">
        <v>-3.3570000000000002E-3</v>
      </c>
      <c r="Y61" s="4">
        <v>0</v>
      </c>
      <c r="Z61" s="4">
        <v>3.8462000000000003E-2</v>
      </c>
      <c r="AA61" s="4">
        <v>4.751E-3</v>
      </c>
      <c r="AB61" s="4">
        <v>-2.8829E-2</v>
      </c>
      <c r="AC61" s="4">
        <v>5.4508000000000001E-2</v>
      </c>
      <c r="AD61" s="4">
        <v>1.8197000000000001E-2</v>
      </c>
      <c r="AE61" s="4">
        <v>5.9131000000000003E-2</v>
      </c>
      <c r="AG61" s="16">
        <f t="shared" si="9"/>
        <v>7.6923000000000005E-2</v>
      </c>
      <c r="AH61" s="4">
        <f t="shared" si="10"/>
        <v>2.5081000000000003E-2</v>
      </c>
      <c r="AI61" s="5">
        <f t="shared" si="11"/>
        <v>2.6469799999999998E-2</v>
      </c>
      <c r="AJ61" s="4">
        <f t="shared" si="12"/>
        <v>2.6994428571428569E-2</v>
      </c>
      <c r="AK61" s="5">
        <f t="shared" si="13"/>
        <v>2.82215E-2</v>
      </c>
      <c r="AL61" s="4">
        <f t="shared" si="14"/>
        <v>2.4120692307692308E-2</v>
      </c>
      <c r="AM61" s="5">
        <f t="shared" si="15"/>
        <v>2.6374333333333333E-2</v>
      </c>
      <c r="AN61" s="4">
        <f t="shared" si="16"/>
        <v>3.4121899999999997E-2</v>
      </c>
      <c r="AO61" s="5">
        <f t="shared" si="17"/>
        <v>2.9989199999999997E-2</v>
      </c>
      <c r="AP61" s="4">
        <f t="shared" si="18"/>
        <v>2.8901612903225803E-2</v>
      </c>
      <c r="AR61" s="4"/>
    </row>
    <row r="63" spans="1:44" ht="13">
      <c r="A63" s="2" t="s">
        <v>40</v>
      </c>
      <c r="B63" s="19">
        <f t="shared" ref="B63:AE63" si="19">AVERAGE(B26:B37)</f>
        <v>-2.9872500000000003E-3</v>
      </c>
      <c r="C63" s="19">
        <f t="shared" si="19"/>
        <v>-4.7207833333333338E-2</v>
      </c>
      <c r="D63" s="19">
        <f t="shared" si="19"/>
        <v>-2.0951583333333329E-2</v>
      </c>
      <c r="E63" s="19">
        <f t="shared" si="19"/>
        <v>-4.6621500000000003E-2</v>
      </c>
      <c r="F63" s="19">
        <f t="shared" si="19"/>
        <v>9.7613333333333319E-3</v>
      </c>
      <c r="G63" s="19">
        <f t="shared" si="19"/>
        <v>-8.092999999999996E-3</v>
      </c>
      <c r="H63" s="19">
        <f t="shared" si="19"/>
        <v>-5.2899666666666671E-2</v>
      </c>
      <c r="I63" s="19">
        <f t="shared" si="19"/>
        <v>-9.6508333333333324E-3</v>
      </c>
      <c r="J63" s="19">
        <f t="shared" si="19"/>
        <v>4.7977499999999973E-3</v>
      </c>
      <c r="K63" s="19">
        <f t="shared" si="19"/>
        <v>-2.2028333333333331E-3</v>
      </c>
      <c r="L63" s="19">
        <f t="shared" si="19"/>
        <v>1.1832416666666666E-2</v>
      </c>
      <c r="M63" s="19">
        <f t="shared" si="19"/>
        <v>-6.1235000000000039E-3</v>
      </c>
      <c r="N63" s="19">
        <f t="shared" si="19"/>
        <v>-4.8929583333333332E-2</v>
      </c>
      <c r="O63" s="19">
        <f t="shared" si="19"/>
        <v>-1.9681250000000001E-2</v>
      </c>
      <c r="P63" s="19">
        <f t="shared" si="19"/>
        <v>-9.6866666666666509E-4</v>
      </c>
      <c r="Q63" s="19">
        <f t="shared" si="19"/>
        <v>-2.5179250000000004E-2</v>
      </c>
      <c r="R63" s="19">
        <f t="shared" si="19"/>
        <v>-4.0645916666666664E-2</v>
      </c>
      <c r="S63" s="19">
        <f t="shared" si="19"/>
        <v>8.6127500000000023E-3</v>
      </c>
      <c r="T63" s="19">
        <f t="shared" si="19"/>
        <v>-1.21145E-2</v>
      </c>
      <c r="U63" s="19">
        <f t="shared" si="19"/>
        <v>2.180766666666667E-2</v>
      </c>
      <c r="V63" s="19">
        <f t="shared" si="19"/>
        <v>-3.5259916666666669E-2</v>
      </c>
      <c r="W63" s="19">
        <f t="shared" si="19"/>
        <v>2.1379166666666682E-3</v>
      </c>
      <c r="X63" s="19">
        <f t="shared" si="19"/>
        <v>-1.5411666666666666E-2</v>
      </c>
      <c r="Y63" s="19">
        <f t="shared" si="19"/>
        <v>-3.5802416666666649E-2</v>
      </c>
      <c r="Z63" s="19">
        <f t="shared" si="19"/>
        <v>-3.4956833333333326E-2</v>
      </c>
      <c r="AA63" s="19">
        <f t="shared" si="19"/>
        <v>-9.3654166666666729E-3</v>
      </c>
      <c r="AB63" s="19">
        <f t="shared" si="19"/>
        <v>-8.8179833333333346E-2</v>
      </c>
      <c r="AC63" s="19">
        <f t="shared" si="19"/>
        <v>-2.1484166666666676E-2</v>
      </c>
      <c r="AD63" s="19">
        <f t="shared" si="19"/>
        <v>-3.8527333333333337E-2</v>
      </c>
      <c r="AE63" s="19">
        <f t="shared" si="19"/>
        <v>-4.1208333333333331E-4</v>
      </c>
      <c r="AF63" s="6" t="s">
        <v>40</v>
      </c>
      <c r="AG63" s="7">
        <f t="shared" ref="AG63:AP63" si="20">AVERAGE(AG2:AG61)</f>
        <v>-4.4523333333333311E-4</v>
      </c>
      <c r="AH63" s="8">
        <f t="shared" si="20"/>
        <v>7.7583000000000001E-3</v>
      </c>
      <c r="AI63" s="7">
        <f t="shared" si="20"/>
        <v>1.192669333333333E-2</v>
      </c>
      <c r="AJ63" s="8">
        <f t="shared" si="20"/>
        <v>8.8337023809523813E-3</v>
      </c>
      <c r="AK63" s="7">
        <f t="shared" si="20"/>
        <v>7.1943916666666686E-3</v>
      </c>
      <c r="AL63" s="8">
        <f t="shared" si="20"/>
        <v>8.1494641025641034E-3</v>
      </c>
      <c r="AM63" s="7">
        <f t="shared" si="20"/>
        <v>6.6556888888888886E-3</v>
      </c>
      <c r="AN63" s="8">
        <f t="shared" si="20"/>
        <v>6.0348391666666676E-3</v>
      </c>
      <c r="AO63" s="7">
        <f t="shared" si="20"/>
        <v>4.7966226666666684E-3</v>
      </c>
      <c r="AP63" s="8">
        <f t="shared" si="20"/>
        <v>3.7128838709677443E-3</v>
      </c>
      <c r="AR63" s="4"/>
    </row>
    <row r="64" spans="1:44" ht="13">
      <c r="A64" s="2" t="s">
        <v>41</v>
      </c>
      <c r="B64" s="19">
        <f t="shared" ref="B64:AE64" si="21">STDEV(B26:B37)</f>
        <v>0.19555047569367537</v>
      </c>
      <c r="C64" s="19">
        <f t="shared" si="21"/>
        <v>0.10879153521201858</v>
      </c>
      <c r="D64" s="19">
        <f t="shared" si="21"/>
        <v>0.2408844232993598</v>
      </c>
      <c r="E64" s="19">
        <f t="shared" si="21"/>
        <v>0.23448666168559471</v>
      </c>
      <c r="F64" s="19">
        <f t="shared" si="21"/>
        <v>5.6416557280051516E-2</v>
      </c>
      <c r="G64" s="19">
        <f t="shared" si="21"/>
        <v>9.2486416285164436E-2</v>
      </c>
      <c r="H64" s="19">
        <f t="shared" si="21"/>
        <v>0.11594591677732051</v>
      </c>
      <c r="I64" s="19">
        <f t="shared" si="21"/>
        <v>8.21774972946126E-2</v>
      </c>
      <c r="J64" s="19">
        <f t="shared" si="21"/>
        <v>7.2860271177252203E-2</v>
      </c>
      <c r="K64" s="19">
        <f t="shared" si="21"/>
        <v>0.10436756596309318</v>
      </c>
      <c r="L64" s="19">
        <f t="shared" si="21"/>
        <v>4.0221237480303484E-2</v>
      </c>
      <c r="M64" s="19">
        <f t="shared" si="21"/>
        <v>0.12401298051083934</v>
      </c>
      <c r="N64" s="19">
        <f t="shared" si="21"/>
        <v>0.10755243422752063</v>
      </c>
      <c r="O64" s="19">
        <f t="shared" si="21"/>
        <v>0.1153196434422995</v>
      </c>
      <c r="P64" s="19">
        <f t="shared" si="21"/>
        <v>0.16317974331690102</v>
      </c>
      <c r="Q64" s="19">
        <f t="shared" si="21"/>
        <v>0.15683415784030363</v>
      </c>
      <c r="R64" s="19">
        <f t="shared" si="21"/>
        <v>0.18094511759217757</v>
      </c>
      <c r="S64" s="19">
        <f t="shared" si="21"/>
        <v>0.10429997404612681</v>
      </c>
      <c r="T64" s="19">
        <f t="shared" si="21"/>
        <v>9.4872399013814154E-2</v>
      </c>
      <c r="U64" s="19">
        <f t="shared" si="21"/>
        <v>8.4581058591295971E-2</v>
      </c>
      <c r="V64" s="19">
        <f t="shared" si="21"/>
        <v>0.13517181317625379</v>
      </c>
      <c r="W64" s="19">
        <f t="shared" si="21"/>
        <v>8.2954906724796551E-2</v>
      </c>
      <c r="X64" s="19">
        <f t="shared" si="21"/>
        <v>0.10650579489939276</v>
      </c>
      <c r="Y64" s="19">
        <f t="shared" si="21"/>
        <v>0.49865823210736931</v>
      </c>
      <c r="Z64" s="19">
        <f t="shared" si="21"/>
        <v>8.7357556806737804E-2</v>
      </c>
      <c r="AA64" s="19">
        <f t="shared" si="21"/>
        <v>9.0399692493904116E-2</v>
      </c>
      <c r="AB64" s="19">
        <f t="shared" si="21"/>
        <v>0.21525360091501092</v>
      </c>
      <c r="AC64" s="19">
        <f t="shared" si="21"/>
        <v>0.10186780777586511</v>
      </c>
      <c r="AD64" s="19">
        <f t="shared" si="21"/>
        <v>0.15865531722306542</v>
      </c>
      <c r="AE64" s="19">
        <f t="shared" si="21"/>
        <v>6.3076727358552395E-2</v>
      </c>
      <c r="AF64" s="9" t="s">
        <v>41</v>
      </c>
      <c r="AG64" s="10">
        <f t="shared" ref="AG64:AP64" si="22">STDEV(AG2:AG61)</f>
        <v>0.15188212663040751</v>
      </c>
      <c r="AH64" s="11">
        <f t="shared" si="22"/>
        <v>9.1795965140470281E-2</v>
      </c>
      <c r="AI64" s="10">
        <f t="shared" si="22"/>
        <v>8.8794395036688428E-2</v>
      </c>
      <c r="AJ64" s="11">
        <f t="shared" si="22"/>
        <v>7.1102747299904775E-2</v>
      </c>
      <c r="AK64" s="10">
        <f t="shared" si="22"/>
        <v>6.1363717444782868E-2</v>
      </c>
      <c r="AL64" s="11">
        <f t="shared" si="22"/>
        <v>5.3662588730276288E-2</v>
      </c>
      <c r="AM64" s="10">
        <f t="shared" si="22"/>
        <v>5.4663864371013227E-2</v>
      </c>
      <c r="AN64" s="11">
        <f t="shared" si="22"/>
        <v>5.7832250237300591E-2</v>
      </c>
      <c r="AO64" s="10">
        <f t="shared" si="22"/>
        <v>5.8735550829679954E-2</v>
      </c>
      <c r="AP64" s="11">
        <f t="shared" si="22"/>
        <v>5.995970799920277E-2</v>
      </c>
      <c r="AR64" s="4"/>
    </row>
    <row r="66" spans="33:42">
      <c r="AG66" s="12">
        <v>1</v>
      </c>
      <c r="AH66" s="1">
        <v>3</v>
      </c>
      <c r="AI66" s="12">
        <v>5</v>
      </c>
      <c r="AJ66" s="1">
        <v>7</v>
      </c>
      <c r="AK66" s="12">
        <v>10</v>
      </c>
      <c r="AL66" s="1">
        <v>13</v>
      </c>
      <c r="AM66" s="12">
        <v>15</v>
      </c>
      <c r="AN66" s="1">
        <v>20</v>
      </c>
      <c r="AO66" s="12">
        <v>25</v>
      </c>
      <c r="AP66" s="1">
        <v>30</v>
      </c>
    </row>
  </sheetData>
  <phoneticPr fontId="1"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Correlations</vt:lpstr>
      <vt:lpstr>Portfolios</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2006-01-24T20:17:56Z</dcterms:created>
  <dcterms:modified xsi:type="dcterms:W3CDTF">2010-03-08T02:53:25Z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