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20" yWindow="230" windowWidth="14000" windowHeight="5660" activeTab="2"/>
  </bookViews>
  <sheets>
    <sheet name="Model" sheetId="1" r:id="rId1"/>
    <sheet name="Simulation Data" sheetId="4" r:id="rId2"/>
    <sheet name="Model Results" sheetId="5"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16</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PalisadeReportWorkbookCreatedBy">"AtRisk"</definedName>
    <definedName name="PalisadeReportWorksheetCreatedBy" localSheetId="1">"AtRisk"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25725"/>
</workbook>
</file>

<file path=xl/calcChain.xml><?xml version="1.0" encoding="utf-8"?>
<calcChain xmlns="http://schemas.openxmlformats.org/spreadsheetml/2006/main">
  <c r="B8" i="5"/>
  <c r="C5"/>
  <c r="C4"/>
  <c r="C6" s="1"/>
  <c r="B9" s="1"/>
  <c r="B10"/>
  <c r="D5"/>
  <c r="D4"/>
  <c r="D6" s="1"/>
  <c r="B11" s="1"/>
  <c r="D6" i="1"/>
  <c r="B11" s="1"/>
  <c r="B10"/>
  <c r="D4"/>
  <c r="D5"/>
  <c r="B5" i="5"/>
  <c r="B4"/>
  <c r="B4" i="1"/>
  <c r="C5"/>
  <c r="B5"/>
  <c r="B8"/>
  <c r="C4"/>
  <c r="C6" l="1"/>
  <c r="B9" s="1"/>
  <c r="B6" i="5"/>
  <c r="B6" i="1"/>
</calcChain>
</file>

<file path=xl/sharedStrings.xml><?xml version="1.0" encoding="utf-8"?>
<sst xmlns="http://schemas.openxmlformats.org/spreadsheetml/2006/main" count="52" uniqueCount="29">
  <si>
    <t>VaR, CVaR and subbaditivity</t>
  </si>
  <si>
    <t>VaR</t>
  </si>
  <si>
    <t>CVaR</t>
  </si>
  <si>
    <t>Sum</t>
  </si>
  <si>
    <t>VaR of portfolio</t>
  </si>
  <si>
    <t>Sum of VaRs</t>
  </si>
  <si>
    <t>CVaR of portfolio</t>
  </si>
  <si>
    <t>Sum of CVaRs</t>
  </si>
  <si>
    <t>Loss Asset 1</t>
  </si>
  <si>
    <t>Loss Asset 2</t>
  </si>
  <si>
    <t>[ChPO-VaRCVaRSubbaditivity.xlsx]Sheet1!$B$5</t>
  </si>
  <si>
    <t>[ChPO-VaRCVaRSubbaditivity.xlsx]Sheet1!$B$4</t>
  </si>
  <si>
    <t>[Book1]Sheet1!$A$2</t>
  </si>
  <si>
    <t>[Book1]Sheet1!$A$1</t>
  </si>
  <si>
    <t>[ChPO-VaRCVaRSubbaditivity.xlsx]Sheet1!$B$6</t>
  </si>
  <si>
    <t>[Book1]Sheet1!$A$3</t>
  </si>
  <si>
    <t>Iteration / Cell</t>
  </si>
  <si>
    <t xml:space="preserve">RiskPareto(1.05,1) </t>
  </si>
  <si>
    <t xml:space="preserve">RiskPareto(1.1,1) </t>
  </si>
  <si>
    <t xml:space="preserve">Output </t>
  </si>
  <si>
    <t>Description</t>
  </si>
  <si>
    <t>Portfolio loss</t>
  </si>
  <si>
    <t>sum of returns</t>
  </si>
  <si>
    <t>Name</t>
  </si>
  <si>
    <r>
      <t>Date:</t>
    </r>
    <r>
      <rPr>
        <sz val="8"/>
        <color theme="1"/>
        <rFont val="Tahoma"/>
        <family val="2"/>
      </rPr>
      <t xml:space="preserve"> Thursday, February 12, 2009 2:42:47 PM</t>
    </r>
  </si>
  <si>
    <r>
      <t>Performed By:</t>
    </r>
    <r>
      <rPr>
        <sz val="8"/>
        <color theme="1"/>
        <rFont val="Tahoma"/>
        <family val="2"/>
      </rPr>
      <t xml:space="preserve"> Dessislava Pachamanova</t>
    </r>
  </si>
  <si>
    <t>@RISK Data</t>
  </si>
  <si>
    <t>CVaR calculation</t>
  </si>
  <si>
    <t>Sorted data</t>
  </si>
</sst>
</file>

<file path=xl/styles.xml><?xml version="1.0" encoding="utf-8"?>
<styleSheet xmlns="http://schemas.openxmlformats.org/spreadsheetml/2006/main">
  <numFmts count="1">
    <numFmt numFmtId="44" formatCode="_(&quot;$&quot;* #,##0.00_);_(&quot;$&quot;* \(#,##0.00\);_(&quot;$&quot;* &quot;-&quot;??_);_(@_)"/>
  </numFmts>
  <fonts count="10">
    <font>
      <sz val="11"/>
      <color theme="1"/>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8"/>
      <color theme="1"/>
      <name val="Calibri"/>
      <family val="2"/>
      <scheme val="minor"/>
    </font>
    <font>
      <sz val="8"/>
      <color theme="1"/>
      <name val="Tahoma"/>
      <family val="2"/>
    </font>
    <font>
      <b/>
      <sz val="8"/>
      <color theme="1"/>
      <name val="Tahoma"/>
      <family val="2"/>
    </font>
    <font>
      <b/>
      <sz val="14"/>
      <color theme="1"/>
      <name val="Tahoma"/>
      <family val="2"/>
    </font>
    <font>
      <b/>
      <sz val="8"/>
      <color theme="3" tint="0.39997558519241921"/>
      <name val="Calibri"/>
      <family val="2"/>
      <scheme val="minor"/>
    </font>
    <font>
      <sz val="8"/>
      <name val="Calibri"/>
      <family val="2"/>
      <scheme val="minor"/>
    </font>
  </fonts>
  <fills count="3">
    <fill>
      <patternFill patternType="none"/>
    </fill>
    <fill>
      <patternFill patternType="gray125"/>
    </fill>
    <fill>
      <patternFill patternType="solid">
        <fgColor rgb="FFC0C0C0"/>
        <bgColor indexed="64"/>
      </patternFill>
    </fill>
  </fills>
  <borders count="21">
    <border>
      <left/>
      <right/>
      <top/>
      <bottom/>
      <diagonal/>
    </border>
    <border>
      <left/>
      <right/>
      <top style="double">
        <color auto="1"/>
      </top>
      <bottom/>
      <diagonal/>
    </border>
    <border>
      <left style="hair">
        <color indexed="22"/>
      </left>
      <right style="hair">
        <color indexed="22"/>
      </right>
      <top/>
      <bottom style="medium">
        <color indexed="64"/>
      </bottom>
      <diagonal/>
    </border>
    <border>
      <left style="hair">
        <color indexed="22"/>
      </left>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style="hair">
        <color indexed="22"/>
      </left>
      <right style="hair">
        <color indexed="22"/>
      </right>
      <top/>
      <bottom/>
      <diagonal/>
    </border>
    <border>
      <left style="hair">
        <color indexed="22"/>
      </left>
      <right/>
      <top/>
      <bottom/>
      <diagonal/>
    </border>
    <border>
      <left style="thin">
        <color indexed="64"/>
      </left>
      <right/>
      <top/>
      <bottom/>
      <diagonal/>
    </border>
    <border>
      <left style="medium">
        <color indexed="64"/>
      </left>
      <right/>
      <top/>
      <bottom/>
      <diagonal/>
    </border>
    <border>
      <left style="hair">
        <color indexed="22"/>
      </left>
      <right style="hair">
        <color indexed="22"/>
      </right>
      <top/>
      <bottom style="thin">
        <color indexed="64"/>
      </bottom>
      <diagonal/>
    </border>
    <border>
      <left style="hair">
        <color indexed="22"/>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hair">
        <color indexed="22"/>
      </left>
      <right style="hair">
        <color indexed="22"/>
      </right>
      <top style="medium">
        <color indexed="64"/>
      </top>
      <bottom/>
      <diagonal/>
    </border>
    <border>
      <left style="hair">
        <color indexed="22"/>
      </left>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right/>
      <top/>
      <bottom style="thin">
        <color rgb="FF000000"/>
      </bottom>
      <diagonal/>
    </border>
    <border>
      <left/>
      <right/>
      <top style="medium">
        <color auto="1"/>
      </top>
      <bottom/>
      <diagonal/>
    </border>
    <border>
      <left/>
      <right/>
      <top/>
      <bottom style="medium">
        <color auto="1"/>
      </bottom>
      <diagonal/>
    </border>
  </borders>
  <cellStyleXfs count="2">
    <xf numFmtId="0" fontId="0" fillId="0" borderId="0"/>
    <xf numFmtId="44" fontId="1" fillId="0" borderId="0" applyFont="0" applyFill="0" applyBorder="0" applyAlignment="0" applyProtection="0"/>
  </cellStyleXfs>
  <cellXfs count="43">
    <xf numFmtId="0" fontId="0" fillId="0" borderId="0" xfId="0"/>
    <xf numFmtId="0" fontId="2" fillId="0" borderId="0" xfId="0" applyFont="1"/>
    <xf numFmtId="0" fontId="0" fillId="0" borderId="0" xfId="0" applyAlignment="1">
      <alignment horizontal="center"/>
    </xf>
    <xf numFmtId="0" fontId="2" fillId="0" borderId="1" xfId="0" applyFont="1" applyBorder="1"/>
    <xf numFmtId="44" fontId="0" fillId="0" borderId="0" xfId="1" applyFont="1"/>
    <xf numFmtId="44" fontId="0" fillId="0" borderId="1" xfId="1" applyFont="1" applyBorder="1"/>
    <xf numFmtId="44" fontId="3" fillId="0" borderId="2" xfId="0" applyNumberFormat="1" applyFont="1" applyBorder="1" applyAlignment="1">
      <alignment horizontal="left" vertical="top"/>
    </xf>
    <xf numFmtId="44" fontId="3" fillId="0" borderId="3" xfId="0" applyNumberFormat="1" applyFont="1" applyBorder="1" applyAlignment="1">
      <alignment horizontal="left" vertical="top"/>
    </xf>
    <xf numFmtId="0" fontId="3" fillId="0" borderId="3" xfId="0" applyNumberFormat="1" applyFont="1" applyBorder="1" applyAlignment="1">
      <alignment horizontal="left" vertical="top"/>
    </xf>
    <xf numFmtId="0" fontId="3" fillId="0" borderId="4" xfId="0" applyNumberFormat="1" applyFont="1" applyBorder="1" applyAlignment="1">
      <alignment horizontal="left" vertical="top"/>
    </xf>
    <xf numFmtId="0" fontId="4" fillId="0" borderId="5" xfId="0" applyFont="1" applyBorder="1" applyAlignment="1">
      <alignment horizontal="left" vertical="top"/>
    </xf>
    <xf numFmtId="44" fontId="3" fillId="0" borderId="6" xfId="0" applyNumberFormat="1" applyFont="1" applyBorder="1" applyAlignment="1">
      <alignment horizontal="left" vertical="top"/>
    </xf>
    <xf numFmtId="44" fontId="3" fillId="0" borderId="7" xfId="0" applyNumberFormat="1" applyFont="1" applyBorder="1" applyAlignment="1">
      <alignment horizontal="left" vertical="top"/>
    </xf>
    <xf numFmtId="0" fontId="3" fillId="0" borderId="7" xfId="0" applyNumberFormat="1" applyFont="1" applyBorder="1" applyAlignment="1">
      <alignment horizontal="left" vertical="top"/>
    </xf>
    <xf numFmtId="0" fontId="3" fillId="0" borderId="8" xfId="0" applyNumberFormat="1" applyFont="1" applyBorder="1" applyAlignment="1">
      <alignment horizontal="left" vertical="top"/>
    </xf>
    <xf numFmtId="0" fontId="4" fillId="0" borderId="9" xfId="0" applyFont="1" applyBorder="1" applyAlignment="1">
      <alignment horizontal="left" vertical="top"/>
    </xf>
    <xf numFmtId="0" fontId="3" fillId="0" borderId="10" xfId="0" applyFont="1" applyBorder="1" applyAlignment="1">
      <alignment horizontal="left"/>
    </xf>
    <xf numFmtId="0" fontId="3" fillId="0" borderId="11" xfId="0" applyFont="1" applyBorder="1" applyAlignment="1">
      <alignment horizontal="left"/>
    </xf>
    <xf numFmtId="0" fontId="3" fillId="0" borderId="12" xfId="0" applyFont="1" applyBorder="1" applyAlignment="1">
      <alignment horizontal="left"/>
    </xf>
    <xf numFmtId="0" fontId="3" fillId="0" borderId="13" xfId="0" applyFont="1" applyBorder="1" applyAlignment="1">
      <alignment horizontal="left"/>
    </xf>
    <xf numFmtId="0" fontId="3" fillId="0" borderId="6"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3" fillId="0" borderId="9" xfId="0" applyFont="1" applyBorder="1" applyAlignment="1">
      <alignment horizontal="left"/>
    </xf>
    <xf numFmtId="0" fontId="3" fillId="0" borderId="14" xfId="0" applyFont="1" applyBorder="1" applyAlignment="1">
      <alignment horizontal="left"/>
    </xf>
    <xf numFmtId="0" fontId="3" fillId="0" borderId="15" xfId="0" applyFont="1" applyBorder="1" applyAlignment="1">
      <alignment horizontal="left"/>
    </xf>
    <xf numFmtId="0" fontId="3" fillId="0" borderId="16" xfId="0" applyFont="1" applyBorder="1" applyAlignment="1">
      <alignment horizontal="left"/>
    </xf>
    <xf numFmtId="0" fontId="3" fillId="0" borderId="17" xfId="0" applyFont="1" applyBorder="1" applyAlignment="1">
      <alignment horizontal="left"/>
    </xf>
    <xf numFmtId="0" fontId="5" fillId="2" borderId="18" xfId="0" applyFont="1" applyFill="1" applyBorder="1"/>
    <xf numFmtId="0" fontId="6" fillId="2" borderId="18"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7" fillId="2" borderId="0" xfId="0" quotePrefix="1" applyFont="1" applyFill="1" applyBorder="1"/>
    <xf numFmtId="44" fontId="8" fillId="0" borderId="7" xfId="0" applyNumberFormat="1" applyFont="1" applyBorder="1" applyAlignment="1">
      <alignment horizontal="left" vertical="top"/>
    </xf>
    <xf numFmtId="44" fontId="8" fillId="0" borderId="6" xfId="0" applyNumberFormat="1" applyFont="1" applyBorder="1" applyAlignment="1">
      <alignment horizontal="left" vertical="top"/>
    </xf>
    <xf numFmtId="0" fontId="3" fillId="0" borderId="0" xfId="0" applyFont="1" applyBorder="1" applyAlignment="1">
      <alignment horizontal="left"/>
    </xf>
    <xf numFmtId="44" fontId="3" fillId="0" borderId="0" xfId="0" applyNumberFormat="1" applyFont="1" applyBorder="1" applyAlignment="1">
      <alignment horizontal="left" vertical="top"/>
    </xf>
    <xf numFmtId="9" fontId="2" fillId="0" borderId="0" xfId="0" applyNumberFormat="1" applyFont="1"/>
    <xf numFmtId="0" fontId="3" fillId="0" borderId="19" xfId="0" applyFont="1" applyBorder="1" applyAlignment="1">
      <alignment horizontal="left"/>
    </xf>
    <xf numFmtId="0" fontId="3" fillId="0" borderId="20" xfId="0" applyFont="1" applyBorder="1" applyAlignment="1">
      <alignment horizontal="left"/>
    </xf>
    <xf numFmtId="44" fontId="9" fillId="0" borderId="7" xfId="0" applyNumberFormat="1" applyFont="1" applyBorder="1" applyAlignment="1">
      <alignment horizontal="left" vertical="top"/>
    </xf>
    <xf numFmtId="44" fontId="9" fillId="0" borderId="6" xfId="0" applyNumberFormat="1" applyFont="1" applyBorder="1" applyAlignment="1">
      <alignment horizontal="left" vertical="top"/>
    </xf>
  </cellXfs>
  <cellStyles count="2">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1"/>
  <sheetViews>
    <sheetView workbookViewId="0">
      <selection activeCell="B8" sqref="B8"/>
    </sheetView>
  </sheetViews>
  <sheetFormatPr defaultRowHeight="14.5"/>
  <cols>
    <col min="1" max="1" width="14.54296875" customWidth="1"/>
  </cols>
  <sheetData>
    <row r="1" spans="1:6">
      <c r="A1" s="1" t="s">
        <v>0</v>
      </c>
    </row>
    <row r="2" spans="1:6">
      <c r="A2" s="1"/>
    </row>
    <row r="3" spans="1:6">
      <c r="A3" s="1"/>
      <c r="B3" s="2"/>
      <c r="C3" s="2" t="s">
        <v>1</v>
      </c>
      <c r="D3" s="2" t="s">
        <v>2</v>
      </c>
      <c r="E3" s="2"/>
      <c r="F3" s="2"/>
    </row>
    <row r="4" spans="1:6">
      <c r="A4" t="s">
        <v>8</v>
      </c>
      <c r="B4" s="4" t="e">
        <f ca="1">RiskPareto(1.1,1)</f>
        <v>#NAME?</v>
      </c>
      <c r="C4" s="4" t="e">
        <f ca="1">RiskPercentile(B4,0.95)</f>
        <v>#NAME?</v>
      </c>
      <c r="D4" s="4">
        <f>AVERAGE('Simulation Data'!K8:K12)</f>
        <v>38.338514890497805</v>
      </c>
    </row>
    <row r="5" spans="1:6" ht="15" thickBot="1">
      <c r="A5" t="s">
        <v>9</v>
      </c>
      <c r="B5" s="4" t="e">
        <f ca="1">RiskPareto(1.05,1)</f>
        <v>#NAME?</v>
      </c>
      <c r="C5" s="4" t="e">
        <f ca="1">RiskPercentile(B5,0.95)</f>
        <v>#NAME?</v>
      </c>
      <c r="D5" s="4">
        <f>AVERAGE('Simulation Data'!L8:L12)</f>
        <v>63.801402727424737</v>
      </c>
    </row>
    <row r="6" spans="1:6" ht="15" thickTop="1">
      <c r="A6" s="3" t="s">
        <v>3</v>
      </c>
      <c r="B6" s="5" t="e">
        <f ca="1">RiskOutput("Portfolio loss")+SUM(B4:B5)</f>
        <v>#NAME?</v>
      </c>
      <c r="C6" s="5" t="e">
        <f ca="1">SUM(C4:C5)</f>
        <v>#NAME?</v>
      </c>
      <c r="D6" s="5">
        <f>SUM(D4:D5)</f>
        <v>102.13991761792255</v>
      </c>
    </row>
    <row r="8" spans="1:6">
      <c r="A8" t="s">
        <v>4</v>
      </c>
      <c r="B8" s="4" t="e">
        <f ca="1">RiskPercentile(B6,0.95)</f>
        <v>#NAME?</v>
      </c>
    </row>
    <row r="9" spans="1:6">
      <c r="A9" t="s">
        <v>5</v>
      </c>
      <c r="B9" s="4" t="e">
        <f ca="1">C6</f>
        <v>#NAME?</v>
      </c>
    </row>
    <row r="10" spans="1:6">
      <c r="A10" t="s">
        <v>6</v>
      </c>
      <c r="B10" s="4">
        <f>AVERAGE('Simulation Data'!J8:J12)</f>
        <v>82.737060401102923</v>
      </c>
    </row>
    <row r="11" spans="1:6">
      <c r="A11" t="s">
        <v>7</v>
      </c>
      <c r="B11" s="4">
        <f>D6</f>
        <v>102.13991761792255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L107"/>
  <sheetViews>
    <sheetView showGridLines="0" topLeftCell="D1" workbookViewId="0">
      <selection activeCell="I15" sqref="I15"/>
    </sheetView>
  </sheetViews>
  <sheetFormatPr defaultColWidth="9.08984375" defaultRowHeight="14.5"/>
  <cols>
    <col min="1" max="1" width="0.26953125" customWidth="1"/>
    <col min="2" max="9" width="14.90625" customWidth="1"/>
  </cols>
  <sheetData>
    <row r="1" spans="2:12" s="32" customFormat="1" ht="17.5">
      <c r="B1" s="33" t="s">
        <v>26</v>
      </c>
    </row>
    <row r="2" spans="2:12" s="30" customFormat="1" ht="10">
      <c r="B2" s="31" t="s">
        <v>25</v>
      </c>
    </row>
    <row r="3" spans="2:12" s="28" customFormat="1" ht="10">
      <c r="B3" s="29" t="s">
        <v>24</v>
      </c>
    </row>
    <row r="4" spans="2:12" ht="15" thickBot="1">
      <c r="J4" s="38">
        <v>0.95</v>
      </c>
      <c r="K4" s="1" t="s">
        <v>27</v>
      </c>
    </row>
    <row r="5" spans="2:12">
      <c r="B5" s="27" t="s">
        <v>23</v>
      </c>
      <c r="C5" s="26" t="s">
        <v>22</v>
      </c>
      <c r="D5" s="25" t="s">
        <v>21</v>
      </c>
      <c r="E5" s="25"/>
      <c r="F5" s="25"/>
      <c r="G5" s="25" t="s">
        <v>8</v>
      </c>
      <c r="H5" s="24" t="s">
        <v>9</v>
      </c>
      <c r="I5" s="36"/>
      <c r="J5" s="39" t="s">
        <v>21</v>
      </c>
      <c r="K5" s="39" t="s">
        <v>8</v>
      </c>
      <c r="L5" s="39" t="s">
        <v>9</v>
      </c>
    </row>
    <row r="6" spans="2:12">
      <c r="B6" s="23" t="s">
        <v>20</v>
      </c>
      <c r="C6" s="22" t="s">
        <v>19</v>
      </c>
      <c r="D6" s="21" t="s">
        <v>19</v>
      </c>
      <c r="E6" s="21" t="s">
        <v>18</v>
      </c>
      <c r="F6" s="21" t="s">
        <v>17</v>
      </c>
      <c r="G6" s="21" t="s">
        <v>18</v>
      </c>
      <c r="H6" s="20" t="s">
        <v>17</v>
      </c>
      <c r="I6" s="36"/>
      <c r="J6" s="36" t="s">
        <v>19</v>
      </c>
      <c r="K6" s="36" t="s">
        <v>18</v>
      </c>
      <c r="L6" s="36" t="s">
        <v>17</v>
      </c>
    </row>
    <row r="7" spans="2:12" ht="15" thickBot="1">
      <c r="B7" s="19" t="s">
        <v>16</v>
      </c>
      <c r="C7" s="18" t="s">
        <v>15</v>
      </c>
      <c r="D7" s="17" t="s">
        <v>14</v>
      </c>
      <c r="E7" s="17" t="s">
        <v>13</v>
      </c>
      <c r="F7" s="17" t="s">
        <v>12</v>
      </c>
      <c r="G7" s="17" t="s">
        <v>11</v>
      </c>
      <c r="H7" s="16" t="s">
        <v>10</v>
      </c>
      <c r="I7" s="36"/>
      <c r="J7" s="40" t="s">
        <v>28</v>
      </c>
      <c r="K7" s="40" t="s">
        <v>28</v>
      </c>
      <c r="L7" s="40" t="s">
        <v>28</v>
      </c>
    </row>
    <row r="8" spans="2:12">
      <c r="B8" s="15">
        <v>1</v>
      </c>
      <c r="C8" s="14">
        <v>2.3826407025187226</v>
      </c>
      <c r="D8" s="12">
        <v>8.2533319276686061</v>
      </c>
      <c r="E8" s="13">
        <v>1.2264129486007707</v>
      </c>
      <c r="F8" s="13">
        <v>1.156227753917952</v>
      </c>
      <c r="G8" s="12">
        <v>1.951929247398789</v>
      </c>
      <c r="H8" s="11">
        <v>6.3014026802698178</v>
      </c>
      <c r="I8" s="37"/>
      <c r="J8" s="34">
        <v>161.98298602480048</v>
      </c>
      <c r="K8" s="34">
        <v>69.837895378202532</v>
      </c>
      <c r="L8" s="35">
        <v>160.82618747368477</v>
      </c>
    </row>
    <row r="9" spans="2:12">
      <c r="B9" s="15">
        <v>2</v>
      </c>
      <c r="C9" s="14">
        <v>3.693500377881922</v>
      </c>
      <c r="D9" s="12">
        <v>2.7079378566074528</v>
      </c>
      <c r="E9" s="13">
        <v>1.0648574067539882</v>
      </c>
      <c r="F9" s="13">
        <v>2.6286429711279338</v>
      </c>
      <c r="G9" s="12">
        <v>1.3444567537353109</v>
      </c>
      <c r="H9" s="11">
        <v>1.3634811028721416</v>
      </c>
      <c r="I9" s="37"/>
      <c r="J9" s="34">
        <v>76.674681434559403</v>
      </c>
      <c r="K9" s="34">
        <v>47.163522622558084</v>
      </c>
      <c r="L9" s="35">
        <v>73.879664601202876</v>
      </c>
    </row>
    <row r="10" spans="2:12">
      <c r="B10" s="15">
        <v>3</v>
      </c>
      <c r="C10" s="14">
        <v>7.219446796363183</v>
      </c>
      <c r="D10" s="12">
        <v>4.8330302082730894</v>
      </c>
      <c r="E10" s="13">
        <v>2.0578632055634505</v>
      </c>
      <c r="F10" s="13">
        <v>5.1615835907997321</v>
      </c>
      <c r="G10" s="12">
        <v>1.3213674875483592</v>
      </c>
      <c r="H10" s="11">
        <v>3.51166272072473</v>
      </c>
      <c r="I10" s="37"/>
      <c r="J10" s="34">
        <v>72.404399165300049</v>
      </c>
      <c r="K10" s="34">
        <v>34.819352635795418</v>
      </c>
      <c r="L10" s="35">
        <v>39.40290533262467</v>
      </c>
    </row>
    <row r="11" spans="2:12">
      <c r="B11" s="15">
        <v>4</v>
      </c>
      <c r="C11" s="14">
        <v>9.088511766232763</v>
      </c>
      <c r="D11" s="12">
        <v>5.3131118729830309</v>
      </c>
      <c r="E11" s="13">
        <v>7.4972714724360285</v>
      </c>
      <c r="F11" s="13">
        <v>1.5912402937967349</v>
      </c>
      <c r="G11" s="12">
        <v>1.5019105067861385</v>
      </c>
      <c r="H11" s="11">
        <v>3.8112013661968924</v>
      </c>
      <c r="I11" s="37"/>
      <c r="J11" s="34">
        <v>61.273661819563166</v>
      </c>
      <c r="K11" s="34">
        <v>21.897932369371109</v>
      </c>
      <c r="L11" s="35">
        <v>26.516008077463624</v>
      </c>
    </row>
    <row r="12" spans="2:12">
      <c r="B12" s="15">
        <v>5</v>
      </c>
      <c r="C12" s="14">
        <v>2.7289626824411704</v>
      </c>
      <c r="D12" s="12">
        <v>3.1059780435107696</v>
      </c>
      <c r="E12" s="13">
        <v>1.0467199350473189</v>
      </c>
      <c r="F12" s="13">
        <v>1.6822427473938517</v>
      </c>
      <c r="G12" s="12">
        <v>2.0917182380664721</v>
      </c>
      <c r="H12" s="11">
        <v>1.0142598054442975</v>
      </c>
      <c r="I12" s="37"/>
      <c r="J12" s="34">
        <v>41.349573561291464</v>
      </c>
      <c r="K12" s="34">
        <v>17.973871446561869</v>
      </c>
      <c r="L12" s="35">
        <v>18.382248152147774</v>
      </c>
    </row>
    <row r="13" spans="2:12">
      <c r="B13" s="15">
        <v>6</v>
      </c>
      <c r="C13" s="14">
        <v>12.298819161011416</v>
      </c>
      <c r="D13" s="12">
        <v>7.4456291645772934</v>
      </c>
      <c r="E13" s="13">
        <v>4.1015122939687538</v>
      </c>
      <c r="F13" s="13">
        <v>8.1973068670426628</v>
      </c>
      <c r="G13" s="12">
        <v>1.865323859013386</v>
      </c>
      <c r="H13" s="11">
        <v>5.5803053055639076</v>
      </c>
      <c r="I13" s="37"/>
      <c r="J13" s="41">
        <v>37.548452489384729</v>
      </c>
      <c r="K13" s="41">
        <v>14.76408829255136</v>
      </c>
      <c r="L13" s="42">
        <v>15.035448978648168</v>
      </c>
    </row>
    <row r="14" spans="2:12">
      <c r="B14" s="15">
        <v>7</v>
      </c>
      <c r="C14" s="14">
        <v>2.2338467789313237</v>
      </c>
      <c r="D14" s="12">
        <v>2.672135669532449</v>
      </c>
      <c r="E14" s="13">
        <v>1.194913078085214</v>
      </c>
      <c r="F14" s="13">
        <v>1.0389337008461095</v>
      </c>
      <c r="G14" s="12">
        <v>1.4247137173630173</v>
      </c>
      <c r="H14" s="11">
        <v>1.2474219521694314</v>
      </c>
      <c r="I14" s="37"/>
      <c r="J14" s="12">
        <v>29.521626350012895</v>
      </c>
      <c r="K14" s="12">
        <v>11.814608849530703</v>
      </c>
      <c r="L14" s="11">
        <v>14.110139197005083</v>
      </c>
    </row>
    <row r="15" spans="2:12">
      <c r="B15" s="15">
        <v>8</v>
      </c>
      <c r="C15" s="14">
        <v>3.3130807681175884</v>
      </c>
      <c r="D15" s="12">
        <v>5.666760785762694</v>
      </c>
      <c r="E15" s="13">
        <v>1.420049065637524</v>
      </c>
      <c r="F15" s="13">
        <v>1.8930317024800642</v>
      </c>
      <c r="G15" s="12">
        <v>1.3671685920546017</v>
      </c>
      <c r="H15" s="11">
        <v>4.2995921937080919</v>
      </c>
      <c r="I15" s="37"/>
      <c r="J15" s="12">
        <v>25.334454792523911</v>
      </c>
      <c r="K15" s="12">
        <v>10.478421478344842</v>
      </c>
      <c r="L15" s="11">
        <v>12.069307559242091</v>
      </c>
    </row>
    <row r="16" spans="2:12">
      <c r="B16" s="15">
        <v>9</v>
      </c>
      <c r="C16" s="14">
        <v>5.135981925275785</v>
      </c>
      <c r="D16" s="12">
        <v>3.565168294166825</v>
      </c>
      <c r="E16" s="13">
        <v>1.3146746663178346</v>
      </c>
      <c r="F16" s="13">
        <v>3.8213072589579502</v>
      </c>
      <c r="G16" s="12">
        <v>2.3454245743674611</v>
      </c>
      <c r="H16" s="11">
        <v>1.2197437197993637</v>
      </c>
      <c r="I16" s="37"/>
      <c r="J16" s="12">
        <v>22.792535557345595</v>
      </c>
      <c r="K16" s="12">
        <v>9.3864276157168636</v>
      </c>
      <c r="L16" s="11">
        <v>10.317699982208357</v>
      </c>
    </row>
    <row r="17" spans="2:12">
      <c r="B17" s="15">
        <v>10</v>
      </c>
      <c r="C17" s="14">
        <v>2.3400151018973681</v>
      </c>
      <c r="D17" s="12">
        <v>3.3364117440858525</v>
      </c>
      <c r="E17" s="13">
        <v>1.16261904168581</v>
      </c>
      <c r="F17" s="13">
        <v>1.1773960602115578</v>
      </c>
      <c r="G17" s="12">
        <v>2.1518539559816747</v>
      </c>
      <c r="H17" s="11">
        <v>1.1845577881041778</v>
      </c>
      <c r="I17" s="37"/>
      <c r="J17" s="12">
        <v>20.071328269244617</v>
      </c>
      <c r="K17" s="12">
        <v>8.604724808508152</v>
      </c>
      <c r="L17" s="11">
        <v>9.4714020018268439</v>
      </c>
    </row>
    <row r="18" spans="2:12">
      <c r="B18" s="15">
        <v>11</v>
      </c>
      <c r="C18" s="14">
        <v>6.4119140911230872</v>
      </c>
      <c r="D18" s="12">
        <v>5.5515170299497072</v>
      </c>
      <c r="E18" s="13">
        <v>1.6102336386964227</v>
      </c>
      <c r="F18" s="13">
        <v>4.8016804524266643</v>
      </c>
      <c r="G18" s="12">
        <v>3.8497590368848567</v>
      </c>
      <c r="H18" s="11">
        <v>1.7017579930648503</v>
      </c>
      <c r="I18" s="37"/>
      <c r="J18" s="12">
        <v>16.438399022430492</v>
      </c>
      <c r="K18" s="12">
        <v>7.6670348975060865</v>
      </c>
      <c r="L18" s="11">
        <v>8.4203646028044687</v>
      </c>
    </row>
    <row r="19" spans="2:12">
      <c r="B19" s="15">
        <v>12</v>
      </c>
      <c r="C19" s="14">
        <v>5.6739096574837955</v>
      </c>
      <c r="D19" s="12">
        <v>3.690861315307485</v>
      </c>
      <c r="E19" s="13">
        <v>2.179975546423945</v>
      </c>
      <c r="F19" s="13">
        <v>3.4939341110598505</v>
      </c>
      <c r="G19" s="12">
        <v>2.2906273300304316</v>
      </c>
      <c r="H19" s="11">
        <v>1.4002339852770533</v>
      </c>
      <c r="I19" s="37"/>
      <c r="J19" s="12">
        <v>16.259065019973978</v>
      </c>
      <c r="K19" s="12">
        <v>6.8725778460569726</v>
      </c>
      <c r="L19" s="11">
        <v>8.0792743957608657</v>
      </c>
    </row>
    <row r="20" spans="2:12">
      <c r="B20" s="15">
        <v>13</v>
      </c>
      <c r="C20" s="14">
        <v>5.016954158845996</v>
      </c>
      <c r="D20" s="12">
        <v>3.2139178925693268</v>
      </c>
      <c r="E20" s="13">
        <v>1.8426328170517892</v>
      </c>
      <c r="F20" s="13">
        <v>3.1743213417942071</v>
      </c>
      <c r="G20" s="12">
        <v>1.8783993788310789</v>
      </c>
      <c r="H20" s="11">
        <v>1.3355185137382479</v>
      </c>
      <c r="I20" s="37"/>
      <c r="J20" s="12">
        <v>15.835253128117053</v>
      </c>
      <c r="K20" s="12">
        <v>6.6324702497147756</v>
      </c>
      <c r="L20" s="11">
        <v>7.1726204512983314</v>
      </c>
    </row>
    <row r="21" spans="2:12">
      <c r="B21" s="15">
        <v>14</v>
      </c>
      <c r="C21" s="14">
        <v>2.6839844218757669</v>
      </c>
      <c r="D21" s="12">
        <v>2.6416099236245598</v>
      </c>
      <c r="E21" s="13">
        <v>1.3216119934174131</v>
      </c>
      <c r="F21" s="13">
        <v>1.3623724284583536</v>
      </c>
      <c r="G21" s="12">
        <v>1.4935585683163617</v>
      </c>
      <c r="H21" s="11">
        <v>1.1480513553081984</v>
      </c>
      <c r="I21" s="37"/>
      <c r="J21" s="12">
        <v>14.115060642264456</v>
      </c>
      <c r="K21" s="12">
        <v>6.120699040222136</v>
      </c>
      <c r="L21" s="11">
        <v>6.7950459249686945</v>
      </c>
    </row>
    <row r="22" spans="2:12">
      <c r="B22" s="15">
        <v>15</v>
      </c>
      <c r="C22" s="14">
        <v>6.9995282312137492</v>
      </c>
      <c r="D22" s="12">
        <v>9.1680298094534116</v>
      </c>
      <c r="E22" s="13">
        <v>4.4965767098656579</v>
      </c>
      <c r="F22" s="13">
        <v>2.5029515213480913</v>
      </c>
      <c r="G22" s="12">
        <v>1.9954093581550809</v>
      </c>
      <c r="H22" s="11">
        <v>7.1726204512983314</v>
      </c>
      <c r="I22" s="37"/>
      <c r="J22" s="12">
        <v>13.693095705096908</v>
      </c>
      <c r="K22" s="12">
        <v>5.6358429363626872</v>
      </c>
      <c r="L22" s="11">
        <v>6.3014026802698178</v>
      </c>
    </row>
    <row r="23" spans="2:12">
      <c r="B23" s="15">
        <v>16</v>
      </c>
      <c r="C23" s="14">
        <v>5.4471845820605775</v>
      </c>
      <c r="D23" s="12">
        <v>3.5183431457986583</v>
      </c>
      <c r="E23" s="13">
        <v>1.4990102953865128</v>
      </c>
      <c r="F23" s="13">
        <v>3.9481742866740652</v>
      </c>
      <c r="G23" s="12">
        <v>1.790573461834716</v>
      </c>
      <c r="H23" s="11">
        <v>1.727769683963942</v>
      </c>
      <c r="I23" s="37"/>
      <c r="J23" s="12">
        <v>13.069738159992797</v>
      </c>
      <c r="K23" s="12">
        <v>5.428375337815817</v>
      </c>
      <c r="L23" s="11">
        <v>5.813785475237033</v>
      </c>
    </row>
    <row r="24" spans="2:12">
      <c r="B24" s="15">
        <v>17</v>
      </c>
      <c r="C24" s="14">
        <v>5.2318438009303732</v>
      </c>
      <c r="D24" s="12">
        <v>5.5060543993401065</v>
      </c>
      <c r="E24" s="13">
        <v>1.1381468135444777</v>
      </c>
      <c r="F24" s="13">
        <v>4.0936969873858953</v>
      </c>
      <c r="G24" s="12">
        <v>3.9814809696962947</v>
      </c>
      <c r="H24" s="11">
        <v>1.5245734296438118</v>
      </c>
      <c r="I24" s="37"/>
      <c r="J24" s="12">
        <v>11.992478843187202</v>
      </c>
      <c r="K24" s="12">
        <v>5.2314658853829838</v>
      </c>
      <c r="L24" s="11">
        <v>5.5803053055639076</v>
      </c>
    </row>
    <row r="25" spans="2:12">
      <c r="B25" s="15">
        <v>18</v>
      </c>
      <c r="C25" s="14">
        <v>8.2911792007696494</v>
      </c>
      <c r="D25" s="12">
        <v>29.521626350012895</v>
      </c>
      <c r="E25" s="13">
        <v>7.2717334197775507</v>
      </c>
      <c r="F25" s="13">
        <v>1.0194457809920983</v>
      </c>
      <c r="G25" s="12">
        <v>3.0056182725492704</v>
      </c>
      <c r="H25" s="11">
        <v>26.516008077463624</v>
      </c>
      <c r="I25" s="37"/>
      <c r="J25" s="12">
        <v>11.517325532177754</v>
      </c>
      <c r="K25" s="12">
        <v>4.9548051864801455</v>
      </c>
      <c r="L25" s="11">
        <v>5.2597505152682515</v>
      </c>
    </row>
    <row r="26" spans="2:12">
      <c r="B26" s="15">
        <v>19</v>
      </c>
      <c r="C26" s="14">
        <v>2.2613925719112027</v>
      </c>
      <c r="D26" s="12">
        <v>3.980753673160673</v>
      </c>
      <c r="E26" s="13">
        <v>1.1585359032347302</v>
      </c>
      <c r="F26" s="13">
        <v>1.1028566686764727</v>
      </c>
      <c r="G26" s="12">
        <v>2.4006111151328704</v>
      </c>
      <c r="H26" s="11">
        <v>1.5801425580278026</v>
      </c>
      <c r="I26" s="37"/>
      <c r="J26" s="12">
        <v>11.438148481781722</v>
      </c>
      <c r="K26" s="12">
        <v>4.5343595998202266</v>
      </c>
      <c r="L26" s="11">
        <v>5.0985946003499123</v>
      </c>
    </row>
    <row r="27" spans="2:12">
      <c r="B27" s="15">
        <v>20</v>
      </c>
      <c r="C27" s="14">
        <v>3.148939400268838</v>
      </c>
      <c r="D27" s="12">
        <v>3.4728391291630407</v>
      </c>
      <c r="E27" s="13">
        <v>1.2984804431136656</v>
      </c>
      <c r="F27" s="13">
        <v>1.8504589571551726</v>
      </c>
      <c r="G27" s="12">
        <v>1.6546108989312118</v>
      </c>
      <c r="H27" s="11">
        <v>1.8182282302318287</v>
      </c>
      <c r="I27" s="37"/>
      <c r="J27" s="12">
        <v>9.9242554687095357</v>
      </c>
      <c r="K27" s="12">
        <v>4.3945136386524277</v>
      </c>
      <c r="L27" s="11">
        <v>4.8186641107837254</v>
      </c>
    </row>
    <row r="28" spans="2:12">
      <c r="B28" s="15">
        <v>21</v>
      </c>
      <c r="C28" s="14">
        <v>28.768569118590317</v>
      </c>
      <c r="D28" s="12">
        <v>13.069738159992797</v>
      </c>
      <c r="E28" s="13">
        <v>14.90151707358339</v>
      </c>
      <c r="F28" s="13">
        <v>13.867052045006927</v>
      </c>
      <c r="G28" s="12">
        <v>11.814608849530703</v>
      </c>
      <c r="H28" s="11">
        <v>1.2551293104620929</v>
      </c>
      <c r="I28" s="37"/>
      <c r="J28" s="12">
        <v>9.6596913503147945</v>
      </c>
      <c r="K28" s="12">
        <v>4.2216937032700654</v>
      </c>
      <c r="L28" s="11">
        <v>4.4711277632344402</v>
      </c>
    </row>
    <row r="29" spans="2:12">
      <c r="B29" s="15">
        <v>22</v>
      </c>
      <c r="C29" s="14">
        <v>4.8854121003097628</v>
      </c>
      <c r="D29" s="12">
        <v>22.792535557345595</v>
      </c>
      <c r="E29" s="13">
        <v>3.4070289307973871</v>
      </c>
      <c r="F29" s="13">
        <v>1.4783831695123757</v>
      </c>
      <c r="G29" s="12">
        <v>17.973871446561869</v>
      </c>
      <c r="H29" s="11">
        <v>4.8186641107837254</v>
      </c>
      <c r="I29" s="37"/>
      <c r="J29" s="12">
        <v>9.6357927882412486</v>
      </c>
      <c r="K29" s="12">
        <v>3.9814809696962947</v>
      </c>
      <c r="L29" s="11">
        <v>4.2995921937080919</v>
      </c>
    </row>
    <row r="30" spans="2:12">
      <c r="B30" s="15">
        <v>23</v>
      </c>
      <c r="C30" s="14">
        <v>2.6645866107890352</v>
      </c>
      <c r="D30" s="12">
        <v>5.8153505001443015</v>
      </c>
      <c r="E30" s="13">
        <v>1.1255641953959823</v>
      </c>
      <c r="F30" s="13">
        <v>1.539022415393053</v>
      </c>
      <c r="G30" s="12">
        <v>2.5269256806109204</v>
      </c>
      <c r="H30" s="11">
        <v>3.2884248195333807</v>
      </c>
      <c r="I30" s="37"/>
      <c r="J30" s="12">
        <v>9.5594314658063055</v>
      </c>
      <c r="K30" s="12">
        <v>3.8497590368848567</v>
      </c>
      <c r="L30" s="11">
        <v>4.0557514391814795</v>
      </c>
    </row>
    <row r="31" spans="2:12">
      <c r="B31" s="15">
        <v>24</v>
      </c>
      <c r="C31" s="14">
        <v>2.3951652813555997</v>
      </c>
      <c r="D31" s="12">
        <v>11.992478843187202</v>
      </c>
      <c r="E31" s="13">
        <v>1.3400385150832634</v>
      </c>
      <c r="F31" s="13">
        <v>1.0551267662723365</v>
      </c>
      <c r="G31" s="12">
        <v>3.5721142403827337</v>
      </c>
      <c r="H31" s="11">
        <v>8.4203646028044687</v>
      </c>
      <c r="I31" s="37"/>
      <c r="J31" s="12">
        <v>9.3401881729823515</v>
      </c>
      <c r="K31" s="12">
        <v>3.7636209079272192</v>
      </c>
      <c r="L31" s="11">
        <v>3.9324246984560491</v>
      </c>
    </row>
    <row r="32" spans="2:12">
      <c r="B32" s="15">
        <v>25</v>
      </c>
      <c r="C32" s="14">
        <v>4.0702905432630043</v>
      </c>
      <c r="D32" s="12">
        <v>5.6654481110160777</v>
      </c>
      <c r="E32" s="13">
        <v>1.5201265410893048</v>
      </c>
      <c r="F32" s="13">
        <v>2.5501640021737</v>
      </c>
      <c r="G32" s="12">
        <v>1.1943203477816373</v>
      </c>
      <c r="H32" s="11">
        <v>4.4711277632344402</v>
      </c>
      <c r="I32" s="37"/>
      <c r="J32" s="12">
        <v>9.1680298094534116</v>
      </c>
      <c r="K32" s="12">
        <v>3.5721142403827337</v>
      </c>
      <c r="L32" s="11">
        <v>3.8112013661968924</v>
      </c>
    </row>
    <row r="33" spans="2:12">
      <c r="B33" s="15">
        <v>26</v>
      </c>
      <c r="C33" s="14">
        <v>4.077439620318497</v>
      </c>
      <c r="D33" s="12">
        <v>2.7345056884098207</v>
      </c>
      <c r="E33" s="13">
        <v>2.7340142210840268</v>
      </c>
      <c r="F33" s="13">
        <v>1.3434253992344698</v>
      </c>
      <c r="G33" s="12">
        <v>1.537177011663676</v>
      </c>
      <c r="H33" s="11">
        <v>1.1973286767461446</v>
      </c>
      <c r="I33" s="37"/>
      <c r="J33" s="12">
        <v>9.1638905838390325</v>
      </c>
      <c r="K33" s="12">
        <v>3.4179318668701613</v>
      </c>
      <c r="L33" s="11">
        <v>3.685130275199374</v>
      </c>
    </row>
    <row r="34" spans="2:12">
      <c r="B34" s="15">
        <v>27</v>
      </c>
      <c r="C34" s="14">
        <v>18.167340807139773</v>
      </c>
      <c r="D34" s="12">
        <v>3.795034373308301</v>
      </c>
      <c r="E34" s="13">
        <v>11.095156894668273</v>
      </c>
      <c r="F34" s="13">
        <v>7.0721839124714991</v>
      </c>
      <c r="G34" s="12">
        <v>2.5651880403239877</v>
      </c>
      <c r="H34" s="11">
        <v>1.229846332984313</v>
      </c>
      <c r="I34" s="37"/>
      <c r="J34" s="12">
        <v>8.428051795213678</v>
      </c>
      <c r="K34" s="12">
        <v>3.3971514142661161</v>
      </c>
      <c r="L34" s="11">
        <v>3.51166272072473</v>
      </c>
    </row>
    <row r="35" spans="2:12">
      <c r="B35" s="15">
        <v>28</v>
      </c>
      <c r="C35" s="14">
        <v>3.2324945935907383</v>
      </c>
      <c r="D35" s="12">
        <v>2.8898523960877669</v>
      </c>
      <c r="E35" s="13">
        <v>1.6774179973743693</v>
      </c>
      <c r="F35" s="13">
        <v>1.5550765962163691</v>
      </c>
      <c r="G35" s="12">
        <v>1.103468045809165</v>
      </c>
      <c r="H35" s="11">
        <v>1.7863843502786019</v>
      </c>
      <c r="I35" s="37"/>
      <c r="J35" s="12">
        <v>8.2533319276686061</v>
      </c>
      <c r="K35" s="12">
        <v>3.275774448296751</v>
      </c>
      <c r="L35" s="11">
        <v>3.4365224231528004</v>
      </c>
    </row>
    <row r="36" spans="2:12">
      <c r="B36" s="15">
        <v>29</v>
      </c>
      <c r="C36" s="14">
        <v>11.798305613273536</v>
      </c>
      <c r="D36" s="12">
        <v>7.9477352108732706</v>
      </c>
      <c r="E36" s="13">
        <v>1.2694056991939273</v>
      </c>
      <c r="F36" s="13">
        <v>10.528899914079609</v>
      </c>
      <c r="G36" s="12">
        <v>2.6879846956050186</v>
      </c>
      <c r="H36" s="11">
        <v>5.2597505152682515</v>
      </c>
      <c r="I36" s="37"/>
      <c r="J36" s="12">
        <v>7.9477352108732706</v>
      </c>
      <c r="K36" s="12">
        <v>3.1292095437408407</v>
      </c>
      <c r="L36" s="11">
        <v>3.2884248195333807</v>
      </c>
    </row>
    <row r="37" spans="2:12">
      <c r="B37" s="15">
        <v>30</v>
      </c>
      <c r="C37" s="14">
        <v>4.4396073389617152</v>
      </c>
      <c r="D37" s="12">
        <v>72.404399165300049</v>
      </c>
      <c r="E37" s="13">
        <v>2.8040132435703522</v>
      </c>
      <c r="F37" s="13">
        <v>1.6355940953913628</v>
      </c>
      <c r="G37" s="12">
        <v>69.837895378202532</v>
      </c>
      <c r="H37" s="11">
        <v>2.5665037870975214</v>
      </c>
      <c r="I37" s="37"/>
      <c r="J37" s="12">
        <v>7.9185251088819397</v>
      </c>
      <c r="K37" s="12">
        <v>3.0056182725492704</v>
      </c>
      <c r="L37" s="11">
        <v>3.2499700367652369</v>
      </c>
    </row>
    <row r="38" spans="2:12">
      <c r="B38" s="15">
        <v>31</v>
      </c>
      <c r="C38" s="14">
        <v>37.887466579441963</v>
      </c>
      <c r="D38" s="12">
        <v>2.4144770343706181</v>
      </c>
      <c r="E38" s="13">
        <v>22.847551350947167</v>
      </c>
      <c r="F38" s="13">
        <v>15.039915228494797</v>
      </c>
      <c r="G38" s="12">
        <v>1.2512104713192309</v>
      </c>
      <c r="H38" s="11">
        <v>1.163266563051387</v>
      </c>
      <c r="I38" s="37"/>
      <c r="J38" s="12">
        <v>7.5263290693389031</v>
      </c>
      <c r="K38" s="12">
        <v>2.9251392234116738</v>
      </c>
      <c r="L38" s="11">
        <v>3.0929027355364798</v>
      </c>
    </row>
    <row r="39" spans="2:12">
      <c r="B39" s="15">
        <v>32</v>
      </c>
      <c r="C39" s="14">
        <v>2.851200298524879</v>
      </c>
      <c r="D39" s="12">
        <v>4.8945981733835788</v>
      </c>
      <c r="E39" s="13">
        <v>1.1188851136052196</v>
      </c>
      <c r="F39" s="13">
        <v>1.7323151849196592</v>
      </c>
      <c r="G39" s="12">
        <v>3.4179318668701613</v>
      </c>
      <c r="H39" s="11">
        <v>1.4766663065134178</v>
      </c>
      <c r="I39" s="37"/>
      <c r="J39" s="12">
        <v>7.4456291645772934</v>
      </c>
      <c r="K39" s="12">
        <v>2.8243478108676134</v>
      </c>
      <c r="L39" s="11">
        <v>2.9996764573978605</v>
      </c>
    </row>
    <row r="40" spans="2:12">
      <c r="B40" s="15">
        <v>33</v>
      </c>
      <c r="C40" s="14">
        <v>3.6241184213787472</v>
      </c>
      <c r="D40" s="12">
        <v>2.4538932575457535</v>
      </c>
      <c r="E40" s="13">
        <v>2.4135921237633688</v>
      </c>
      <c r="F40" s="13">
        <v>1.2105262976153783</v>
      </c>
      <c r="G40" s="12">
        <v>1.1674901157565352</v>
      </c>
      <c r="H40" s="11">
        <v>1.2864031417892183</v>
      </c>
      <c r="I40" s="37"/>
      <c r="J40" s="12">
        <v>6.979229455904715</v>
      </c>
      <c r="K40" s="12">
        <v>2.7950168333565237</v>
      </c>
      <c r="L40" s="11">
        <v>2.9269612160915295</v>
      </c>
    </row>
    <row r="41" spans="2:12">
      <c r="B41" s="15">
        <v>34</v>
      </c>
      <c r="C41" s="14">
        <v>2.784387909516032</v>
      </c>
      <c r="D41" s="12">
        <v>13.693095705096908</v>
      </c>
      <c r="E41" s="13">
        <v>1.6353884548434425</v>
      </c>
      <c r="F41" s="13">
        <v>1.1489994546725892</v>
      </c>
      <c r="G41" s="12">
        <v>4.2216937032700654</v>
      </c>
      <c r="H41" s="11">
        <v>9.4714020018268439</v>
      </c>
      <c r="I41" s="37"/>
      <c r="J41" s="12">
        <v>6.9027476974488664</v>
      </c>
      <c r="K41" s="12">
        <v>2.6879846956050186</v>
      </c>
      <c r="L41" s="11">
        <v>2.8371627106525201</v>
      </c>
    </row>
    <row r="42" spans="2:12">
      <c r="B42" s="15">
        <v>35</v>
      </c>
      <c r="C42" s="14">
        <v>5.2643088166957579</v>
      </c>
      <c r="D42" s="12">
        <v>2.8350140653029832</v>
      </c>
      <c r="E42" s="13">
        <v>2.2884430704338992</v>
      </c>
      <c r="F42" s="13">
        <v>2.9758657462618587</v>
      </c>
      <c r="G42" s="12">
        <v>1.7432885045405688</v>
      </c>
      <c r="H42" s="11">
        <v>1.0917255607624143</v>
      </c>
      <c r="I42" s="37"/>
      <c r="J42" s="12">
        <v>6.6590003634861112</v>
      </c>
      <c r="K42" s="12">
        <v>2.6127355746886369</v>
      </c>
      <c r="L42" s="11">
        <v>2.7290998535893083</v>
      </c>
    </row>
    <row r="43" spans="2:12">
      <c r="B43" s="15">
        <v>36</v>
      </c>
      <c r="C43" s="14">
        <v>5.8084241018478053</v>
      </c>
      <c r="D43" s="12">
        <v>14.115060642264456</v>
      </c>
      <c r="E43" s="13">
        <v>4.1356172665613897</v>
      </c>
      <c r="F43" s="13">
        <v>1.6728068352864156</v>
      </c>
      <c r="G43" s="12">
        <v>2.0457530830223654</v>
      </c>
      <c r="H43" s="11">
        <v>12.069307559242091</v>
      </c>
      <c r="I43" s="37"/>
      <c r="J43" s="12">
        <v>6.4682558885891854</v>
      </c>
      <c r="K43" s="12">
        <v>2.5651880403239877</v>
      </c>
      <c r="L43" s="11">
        <v>2.7046349806619658</v>
      </c>
    </row>
    <row r="44" spans="2:12">
      <c r="B44" s="15">
        <v>37</v>
      </c>
      <c r="C44" s="14">
        <v>10.622654747349168</v>
      </c>
      <c r="D44" s="12">
        <v>9.5594314658063055</v>
      </c>
      <c r="E44" s="13">
        <v>8.2965177615615247</v>
      </c>
      <c r="F44" s="13">
        <v>2.3261369857876435</v>
      </c>
      <c r="G44" s="12">
        <v>6.6324702497147756</v>
      </c>
      <c r="H44" s="11">
        <v>2.9269612160915295</v>
      </c>
      <c r="I44" s="37"/>
      <c r="J44" s="12">
        <v>6.371109674349734</v>
      </c>
      <c r="K44" s="12">
        <v>2.5269256806109204</v>
      </c>
      <c r="L44" s="11">
        <v>2.5847158172522877</v>
      </c>
    </row>
    <row r="45" spans="2:12">
      <c r="B45" s="15">
        <v>38</v>
      </c>
      <c r="C45" s="14">
        <v>4.8915679850977707</v>
      </c>
      <c r="D45" s="12">
        <v>3.035131972140352</v>
      </c>
      <c r="E45" s="13">
        <v>1.7477903070453915</v>
      </c>
      <c r="F45" s="13">
        <v>3.1437776780523787</v>
      </c>
      <c r="G45" s="12">
        <v>1.0520979877112282</v>
      </c>
      <c r="H45" s="11">
        <v>1.9830339844291236</v>
      </c>
      <c r="I45" s="37"/>
      <c r="J45" s="12">
        <v>5.8153505001443015</v>
      </c>
      <c r="K45" s="12">
        <v>2.460274070015573</v>
      </c>
      <c r="L45" s="11">
        <v>2.5665037870975214</v>
      </c>
    </row>
    <row r="46" spans="2:12">
      <c r="B46" s="15">
        <v>39</v>
      </c>
      <c r="C46" s="14">
        <v>4.3235084808329969</v>
      </c>
      <c r="D46" s="12">
        <v>5.6415435158725522</v>
      </c>
      <c r="E46" s="13">
        <v>1.3698421317856653</v>
      </c>
      <c r="F46" s="13">
        <v>2.9536663490473321</v>
      </c>
      <c r="G46" s="12">
        <v>4.5343595998202266</v>
      </c>
      <c r="H46" s="11">
        <v>1.1071839160523258</v>
      </c>
      <c r="I46" s="37"/>
      <c r="J46" s="12">
        <v>5.666760785762694</v>
      </c>
      <c r="K46" s="12">
        <v>2.4006111151328704</v>
      </c>
      <c r="L46" s="11">
        <v>2.4756315159004294</v>
      </c>
    </row>
    <row r="47" spans="2:12">
      <c r="B47" s="15">
        <v>40</v>
      </c>
      <c r="C47" s="14">
        <v>3.2493903436875122</v>
      </c>
      <c r="D47" s="12">
        <v>3.2976752690592295</v>
      </c>
      <c r="E47" s="13">
        <v>2.0256317625450659</v>
      </c>
      <c r="F47" s="13">
        <v>1.2237585811424465</v>
      </c>
      <c r="G47" s="12">
        <v>2.2242183100095243</v>
      </c>
      <c r="H47" s="11">
        <v>1.0734569590497052</v>
      </c>
      <c r="I47" s="37"/>
      <c r="J47" s="12">
        <v>5.6654481110160777</v>
      </c>
      <c r="K47" s="12">
        <v>2.3454245743674611</v>
      </c>
      <c r="L47" s="11">
        <v>2.4336738213220004</v>
      </c>
    </row>
    <row r="48" spans="2:12">
      <c r="B48" s="15">
        <v>41</v>
      </c>
      <c r="C48" s="14">
        <v>4.5453822660832035</v>
      </c>
      <c r="D48" s="12">
        <v>61.273661819563166</v>
      </c>
      <c r="E48" s="13">
        <v>1.2509771367096501</v>
      </c>
      <c r="F48" s="13">
        <v>3.2944051293735535</v>
      </c>
      <c r="G48" s="12">
        <v>47.163522622558084</v>
      </c>
      <c r="H48" s="11">
        <v>14.110139197005083</v>
      </c>
      <c r="I48" s="37"/>
      <c r="J48" s="12">
        <v>5.6415435158725522</v>
      </c>
      <c r="K48" s="12">
        <v>2.2906273300304316</v>
      </c>
      <c r="L48" s="11">
        <v>2.3733296696804373</v>
      </c>
    </row>
    <row r="49" spans="2:12">
      <c r="B49" s="15">
        <v>42</v>
      </c>
      <c r="C49" s="14">
        <v>8.8420376000789975</v>
      </c>
      <c r="D49" s="12">
        <v>4.0724780166705052</v>
      </c>
      <c r="E49" s="13">
        <v>1.0123118614942841</v>
      </c>
      <c r="F49" s="13">
        <v>7.8297257385847141</v>
      </c>
      <c r="G49" s="12">
        <v>2.6127355746886369</v>
      </c>
      <c r="H49" s="11">
        <v>1.4597424419818681</v>
      </c>
      <c r="I49" s="37"/>
      <c r="J49" s="12">
        <v>5.5515170299497072</v>
      </c>
      <c r="K49" s="12">
        <v>2.2242183100095243</v>
      </c>
      <c r="L49" s="11">
        <v>2.3354744707060808</v>
      </c>
    </row>
    <row r="50" spans="2:12">
      <c r="B50" s="15">
        <v>43</v>
      </c>
      <c r="C50" s="14">
        <v>5.8611389590773912</v>
      </c>
      <c r="D50" s="12">
        <v>9.1638905838390325</v>
      </c>
      <c r="E50" s="13">
        <v>1.5588875583945532</v>
      </c>
      <c r="F50" s="13">
        <v>4.3022514006828381</v>
      </c>
      <c r="G50" s="12">
        <v>5.2314658853829838</v>
      </c>
      <c r="H50" s="11">
        <v>3.9324246984560491</v>
      </c>
      <c r="I50" s="37"/>
      <c r="J50" s="12">
        <v>5.5060543993401065</v>
      </c>
      <c r="K50" s="12">
        <v>2.1842321458546352</v>
      </c>
      <c r="L50" s="11">
        <v>2.266973085917471</v>
      </c>
    </row>
    <row r="51" spans="2:12">
      <c r="B51" s="15">
        <v>44</v>
      </c>
      <c r="C51" s="14">
        <v>3.5038867015753121</v>
      </c>
      <c r="D51" s="12">
        <v>11.438148481781722</v>
      </c>
      <c r="E51" s="13">
        <v>2.3040732352503355</v>
      </c>
      <c r="F51" s="13">
        <v>1.1998134663249764</v>
      </c>
      <c r="G51" s="12">
        <v>9.3864276157168636</v>
      </c>
      <c r="H51" s="11">
        <v>2.0517208660648585</v>
      </c>
      <c r="I51" s="37"/>
      <c r="J51" s="12">
        <v>5.3131118729830309</v>
      </c>
      <c r="K51" s="12">
        <v>2.1518539559816747</v>
      </c>
      <c r="L51" s="11">
        <v>2.233601133408353</v>
      </c>
    </row>
    <row r="52" spans="2:12">
      <c r="B52" s="15">
        <v>45</v>
      </c>
      <c r="C52" s="14">
        <v>6.3765119325098336</v>
      </c>
      <c r="D52" s="12">
        <v>4.7167902553558356</v>
      </c>
      <c r="E52" s="13">
        <v>2.9878216072525698</v>
      </c>
      <c r="F52" s="13">
        <v>3.3886903252572638</v>
      </c>
      <c r="G52" s="12">
        <v>1.0316599801564617</v>
      </c>
      <c r="H52" s="11">
        <v>3.685130275199374</v>
      </c>
      <c r="I52" s="37"/>
      <c r="J52" s="12">
        <v>5.277134881391115</v>
      </c>
      <c r="K52" s="12">
        <v>2.0917182380664721</v>
      </c>
      <c r="L52" s="11">
        <v>2.1672918007039468</v>
      </c>
    </row>
    <row r="53" spans="2:12">
      <c r="B53" s="15">
        <v>46</v>
      </c>
      <c r="C53" s="14">
        <v>9.8353270879420407</v>
      </c>
      <c r="D53" s="12">
        <v>3.0882578374616219</v>
      </c>
      <c r="E53" s="13">
        <v>4.8950281034756751</v>
      </c>
      <c r="F53" s="13">
        <v>4.9402989844663647</v>
      </c>
      <c r="G53" s="12">
        <v>1.7042642247659676</v>
      </c>
      <c r="H53" s="11">
        <v>1.3839936126956542</v>
      </c>
      <c r="I53" s="37"/>
      <c r="J53" s="12">
        <v>5.0952666280299024</v>
      </c>
      <c r="K53" s="12">
        <v>2.0457530830223654</v>
      </c>
      <c r="L53" s="11">
        <v>2.1204691167206722</v>
      </c>
    </row>
    <row r="54" spans="2:12">
      <c r="B54" s="15">
        <v>47</v>
      </c>
      <c r="C54" s="14">
        <v>3.650588006499178</v>
      </c>
      <c r="D54" s="12">
        <v>9.3401881729823515</v>
      </c>
      <c r="E54" s="13">
        <v>1.540967580713803</v>
      </c>
      <c r="F54" s="13">
        <v>2.109620425785375</v>
      </c>
      <c r="G54" s="12">
        <v>1.260913777221486</v>
      </c>
      <c r="H54" s="11">
        <v>8.0792743957608657</v>
      </c>
      <c r="I54" s="37"/>
      <c r="J54" s="12">
        <v>5.0082207116151745</v>
      </c>
      <c r="K54" s="12">
        <v>1.9954093581550809</v>
      </c>
      <c r="L54" s="11">
        <v>2.0836948067931309</v>
      </c>
    </row>
    <row r="55" spans="2:12">
      <c r="B55" s="15">
        <v>48</v>
      </c>
      <c r="C55" s="14">
        <v>3.4049987549687888</v>
      </c>
      <c r="D55" s="12">
        <v>2.8527586872322361</v>
      </c>
      <c r="E55" s="13">
        <v>1.0540108425033397</v>
      </c>
      <c r="F55" s="13">
        <v>2.3509879124654494</v>
      </c>
      <c r="G55" s="12">
        <v>1.2099348862479165</v>
      </c>
      <c r="H55" s="11">
        <v>1.6428238009843195</v>
      </c>
      <c r="I55" s="37"/>
      <c r="J55" s="12">
        <v>4.8945981733835788</v>
      </c>
      <c r="K55" s="12">
        <v>1.951929247398789</v>
      </c>
      <c r="L55" s="11">
        <v>2.0517208660648585</v>
      </c>
    </row>
    <row r="56" spans="2:12">
      <c r="B56" s="15">
        <v>49</v>
      </c>
      <c r="C56" s="14">
        <v>5.4438337097119422</v>
      </c>
      <c r="D56" s="12">
        <v>3.9098825472048855</v>
      </c>
      <c r="E56" s="13">
        <v>1.7554600138488299</v>
      </c>
      <c r="F56" s="13">
        <v>3.6883736958631119</v>
      </c>
      <c r="G56" s="12">
        <v>1.4762087258828849</v>
      </c>
      <c r="H56" s="11">
        <v>2.4336738213220004</v>
      </c>
      <c r="I56" s="37"/>
      <c r="J56" s="12">
        <v>4.8330302082730894</v>
      </c>
      <c r="K56" s="12">
        <v>1.9466682286667922</v>
      </c>
      <c r="L56" s="11">
        <v>1.9830339844291236</v>
      </c>
    </row>
    <row r="57" spans="2:12">
      <c r="B57" s="15">
        <v>50</v>
      </c>
      <c r="C57" s="14">
        <v>6.7776860162228836</v>
      </c>
      <c r="D57" s="12">
        <v>5.277134881391115</v>
      </c>
      <c r="E57" s="13">
        <v>5.5903483597912906</v>
      </c>
      <c r="F57" s="13">
        <v>1.1873376564315932</v>
      </c>
      <c r="G57" s="12">
        <v>2.1842321458546352</v>
      </c>
      <c r="H57" s="11">
        <v>3.0929027355364798</v>
      </c>
      <c r="I57" s="37"/>
      <c r="J57" s="12">
        <v>4.7824867771941051</v>
      </c>
      <c r="K57" s="12">
        <v>1.8783993788310789</v>
      </c>
      <c r="L57" s="11">
        <v>1.9687578907351619</v>
      </c>
    </row>
    <row r="58" spans="2:12">
      <c r="B58" s="15">
        <v>51</v>
      </c>
      <c r="C58" s="14">
        <v>4.5467872272202401</v>
      </c>
      <c r="D58" s="12">
        <v>2.9076173997993209</v>
      </c>
      <c r="E58" s="13">
        <v>2.5215965842524235</v>
      </c>
      <c r="F58" s="13">
        <v>2.0251906429678166</v>
      </c>
      <c r="G58" s="12">
        <v>1.236647129728079</v>
      </c>
      <c r="H58" s="11">
        <v>1.6709702700712417</v>
      </c>
      <c r="I58" s="37"/>
      <c r="J58" s="12">
        <v>4.7167902553558356</v>
      </c>
      <c r="K58" s="12">
        <v>1.865323859013386</v>
      </c>
      <c r="L58" s="11">
        <v>1.9211601043350899</v>
      </c>
    </row>
    <row r="59" spans="2:12">
      <c r="B59" s="15">
        <v>52</v>
      </c>
      <c r="C59" s="14">
        <v>3.8766972265925315</v>
      </c>
      <c r="D59" s="12">
        <v>3.1968179246428408</v>
      </c>
      <c r="E59" s="13">
        <v>1.0816484289865371</v>
      </c>
      <c r="F59" s="13">
        <v>2.7950487976059946</v>
      </c>
      <c r="G59" s="12">
        <v>1.0763488079221684</v>
      </c>
      <c r="H59" s="11">
        <v>2.1204691167206722</v>
      </c>
      <c r="I59" s="37"/>
      <c r="J59" s="12">
        <v>4.6498781907522728</v>
      </c>
      <c r="K59" s="12">
        <v>1.8404845158690026</v>
      </c>
      <c r="L59" s="11">
        <v>1.8904861329762159</v>
      </c>
    </row>
    <row r="60" spans="2:12">
      <c r="B60" s="15">
        <v>53</v>
      </c>
      <c r="C60" s="14">
        <v>6.3670882370837898</v>
      </c>
      <c r="D60" s="12">
        <v>8.428051795213678</v>
      </c>
      <c r="E60" s="13">
        <v>1.8083104386529061</v>
      </c>
      <c r="F60" s="13">
        <v>4.5587777984308842</v>
      </c>
      <c r="G60" s="12">
        <v>5.428375337815817</v>
      </c>
      <c r="H60" s="11">
        <v>2.9996764573978605</v>
      </c>
      <c r="I60" s="37"/>
      <c r="J60" s="12">
        <v>4.6275658707195202</v>
      </c>
      <c r="K60" s="12">
        <v>1.790573461834716</v>
      </c>
      <c r="L60" s="11">
        <v>1.8504423765332201</v>
      </c>
    </row>
    <row r="61" spans="2:12">
      <c r="B61" s="15">
        <v>54</v>
      </c>
      <c r="C61" s="14">
        <v>6.6640438661491732</v>
      </c>
      <c r="D61" s="12">
        <v>4.4613209088177204</v>
      </c>
      <c r="E61" s="13">
        <v>5.163529237892317</v>
      </c>
      <c r="F61" s="13">
        <v>1.5005146282568567</v>
      </c>
      <c r="G61" s="12">
        <v>1.6241581981651998</v>
      </c>
      <c r="H61" s="11">
        <v>2.8371627106525201</v>
      </c>
      <c r="I61" s="37"/>
      <c r="J61" s="12">
        <v>4.4613209088177204</v>
      </c>
      <c r="K61" s="12">
        <v>1.7648598506978881</v>
      </c>
      <c r="L61" s="11">
        <v>1.8182282302318287</v>
      </c>
    </row>
    <row r="62" spans="2:12">
      <c r="B62" s="15">
        <v>55</v>
      </c>
      <c r="C62" s="14">
        <v>2.7326470674760914</v>
      </c>
      <c r="D62" s="12">
        <v>2.0318048889731717</v>
      </c>
      <c r="E62" s="13">
        <v>1.3536210204019987</v>
      </c>
      <c r="F62" s="13">
        <v>1.3790260470740927</v>
      </c>
      <c r="G62" s="12">
        <v>1.0248203803240772</v>
      </c>
      <c r="H62" s="11">
        <v>1.0069845086490945</v>
      </c>
      <c r="I62" s="37"/>
      <c r="J62" s="12">
        <v>4.2555279724771644</v>
      </c>
      <c r="K62" s="12">
        <v>1.7432885045405688</v>
      </c>
      <c r="L62" s="11">
        <v>1.7863843502786019</v>
      </c>
    </row>
    <row r="63" spans="2:12">
      <c r="B63" s="15">
        <v>56</v>
      </c>
      <c r="C63" s="14">
        <v>2.9832120302438763</v>
      </c>
      <c r="D63" s="12">
        <v>2.567840451160464</v>
      </c>
      <c r="E63" s="13">
        <v>1.8998723228309629</v>
      </c>
      <c r="F63" s="13">
        <v>1.0833397074129134</v>
      </c>
      <c r="G63" s="12">
        <v>1.4485193589161778</v>
      </c>
      <c r="H63" s="11">
        <v>1.1193210922442864</v>
      </c>
      <c r="I63" s="37"/>
      <c r="J63" s="12">
        <v>4.1035312950847</v>
      </c>
      <c r="K63" s="12">
        <v>1.7042642247659676</v>
      </c>
      <c r="L63" s="11">
        <v>1.7573377419089466</v>
      </c>
    </row>
    <row r="64" spans="2:12">
      <c r="B64" s="15">
        <v>57</v>
      </c>
      <c r="C64" s="14">
        <v>9.4990071515004022</v>
      </c>
      <c r="D64" s="12">
        <v>16.259065019973978</v>
      </c>
      <c r="E64" s="13">
        <v>3.5868046470867831</v>
      </c>
      <c r="F64" s="13">
        <v>5.9122025044136191</v>
      </c>
      <c r="G64" s="12">
        <v>1.2236160413258101</v>
      </c>
      <c r="H64" s="11">
        <v>15.035448978648168</v>
      </c>
      <c r="I64" s="37"/>
      <c r="J64" s="12">
        <v>4.0724780166705052</v>
      </c>
      <c r="K64" s="12">
        <v>1.6890801170968412</v>
      </c>
      <c r="L64" s="11">
        <v>1.727769683963942</v>
      </c>
    </row>
    <row r="65" spans="2:12">
      <c r="B65" s="15">
        <v>58</v>
      </c>
      <c r="C65" s="14">
        <v>2.5288384443708489</v>
      </c>
      <c r="D65" s="12">
        <v>4.6498781907522728</v>
      </c>
      <c r="E65" s="13">
        <v>1.3917457319583564</v>
      </c>
      <c r="F65" s="13">
        <v>1.1370927124124928</v>
      </c>
      <c r="G65" s="12">
        <v>1.3999081539870357</v>
      </c>
      <c r="H65" s="11">
        <v>3.2499700367652369</v>
      </c>
      <c r="I65" s="37"/>
      <c r="J65" s="12">
        <v>3.980753673160673</v>
      </c>
      <c r="K65" s="12">
        <v>1.6546108989312118</v>
      </c>
      <c r="L65" s="11">
        <v>1.7017579930648503</v>
      </c>
    </row>
    <row r="66" spans="2:12">
      <c r="B66" s="15">
        <v>59</v>
      </c>
      <c r="C66" s="14">
        <v>2.8143671888128292</v>
      </c>
      <c r="D66" s="12">
        <v>4.6275658707195202</v>
      </c>
      <c r="E66" s="13">
        <v>1.037732727019645</v>
      </c>
      <c r="F66" s="13">
        <v>1.7766344617931842</v>
      </c>
      <c r="G66" s="12">
        <v>2.460274070015573</v>
      </c>
      <c r="H66" s="11">
        <v>2.1672918007039468</v>
      </c>
      <c r="I66" s="37"/>
      <c r="J66" s="12">
        <v>3.9098825472048855</v>
      </c>
      <c r="K66" s="12">
        <v>1.6241581981651998</v>
      </c>
      <c r="L66" s="11">
        <v>1.6709702700712417</v>
      </c>
    </row>
    <row r="67" spans="2:12">
      <c r="B67" s="15">
        <v>60</v>
      </c>
      <c r="C67" s="14">
        <v>4.3174111637444019</v>
      </c>
      <c r="D67" s="12">
        <v>25.334454792523911</v>
      </c>
      <c r="E67" s="13">
        <v>1.8731035848481736</v>
      </c>
      <c r="F67" s="13">
        <v>2.4443075788962281</v>
      </c>
      <c r="G67" s="12">
        <v>21.897932369371109</v>
      </c>
      <c r="H67" s="11">
        <v>3.4365224231528004</v>
      </c>
      <c r="I67" s="37"/>
      <c r="J67" s="12">
        <v>3.795034373308301</v>
      </c>
      <c r="K67" s="12">
        <v>1.603545925893638</v>
      </c>
      <c r="L67" s="11">
        <v>1.6428238009843195</v>
      </c>
    </row>
    <row r="68" spans="2:12">
      <c r="B68" s="15">
        <v>61</v>
      </c>
      <c r="C68" s="14">
        <v>3.5416980698984961</v>
      </c>
      <c r="D68" s="12">
        <v>2.8878747480213276</v>
      </c>
      <c r="E68" s="13">
        <v>1.4587706271027174</v>
      </c>
      <c r="F68" s="13">
        <v>2.0829274427957789</v>
      </c>
      <c r="G68" s="12">
        <v>1.5680636983979328</v>
      </c>
      <c r="H68" s="11">
        <v>1.319811049623395</v>
      </c>
      <c r="I68" s="37"/>
      <c r="J68" s="12">
        <v>3.690861315307485</v>
      </c>
      <c r="K68" s="12">
        <v>1.5680636983979328</v>
      </c>
      <c r="L68" s="11">
        <v>1.6110692973490586</v>
      </c>
    </row>
    <row r="69" spans="2:12">
      <c r="B69" s="15">
        <v>62</v>
      </c>
      <c r="C69" s="14">
        <v>58.14589390645466</v>
      </c>
      <c r="D69" s="12">
        <v>76.674681434559403</v>
      </c>
      <c r="E69" s="13">
        <v>11.861876560129172</v>
      </c>
      <c r="F69" s="13">
        <v>46.284017346325491</v>
      </c>
      <c r="G69" s="12">
        <v>2.7950168333565237</v>
      </c>
      <c r="H69" s="11">
        <v>73.879664601202876</v>
      </c>
      <c r="I69" s="37"/>
      <c r="J69" s="12">
        <v>3.6502573187153446</v>
      </c>
      <c r="K69" s="12">
        <v>1.5604057631361989</v>
      </c>
      <c r="L69" s="11">
        <v>1.5801425580278026</v>
      </c>
    </row>
    <row r="70" spans="2:12">
      <c r="B70" s="15">
        <v>63</v>
      </c>
      <c r="C70" s="14">
        <v>3.2627161932050441</v>
      </c>
      <c r="D70" s="12">
        <v>3.6153022272311084</v>
      </c>
      <c r="E70" s="13">
        <v>1.9718305738070832</v>
      </c>
      <c r="F70" s="13">
        <v>1.2908856193979612</v>
      </c>
      <c r="G70" s="12">
        <v>1.7648598506978881</v>
      </c>
      <c r="H70" s="11">
        <v>1.8504423765332201</v>
      </c>
      <c r="I70" s="37"/>
      <c r="J70" s="12">
        <v>3.6153022272311084</v>
      </c>
      <c r="K70" s="12">
        <v>1.537177011663676</v>
      </c>
      <c r="L70" s="11">
        <v>1.5594376424346796</v>
      </c>
    </row>
    <row r="71" spans="2:12">
      <c r="B71" s="15">
        <v>64</v>
      </c>
      <c r="C71" s="14">
        <v>4.8309209555175201</v>
      </c>
      <c r="D71" s="12">
        <v>4.2555279724771644</v>
      </c>
      <c r="E71" s="13">
        <v>2.5540916276997483</v>
      </c>
      <c r="F71" s="13">
        <v>2.2768293278177714</v>
      </c>
      <c r="G71" s="12">
        <v>2.8243478108676134</v>
      </c>
      <c r="H71" s="11">
        <v>1.4311801616095507</v>
      </c>
      <c r="I71" s="37"/>
      <c r="J71" s="12">
        <v>3.565168294166825</v>
      </c>
      <c r="K71" s="12">
        <v>1.5019105067861385</v>
      </c>
      <c r="L71" s="11">
        <v>1.53901837510963</v>
      </c>
    </row>
    <row r="72" spans="2:12">
      <c r="B72" s="15">
        <v>65</v>
      </c>
      <c r="C72" s="14">
        <v>17.503532988140474</v>
      </c>
      <c r="D72" s="12">
        <v>7.5263290693389031</v>
      </c>
      <c r="E72" s="13">
        <v>5.7541693298315275</v>
      </c>
      <c r="F72" s="13">
        <v>11.749363658308946</v>
      </c>
      <c r="G72" s="12">
        <v>5.6358429363626872</v>
      </c>
      <c r="H72" s="11">
        <v>1.8904861329762159</v>
      </c>
      <c r="I72" s="37"/>
      <c r="J72" s="12">
        <v>3.5440245452823547</v>
      </c>
      <c r="K72" s="12">
        <v>1.4935585683163617</v>
      </c>
      <c r="L72" s="11">
        <v>1.5245734296438118</v>
      </c>
    </row>
    <row r="73" spans="2:12">
      <c r="B73" s="15">
        <v>66</v>
      </c>
      <c r="C73" s="14">
        <v>7.54649976289849</v>
      </c>
      <c r="D73" s="12">
        <v>161.98298602480048</v>
      </c>
      <c r="E73" s="13">
        <v>1.18280753149885</v>
      </c>
      <c r="F73" s="13">
        <v>6.3636922313996402</v>
      </c>
      <c r="G73" s="12">
        <v>1.1567985511157117</v>
      </c>
      <c r="H73" s="11">
        <v>160.82618747368477</v>
      </c>
      <c r="I73" s="37"/>
      <c r="J73" s="12">
        <v>3.5183431457986583</v>
      </c>
      <c r="K73" s="12">
        <v>1.4762087258828849</v>
      </c>
      <c r="L73" s="11">
        <v>1.5067123288973545</v>
      </c>
    </row>
    <row r="74" spans="2:12">
      <c r="B74" s="15">
        <v>67</v>
      </c>
      <c r="C74" s="14">
        <v>3.3534247194262239</v>
      </c>
      <c r="D74" s="12">
        <v>7.9185251088819397</v>
      </c>
      <c r="E74" s="13">
        <v>2.0947527546046509</v>
      </c>
      <c r="F74" s="13">
        <v>1.2586719648215727</v>
      </c>
      <c r="G74" s="12">
        <v>6.8725778460569726</v>
      </c>
      <c r="H74" s="11">
        <v>1.0459472628249669</v>
      </c>
      <c r="I74" s="37"/>
      <c r="J74" s="12">
        <v>3.4728391291630407</v>
      </c>
      <c r="K74" s="12">
        <v>1.4485193589161778</v>
      </c>
      <c r="L74" s="11">
        <v>1.4766663065134178</v>
      </c>
    </row>
    <row r="75" spans="2:12">
      <c r="B75" s="15">
        <v>68</v>
      </c>
      <c r="C75" s="14">
        <v>7.2800312177537148</v>
      </c>
      <c r="D75" s="12">
        <v>37.548452489384729</v>
      </c>
      <c r="E75" s="13">
        <v>4.5411704189545272</v>
      </c>
      <c r="F75" s="13">
        <v>2.7388607987991875</v>
      </c>
      <c r="G75" s="12">
        <v>34.819352635795418</v>
      </c>
      <c r="H75" s="11">
        <v>2.7290998535893083</v>
      </c>
      <c r="I75" s="37"/>
      <c r="J75" s="12">
        <v>3.436871476249193</v>
      </c>
      <c r="K75" s="12">
        <v>1.4247137173630173</v>
      </c>
      <c r="L75" s="11">
        <v>1.4597424419818681</v>
      </c>
    </row>
    <row r="76" spans="2:12">
      <c r="B76" s="15">
        <v>69</v>
      </c>
      <c r="C76" s="14">
        <v>2.8260159589436413</v>
      </c>
      <c r="D76" s="12">
        <v>3.6502573187153446</v>
      </c>
      <c r="E76" s="13">
        <v>1.024408792243509</v>
      </c>
      <c r="F76" s="13">
        <v>1.8016071667001323</v>
      </c>
      <c r="G76" s="12">
        <v>1.1746258028149152</v>
      </c>
      <c r="H76" s="11">
        <v>2.4756315159004294</v>
      </c>
      <c r="I76" s="37"/>
      <c r="J76" s="12">
        <v>3.3795028909786327</v>
      </c>
      <c r="K76" s="12">
        <v>1.4042503967583375</v>
      </c>
      <c r="L76" s="11">
        <v>1.4311801616095507</v>
      </c>
    </row>
    <row r="77" spans="2:12">
      <c r="B77" s="15">
        <v>70</v>
      </c>
      <c r="C77" s="14">
        <v>11.336501622828653</v>
      </c>
      <c r="D77" s="12">
        <v>9.6357927882412486</v>
      </c>
      <c r="E77" s="13">
        <v>2.1367340641341181</v>
      </c>
      <c r="F77" s="13">
        <v>9.1997675586945356</v>
      </c>
      <c r="G77" s="12">
        <v>7.6670348975060865</v>
      </c>
      <c r="H77" s="11">
        <v>1.9687578907351619</v>
      </c>
      <c r="I77" s="37"/>
      <c r="J77" s="12">
        <v>3.3474788468177419</v>
      </c>
      <c r="K77" s="12">
        <v>1.3999081539870357</v>
      </c>
      <c r="L77" s="11">
        <v>1.4163044878695881</v>
      </c>
    </row>
    <row r="78" spans="2:12">
      <c r="B78" s="15">
        <v>71</v>
      </c>
      <c r="C78" s="14">
        <v>20.589972303615678</v>
      </c>
      <c r="D78" s="12">
        <v>2.2344312486315481</v>
      </c>
      <c r="E78" s="13">
        <v>1.6418561167447707</v>
      </c>
      <c r="F78" s="13">
        <v>18.948116186870909</v>
      </c>
      <c r="G78" s="12">
        <v>1.0931911522399178</v>
      </c>
      <c r="H78" s="11">
        <v>1.14124009639163</v>
      </c>
      <c r="I78" s="37"/>
      <c r="J78" s="12">
        <v>3.3400775115071064</v>
      </c>
      <c r="K78" s="12">
        <v>1.3671685920546017</v>
      </c>
      <c r="L78" s="11">
        <v>1.4002339852770533</v>
      </c>
    </row>
    <row r="79" spans="2:12">
      <c r="B79" s="15">
        <v>72</v>
      </c>
      <c r="C79" s="14">
        <v>3.3834275365332855</v>
      </c>
      <c r="D79" s="12">
        <v>41.349573561291464</v>
      </c>
      <c r="E79" s="13">
        <v>1.2080811715502191</v>
      </c>
      <c r="F79" s="13">
        <v>2.1753463649830662</v>
      </c>
      <c r="G79" s="12">
        <v>1.9466682286667922</v>
      </c>
      <c r="H79" s="11">
        <v>39.40290533262467</v>
      </c>
      <c r="I79" s="37"/>
      <c r="J79" s="12">
        <v>3.3364117440858525</v>
      </c>
      <c r="K79" s="12">
        <v>1.3594578840162317</v>
      </c>
      <c r="L79" s="11">
        <v>1.3839936126956542</v>
      </c>
    </row>
    <row r="80" spans="2:12">
      <c r="B80" s="15">
        <v>73</v>
      </c>
      <c r="C80" s="14">
        <v>4.8449636536442231</v>
      </c>
      <c r="D80" s="12">
        <v>5.0952666280299024</v>
      </c>
      <c r="E80" s="13">
        <v>2.9081826623121945</v>
      </c>
      <c r="F80" s="13">
        <v>1.9367809913320289</v>
      </c>
      <c r="G80" s="12">
        <v>1.0395151888484231</v>
      </c>
      <c r="H80" s="11">
        <v>4.0557514391814795</v>
      </c>
      <c r="I80" s="37"/>
      <c r="J80" s="12">
        <v>3.2976752690592295</v>
      </c>
      <c r="K80" s="12">
        <v>1.3444567537353109</v>
      </c>
      <c r="L80" s="11">
        <v>1.3634811028721416</v>
      </c>
    </row>
    <row r="81" spans="2:12">
      <c r="B81" s="15">
        <v>74</v>
      </c>
      <c r="C81" s="14">
        <v>4.4530800594847637</v>
      </c>
      <c r="D81" s="12">
        <v>6.371109674349734</v>
      </c>
      <c r="E81" s="13">
        <v>3.1383404431544575</v>
      </c>
      <c r="F81" s="13">
        <v>1.3147396163303064</v>
      </c>
      <c r="G81" s="12">
        <v>4.9548051864801455</v>
      </c>
      <c r="H81" s="11">
        <v>1.4163044878695881</v>
      </c>
      <c r="I81" s="37"/>
      <c r="J81" s="12">
        <v>3.2806179883513216</v>
      </c>
      <c r="K81" s="12">
        <v>1.3213674875483592</v>
      </c>
      <c r="L81" s="11">
        <v>1.3355185137382479</v>
      </c>
    </row>
    <row r="82" spans="2:12">
      <c r="B82" s="15">
        <v>75</v>
      </c>
      <c r="C82" s="14">
        <v>2.1493137446611863</v>
      </c>
      <c r="D82" s="12">
        <v>4.7824867771941051</v>
      </c>
      <c r="E82" s="13">
        <v>1.1041886964537615</v>
      </c>
      <c r="F82" s="13">
        <v>1.045125048207425</v>
      </c>
      <c r="G82" s="12">
        <v>3.275774448296751</v>
      </c>
      <c r="H82" s="11">
        <v>1.5067123288973545</v>
      </c>
      <c r="I82" s="37"/>
      <c r="J82" s="12">
        <v>3.2139178925693268</v>
      </c>
      <c r="K82" s="12">
        <v>1.3097256697925166</v>
      </c>
      <c r="L82" s="11">
        <v>1.319811049623395</v>
      </c>
    </row>
    <row r="83" spans="2:12">
      <c r="B83" s="15">
        <v>76</v>
      </c>
      <c r="C83" s="14">
        <v>5.3418136690709304</v>
      </c>
      <c r="D83" s="12">
        <v>6.9027476974488664</v>
      </c>
      <c r="E83" s="13">
        <v>3.7398674550362005</v>
      </c>
      <c r="F83" s="13">
        <v>1.6019462140347296</v>
      </c>
      <c r="G83" s="12">
        <v>1.0889622222118336</v>
      </c>
      <c r="H83" s="11">
        <v>5.813785475237033</v>
      </c>
      <c r="I83" s="37"/>
      <c r="J83" s="12">
        <v>3.1968179246428408</v>
      </c>
      <c r="K83" s="12">
        <v>1.2885433638966173</v>
      </c>
      <c r="L83" s="11">
        <v>1.3023510135317171</v>
      </c>
    </row>
    <row r="84" spans="2:12">
      <c r="B84" s="15">
        <v>77</v>
      </c>
      <c r="C84" s="14">
        <v>50.648985756432232</v>
      </c>
      <c r="D84" s="12">
        <v>16.438399022430492</v>
      </c>
      <c r="E84" s="13">
        <v>48.428748512650934</v>
      </c>
      <c r="F84" s="13">
        <v>2.2202372437813005</v>
      </c>
      <c r="G84" s="12">
        <v>6.120699040222136</v>
      </c>
      <c r="H84" s="11">
        <v>10.317699982208357</v>
      </c>
      <c r="I84" s="37"/>
      <c r="J84" s="12">
        <v>3.1059780435107696</v>
      </c>
      <c r="K84" s="12">
        <v>1.2770514593648838</v>
      </c>
      <c r="L84" s="11">
        <v>1.2864031417892183</v>
      </c>
    </row>
    <row r="85" spans="2:12">
      <c r="B85" s="15">
        <v>78</v>
      </c>
      <c r="C85" s="14">
        <v>2.4815064800400881</v>
      </c>
      <c r="D85" s="12">
        <v>2.7062572841402615</v>
      </c>
      <c r="E85" s="13">
        <v>1.4674639726217062</v>
      </c>
      <c r="F85" s="13">
        <v>1.0140425074183819</v>
      </c>
      <c r="G85" s="12">
        <v>1.1468196417055818</v>
      </c>
      <c r="H85" s="11">
        <v>1.5594376424346796</v>
      </c>
      <c r="I85" s="37"/>
      <c r="J85" s="12">
        <v>3.0968864046260922</v>
      </c>
      <c r="K85" s="12">
        <v>1.260913777221486</v>
      </c>
      <c r="L85" s="11">
        <v>1.27995133169385</v>
      </c>
    </row>
    <row r="86" spans="2:12">
      <c r="B86" s="15">
        <v>79</v>
      </c>
      <c r="C86" s="14">
        <v>10.236728255875525</v>
      </c>
      <c r="D86" s="12">
        <v>2.5086729090257118</v>
      </c>
      <c r="E86" s="13">
        <v>9.1712984914155378</v>
      </c>
      <c r="F86" s="13">
        <v>1.0654297644599873</v>
      </c>
      <c r="G86" s="12">
        <v>1.4042503967583375</v>
      </c>
      <c r="H86" s="11">
        <v>1.1044225122673743</v>
      </c>
      <c r="I86" s="37"/>
      <c r="J86" s="12">
        <v>3.0882578374616219</v>
      </c>
      <c r="K86" s="12">
        <v>1.2512104713192309</v>
      </c>
      <c r="L86" s="11">
        <v>1.2551293104620929</v>
      </c>
    </row>
    <row r="87" spans="2:12">
      <c r="B87" s="15">
        <v>80</v>
      </c>
      <c r="C87" s="14">
        <v>4.3846664627945851</v>
      </c>
      <c r="D87" s="12">
        <v>3.2806179883513216</v>
      </c>
      <c r="E87" s="13">
        <v>3.3092658799046428</v>
      </c>
      <c r="F87" s="13">
        <v>1.0754005828899422</v>
      </c>
      <c r="G87" s="12">
        <v>1.3594578840162317</v>
      </c>
      <c r="H87" s="11">
        <v>1.9211601043350899</v>
      </c>
      <c r="I87" s="37"/>
      <c r="J87" s="12">
        <v>3.0670634117014632</v>
      </c>
      <c r="K87" s="12">
        <v>1.236647129728079</v>
      </c>
      <c r="L87" s="11">
        <v>1.2474219521694314</v>
      </c>
    </row>
    <row r="88" spans="2:12">
      <c r="B88" s="15">
        <v>81</v>
      </c>
      <c r="C88" s="14">
        <v>3.909232812698864</v>
      </c>
      <c r="D88" s="12">
        <v>3.5440245452823547</v>
      </c>
      <c r="E88" s="13">
        <v>1.2247331330253017</v>
      </c>
      <c r="F88" s="13">
        <v>2.6844996796735625</v>
      </c>
      <c r="G88" s="12">
        <v>1.2770514593648838</v>
      </c>
      <c r="H88" s="11">
        <v>2.266973085917471</v>
      </c>
      <c r="I88" s="37"/>
      <c r="J88" s="12">
        <v>3.035131972140352</v>
      </c>
      <c r="K88" s="12">
        <v>1.2236160413258101</v>
      </c>
      <c r="L88" s="11">
        <v>1.229846332984313</v>
      </c>
    </row>
    <row r="89" spans="2:12">
      <c r="B89" s="15">
        <v>82</v>
      </c>
      <c r="C89" s="14">
        <v>3.400038505444166</v>
      </c>
      <c r="D89" s="12">
        <v>6.979229455904715</v>
      </c>
      <c r="E89" s="13">
        <v>2.3975812334488431</v>
      </c>
      <c r="F89" s="13">
        <v>1.0024572719953226</v>
      </c>
      <c r="G89" s="12">
        <v>4.3945136386524277</v>
      </c>
      <c r="H89" s="11">
        <v>2.5847158172522877</v>
      </c>
      <c r="I89" s="37"/>
      <c r="J89" s="12">
        <v>2.9076173997993209</v>
      </c>
      <c r="K89" s="12">
        <v>1.2099348862479165</v>
      </c>
      <c r="L89" s="11">
        <v>1.2197437197993637</v>
      </c>
    </row>
    <row r="90" spans="2:12">
      <c r="B90" s="15">
        <v>83</v>
      </c>
      <c r="C90" s="14">
        <v>451.53365854380792</v>
      </c>
      <c r="D90" s="12">
        <v>2.9058969394253551</v>
      </c>
      <c r="E90" s="13">
        <v>426.02909340533836</v>
      </c>
      <c r="F90" s="13">
        <v>25.504565138469541</v>
      </c>
      <c r="G90" s="12">
        <v>1.603545925893638</v>
      </c>
      <c r="H90" s="11">
        <v>1.3023510135317171</v>
      </c>
      <c r="I90" s="37"/>
      <c r="J90" s="12">
        <v>2.9058969394253551</v>
      </c>
      <c r="K90" s="12">
        <v>1.1943203477816373</v>
      </c>
      <c r="L90" s="11">
        <v>1.1973286767461446</v>
      </c>
    </row>
    <row r="91" spans="2:12">
      <c r="B91" s="15">
        <v>84</v>
      </c>
      <c r="C91" s="14">
        <v>19.743189800353552</v>
      </c>
      <c r="D91" s="12">
        <v>4.1035312950847</v>
      </c>
      <c r="E91" s="13">
        <v>17.811374153027</v>
      </c>
      <c r="F91" s="13">
        <v>1.9318156473265526</v>
      </c>
      <c r="G91" s="12">
        <v>2.9251392234116738</v>
      </c>
      <c r="H91" s="11">
        <v>1.1783920716730265</v>
      </c>
      <c r="I91" s="37"/>
      <c r="J91" s="12">
        <v>2.8898523960877669</v>
      </c>
      <c r="K91" s="12">
        <v>1.1746258028149152</v>
      </c>
      <c r="L91" s="11">
        <v>1.1845577881041778</v>
      </c>
    </row>
    <row r="92" spans="2:12">
      <c r="B92" s="15">
        <v>85</v>
      </c>
      <c r="C92" s="14">
        <v>145.99527894485738</v>
      </c>
      <c r="D92" s="12">
        <v>3.436871476249193</v>
      </c>
      <c r="E92" s="13">
        <v>1.007168804448221</v>
      </c>
      <c r="F92" s="13">
        <v>144.98811014040916</v>
      </c>
      <c r="G92" s="12">
        <v>1.0635418065687556</v>
      </c>
      <c r="H92" s="11">
        <v>2.3733296696804373</v>
      </c>
      <c r="I92" s="37"/>
      <c r="J92" s="12">
        <v>2.8878747480213276</v>
      </c>
      <c r="K92" s="12">
        <v>1.1674901157565352</v>
      </c>
      <c r="L92" s="11">
        <v>1.1783920716730265</v>
      </c>
    </row>
    <row r="93" spans="2:12">
      <c r="B93" s="15">
        <v>86</v>
      </c>
      <c r="C93" s="14">
        <v>5.1825440075630418</v>
      </c>
      <c r="D93" s="12">
        <v>3.3795028909786327</v>
      </c>
      <c r="E93" s="13">
        <v>3.9317754033528303</v>
      </c>
      <c r="F93" s="13">
        <v>1.2507686042102117</v>
      </c>
      <c r="G93" s="12">
        <v>1.8404845158690026</v>
      </c>
      <c r="H93" s="11">
        <v>1.53901837510963</v>
      </c>
      <c r="I93" s="37"/>
      <c r="J93" s="12">
        <v>2.8527586872322361</v>
      </c>
      <c r="K93" s="12">
        <v>1.1567985511157117</v>
      </c>
      <c r="L93" s="11">
        <v>1.163266563051387</v>
      </c>
    </row>
    <row r="94" spans="2:12">
      <c r="B94" s="15">
        <v>87</v>
      </c>
      <c r="C94" s="14">
        <v>2.5217027270487185</v>
      </c>
      <c r="D94" s="12">
        <v>11.517325532177754</v>
      </c>
      <c r="E94" s="13">
        <v>1.4120931048327525</v>
      </c>
      <c r="F94" s="13">
        <v>1.1096096222159657</v>
      </c>
      <c r="G94" s="12">
        <v>10.478421478344842</v>
      </c>
      <c r="H94" s="11">
        <v>1.0389040538329111</v>
      </c>
      <c r="I94" s="37"/>
      <c r="J94" s="12">
        <v>2.8350140653029832</v>
      </c>
      <c r="K94" s="12">
        <v>1.1468196417055818</v>
      </c>
      <c r="L94" s="11">
        <v>1.1480513553081984</v>
      </c>
    </row>
    <row r="95" spans="2:12">
      <c r="B95" s="15">
        <v>88</v>
      </c>
      <c r="C95" s="14">
        <v>32.483823757784691</v>
      </c>
      <c r="D95" s="12">
        <v>3.3400775115071064</v>
      </c>
      <c r="E95" s="13">
        <v>31.061093068450738</v>
      </c>
      <c r="F95" s="13">
        <v>1.4227306893339497</v>
      </c>
      <c r="G95" s="12">
        <v>1.0046030408010256</v>
      </c>
      <c r="H95" s="11">
        <v>2.3354744707060808</v>
      </c>
      <c r="I95" s="37"/>
      <c r="J95" s="12">
        <v>2.7345056884098207</v>
      </c>
      <c r="K95" s="12">
        <v>1.1238593010273163</v>
      </c>
      <c r="L95" s="11">
        <v>1.14124009639163</v>
      </c>
    </row>
    <row r="96" spans="2:12">
      <c r="B96" s="15">
        <v>89</v>
      </c>
      <c r="C96" s="14">
        <v>3.1520322813726729</v>
      </c>
      <c r="D96" s="12">
        <v>2.3113302303103067</v>
      </c>
      <c r="E96" s="13">
        <v>1.7024777477430477</v>
      </c>
      <c r="F96" s="13">
        <v>1.4495545336296252</v>
      </c>
      <c r="G96" s="12">
        <v>1.2885433638966173</v>
      </c>
      <c r="H96" s="11">
        <v>1.0227868664136892</v>
      </c>
      <c r="I96" s="37"/>
      <c r="J96" s="12">
        <v>2.7079378566074528</v>
      </c>
      <c r="K96" s="12">
        <v>1.1138777134093891</v>
      </c>
      <c r="L96" s="11">
        <v>1.1193210922442864</v>
      </c>
    </row>
    <row r="97" spans="2:12">
      <c r="B97" s="15">
        <v>90</v>
      </c>
      <c r="C97" s="14">
        <v>2.8527790890289131</v>
      </c>
      <c r="D97" s="12">
        <v>3.0968864046260922</v>
      </c>
      <c r="E97" s="13">
        <v>1.5849325821153488</v>
      </c>
      <c r="F97" s="13">
        <v>1.2678465069135645</v>
      </c>
      <c r="G97" s="12">
        <v>1.0131915978329611</v>
      </c>
      <c r="H97" s="11">
        <v>2.0836948067931309</v>
      </c>
      <c r="I97" s="37"/>
      <c r="J97" s="12">
        <v>2.7062572841402615</v>
      </c>
      <c r="K97" s="12">
        <v>1.103468045809165</v>
      </c>
      <c r="L97" s="11">
        <v>1.1071839160523258</v>
      </c>
    </row>
    <row r="98" spans="2:12">
      <c r="B98" s="15">
        <v>91</v>
      </c>
      <c r="C98" s="14">
        <v>3.6568360414909167</v>
      </c>
      <c r="D98" s="12">
        <v>3.3474788468177419</v>
      </c>
      <c r="E98" s="13">
        <v>1.918059227924902</v>
      </c>
      <c r="F98" s="13">
        <v>1.7387768135660149</v>
      </c>
      <c r="G98" s="12">
        <v>1.1138777134093891</v>
      </c>
      <c r="H98" s="11">
        <v>2.233601133408353</v>
      </c>
      <c r="I98" s="37"/>
      <c r="J98" s="12">
        <v>2.672135669532449</v>
      </c>
      <c r="K98" s="12">
        <v>1.0931911522399178</v>
      </c>
      <c r="L98" s="11">
        <v>1.1044225122673743</v>
      </c>
    </row>
    <row r="99" spans="2:12">
      <c r="B99" s="15">
        <v>92</v>
      </c>
      <c r="C99" s="14">
        <v>4.5431762859050435</v>
      </c>
      <c r="D99" s="12">
        <v>3.0670634117014632</v>
      </c>
      <c r="E99" s="13">
        <v>3.2176616921361685</v>
      </c>
      <c r="F99" s="13">
        <v>1.3255145937688748</v>
      </c>
      <c r="G99" s="12">
        <v>1.3097256697925166</v>
      </c>
      <c r="H99" s="11">
        <v>1.7573377419089466</v>
      </c>
      <c r="I99" s="37"/>
      <c r="J99" s="12">
        <v>2.6416099236245598</v>
      </c>
      <c r="K99" s="12">
        <v>1.0889622222118336</v>
      </c>
      <c r="L99" s="11">
        <v>1.0917255607624143</v>
      </c>
    </row>
    <row r="100" spans="2:12">
      <c r="B100" s="15">
        <v>93</v>
      </c>
      <c r="C100" s="14">
        <v>35.892361864440645</v>
      </c>
      <c r="D100" s="12">
        <v>20.071328269244617</v>
      </c>
      <c r="E100" s="13">
        <v>2.2445747532113671</v>
      </c>
      <c r="F100" s="13">
        <v>33.647787111229277</v>
      </c>
      <c r="G100" s="12">
        <v>1.6890801170968412</v>
      </c>
      <c r="H100" s="11">
        <v>18.382248152147774</v>
      </c>
      <c r="I100" s="37"/>
      <c r="J100" s="12">
        <v>2.567840451160464</v>
      </c>
      <c r="K100" s="12">
        <v>1.0763488079221684</v>
      </c>
      <c r="L100" s="11">
        <v>1.0734569590497052</v>
      </c>
    </row>
    <row r="101" spans="2:12">
      <c r="B101" s="15">
        <v>94</v>
      </c>
      <c r="C101" s="14">
        <v>3.7502266129588513</v>
      </c>
      <c r="D101" s="12">
        <v>6.6590003634861112</v>
      </c>
      <c r="E101" s="13">
        <v>2.6324303374801779</v>
      </c>
      <c r="F101" s="13">
        <v>1.1177962754786732</v>
      </c>
      <c r="G101" s="12">
        <v>1.5604057631361989</v>
      </c>
      <c r="H101" s="11">
        <v>5.0985946003499123</v>
      </c>
      <c r="I101" s="37"/>
      <c r="J101" s="12">
        <v>2.5086729090257118</v>
      </c>
      <c r="K101" s="12">
        <v>1.0635418065687556</v>
      </c>
      <c r="L101" s="11">
        <v>1.071164835565692</v>
      </c>
    </row>
    <row r="102" spans="2:12">
      <c r="B102" s="15">
        <v>95</v>
      </c>
      <c r="C102" s="14">
        <v>6.7241434061085039</v>
      </c>
      <c r="D102" s="12">
        <v>6.4682558885891854</v>
      </c>
      <c r="E102" s="13">
        <v>1.2628951351365003</v>
      </c>
      <c r="F102" s="13">
        <v>5.4612482709720034</v>
      </c>
      <c r="G102" s="12">
        <v>3.7636209079272192</v>
      </c>
      <c r="H102" s="11">
        <v>2.7046349806619658</v>
      </c>
      <c r="I102" s="37"/>
      <c r="J102" s="12">
        <v>2.4538932575457535</v>
      </c>
      <c r="K102" s="12">
        <v>1.0520979877112282</v>
      </c>
      <c r="L102" s="11">
        <v>1.0549665418066421</v>
      </c>
    </row>
    <row r="103" spans="2:12">
      <c r="B103" s="15">
        <v>96</v>
      </c>
      <c r="C103" s="14">
        <v>2.5880598546865698</v>
      </c>
      <c r="D103" s="12">
        <v>5.0082207116151745</v>
      </c>
      <c r="E103" s="13">
        <v>1.0725190807842417</v>
      </c>
      <c r="F103" s="13">
        <v>1.5155407739023279</v>
      </c>
      <c r="G103" s="12">
        <v>3.3971514142661161</v>
      </c>
      <c r="H103" s="11">
        <v>1.6110692973490586</v>
      </c>
      <c r="I103" s="37"/>
      <c r="J103" s="12">
        <v>2.4144770343706181</v>
      </c>
      <c r="K103" s="12">
        <v>1.0395151888484231</v>
      </c>
      <c r="L103" s="11">
        <v>1.0459472628249669</v>
      </c>
    </row>
    <row r="104" spans="2:12">
      <c r="B104" s="15">
        <v>97</v>
      </c>
      <c r="C104" s="14">
        <v>2.5255424240512587</v>
      </c>
      <c r="D104" s="12">
        <v>9.9242554687095357</v>
      </c>
      <c r="E104" s="13">
        <v>1.0913168399691693</v>
      </c>
      <c r="F104" s="13">
        <v>1.4342255840820897</v>
      </c>
      <c r="G104" s="12">
        <v>3.1292095437408407</v>
      </c>
      <c r="H104" s="11">
        <v>6.7950459249686945</v>
      </c>
      <c r="I104" s="37"/>
      <c r="J104" s="12">
        <v>2.4038106327211661</v>
      </c>
      <c r="K104" s="12">
        <v>1.0316599801564617</v>
      </c>
      <c r="L104" s="11">
        <v>1.0389040538329111</v>
      </c>
    </row>
    <row r="105" spans="2:12">
      <c r="B105" s="15">
        <v>98</v>
      </c>
      <c r="C105" s="14">
        <v>13.37012797083062</v>
      </c>
      <c r="D105" s="12">
        <v>15.835253128117053</v>
      </c>
      <c r="E105" s="13">
        <v>6.6622073042194128</v>
      </c>
      <c r="F105" s="13">
        <v>6.7079206666112059</v>
      </c>
      <c r="G105" s="12">
        <v>14.76408829255136</v>
      </c>
      <c r="H105" s="11">
        <v>1.071164835565692</v>
      </c>
      <c r="I105" s="37"/>
      <c r="J105" s="12">
        <v>2.3113302303103067</v>
      </c>
      <c r="K105" s="12">
        <v>1.0248203803240772</v>
      </c>
      <c r="L105" s="11">
        <v>1.0227868664136892</v>
      </c>
    </row>
    <row r="106" spans="2:12">
      <c r="B106" s="15">
        <v>99</v>
      </c>
      <c r="C106" s="14">
        <v>8.2733729361342512</v>
      </c>
      <c r="D106" s="12">
        <v>9.6596913503147945</v>
      </c>
      <c r="E106" s="13">
        <v>6.3003845444127808</v>
      </c>
      <c r="F106" s="13">
        <v>1.9729883917214701</v>
      </c>
      <c r="G106" s="12">
        <v>8.604724808508152</v>
      </c>
      <c r="H106" s="11">
        <v>1.0549665418066421</v>
      </c>
      <c r="I106" s="37"/>
      <c r="J106" s="12">
        <v>2.2344312486315481</v>
      </c>
      <c r="K106" s="12">
        <v>1.0131915978329611</v>
      </c>
      <c r="L106" s="11">
        <v>1.0142598054442975</v>
      </c>
    </row>
    <row r="107" spans="2:12" ht="15" thickBot="1">
      <c r="B107" s="10">
        <v>100</v>
      </c>
      <c r="C107" s="9">
        <v>4.2189181991164801</v>
      </c>
      <c r="D107" s="7">
        <v>2.4038106327211661</v>
      </c>
      <c r="E107" s="8">
        <v>2.8325580151374048</v>
      </c>
      <c r="F107" s="8">
        <v>1.3863601839790749</v>
      </c>
      <c r="G107" s="7">
        <v>1.1238593010273163</v>
      </c>
      <c r="H107" s="6">
        <v>1.27995133169385</v>
      </c>
      <c r="I107" s="37"/>
      <c r="J107" s="7">
        <v>2.0318048889731717</v>
      </c>
      <c r="K107" s="7">
        <v>1.0046030408010256</v>
      </c>
      <c r="L107" s="6">
        <v>1.0069845086490945</v>
      </c>
    </row>
  </sheetData>
  <sortState ref="J8:J107">
    <sortCondition descending="1" ref="J8"/>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F11"/>
  <sheetViews>
    <sheetView tabSelected="1" workbookViewId="0">
      <selection activeCell="C13" sqref="C13"/>
    </sheetView>
  </sheetViews>
  <sheetFormatPr defaultRowHeight="14.5"/>
  <cols>
    <col min="1" max="1" width="14.54296875" customWidth="1"/>
  </cols>
  <sheetData>
    <row r="1" spans="1:6">
      <c r="A1" s="1" t="s">
        <v>0</v>
      </c>
    </row>
    <row r="2" spans="1:6">
      <c r="A2" s="1"/>
    </row>
    <row r="3" spans="1:6">
      <c r="A3" s="1"/>
      <c r="B3" s="2"/>
      <c r="C3" s="2" t="s">
        <v>1</v>
      </c>
      <c r="D3" s="2" t="s">
        <v>2</v>
      </c>
      <c r="E3" s="2"/>
      <c r="F3" s="2"/>
    </row>
    <row r="4" spans="1:6">
      <c r="A4" t="s">
        <v>8</v>
      </c>
      <c r="B4" s="4" t="e">
        <f ca="1">RiskPareto(1.1,1)</f>
        <v>#NAME?</v>
      </c>
      <c r="C4" s="4">
        <f>'Simulation Data'!K12</f>
        <v>17.973871446561869</v>
      </c>
      <c r="D4" s="4">
        <f>AVERAGE('Simulation Data'!K8:K12)</f>
        <v>38.338514890497805</v>
      </c>
    </row>
    <row r="5" spans="1:6" ht="15" thickBot="1">
      <c r="A5" t="s">
        <v>9</v>
      </c>
      <c r="B5" s="4" t="e">
        <f ca="1">RiskPareto(1.05,1)</f>
        <v>#NAME?</v>
      </c>
      <c r="C5" s="4">
        <f>'Simulation Data'!L12</f>
        <v>18.382248152147774</v>
      </c>
      <c r="D5" s="4">
        <f>AVERAGE('Simulation Data'!L8:L12)</f>
        <v>63.801402727424737</v>
      </c>
    </row>
    <row r="6" spans="1:6" ht="15" thickTop="1">
      <c r="A6" s="3" t="s">
        <v>3</v>
      </c>
      <c r="B6" s="5" t="e">
        <f ca="1">RiskOutput("Portfolio loss")+SUM(B4:B5)</f>
        <v>#NAME?</v>
      </c>
      <c r="C6" s="5">
        <f>SUM(C4:C5)</f>
        <v>36.35611959870964</v>
      </c>
      <c r="D6" s="5">
        <f>SUM(D4:D5)</f>
        <v>102.13991761792255</v>
      </c>
    </row>
    <row r="8" spans="1:6">
      <c r="A8" t="s">
        <v>4</v>
      </c>
      <c r="B8" s="4">
        <f>'Simulation Data'!J12</f>
        <v>41.349573561291464</v>
      </c>
    </row>
    <row r="9" spans="1:6">
      <c r="A9" t="s">
        <v>5</v>
      </c>
      <c r="B9" s="4">
        <f>C6</f>
        <v>36.35611959870964</v>
      </c>
    </row>
    <row r="10" spans="1:6">
      <c r="A10" t="s">
        <v>6</v>
      </c>
      <c r="B10" s="4">
        <f>AVERAGE('Simulation Data'!J8:J12)</f>
        <v>82.737060401102923</v>
      </c>
    </row>
    <row r="11" spans="1:6">
      <c r="A11" t="s">
        <v>7</v>
      </c>
      <c r="B11" s="4">
        <f>D6</f>
        <v>102.13991761792255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vt:lpstr>
      <vt:lpstr>Simulation Data</vt:lpstr>
      <vt:lpstr>Model Results</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2009-02-12T19:27:26Z</dcterms:created>
  <dcterms:modified xsi:type="dcterms:W3CDTF">2010-03-08T02:54:59Z</dcterms:modified>
</cp:coreProperties>
</file>