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操作员信息" sheetId="1" r:id="rId1"/>
    <sheet name="POS机信息" sheetId="2" r:id="rId2"/>
    <sheet name="资金账户信息" sheetId="4" r:id="rId3"/>
    <sheet name="客户信息和卡信息" sheetId="5" r:id="rId4"/>
    <sheet name="操作录入" sheetId="3" r:id="rId5"/>
    <sheet name="财务统计" sheetId="6" r:id="rId6"/>
  </sheets>
  <calcPr calcId="144525"/>
</workbook>
</file>

<file path=xl/calcChain.xml><?xml version="1.0" encoding="utf-8"?>
<calcChain xmlns="http://schemas.openxmlformats.org/spreadsheetml/2006/main">
  <c r="G19" i="6" l="1"/>
  <c r="H19" i="6"/>
  <c r="L86" i="3"/>
  <c r="H86" i="3"/>
  <c r="H77" i="3"/>
  <c r="L77" i="3"/>
  <c r="N81" i="3" l="1"/>
  <c r="L81" i="3" s="1"/>
  <c r="N84" i="3"/>
  <c r="N85" i="3" s="1"/>
  <c r="L85" i="3"/>
  <c r="M85" i="3" s="1"/>
  <c r="L84" i="3"/>
  <c r="M84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66" i="3"/>
  <c r="M66" i="3" s="1"/>
  <c r="K58" i="3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M58" i="3" l="1"/>
  <c r="L25" i="3" l="1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2" i="3"/>
  <c r="M32" i="3" s="1"/>
  <c r="L24" i="3"/>
  <c r="M24" i="3" s="1"/>
  <c r="K16" i="3"/>
  <c r="M16" i="3" s="1"/>
  <c r="N24" i="3" l="1"/>
  <c r="N25" i="3" s="1"/>
  <c r="N26" i="3" s="1"/>
  <c r="N27" i="3" s="1"/>
  <c r="N28" i="3" s="1"/>
  <c r="N29" i="3" s="1"/>
  <c r="N30" i="3" s="1"/>
  <c r="N32" i="3" s="1"/>
</calcChain>
</file>

<file path=xl/sharedStrings.xml><?xml version="1.0" encoding="utf-8"?>
<sst xmlns="http://schemas.openxmlformats.org/spreadsheetml/2006/main" count="714" uniqueCount="316">
  <si>
    <t>序号</t>
    <phoneticPr fontId="2" type="noConversion"/>
  </si>
  <si>
    <t>公司名称</t>
    <phoneticPr fontId="2" type="noConversion"/>
  </si>
  <si>
    <t>角色</t>
    <phoneticPr fontId="2" type="noConversion"/>
  </si>
  <si>
    <t>姓名</t>
    <phoneticPr fontId="2" type="noConversion"/>
  </si>
  <si>
    <t>证件号码</t>
    <phoneticPr fontId="2" type="noConversion"/>
  </si>
  <si>
    <t>联系电话</t>
    <phoneticPr fontId="2" type="noConversion"/>
  </si>
  <si>
    <t>微信</t>
    <phoneticPr fontId="2" type="noConversion"/>
  </si>
  <si>
    <t>备注</t>
    <phoneticPr fontId="2" type="noConversion"/>
  </si>
  <si>
    <t>身份证正面照片</t>
    <phoneticPr fontId="2" type="noConversion"/>
  </si>
  <si>
    <t>身份证背面照片</t>
    <phoneticPr fontId="2" type="noConversion"/>
  </si>
  <si>
    <t>手持身份证照片</t>
    <phoneticPr fontId="2" type="noConversion"/>
  </si>
  <si>
    <t>.</t>
    <phoneticPr fontId="2" type="noConversion"/>
  </si>
  <si>
    <t>广西启成万卡科技有限公司</t>
    <phoneticPr fontId="2" type="noConversion"/>
  </si>
  <si>
    <t>广西启成万卡科技有限公司柳州分公司</t>
    <phoneticPr fontId="2" type="noConversion"/>
  </si>
  <si>
    <t>代理商-广西金源宝商务有限公司</t>
    <phoneticPr fontId="2" type="noConversion"/>
  </si>
  <si>
    <t>主管理员</t>
    <phoneticPr fontId="2" type="noConversion"/>
  </si>
  <si>
    <t>财务</t>
    <phoneticPr fontId="2" type="noConversion"/>
  </si>
  <si>
    <t>客户经理</t>
    <phoneticPr fontId="2" type="noConversion"/>
  </si>
  <si>
    <t>后线操作录入员</t>
    <phoneticPr fontId="2" type="noConversion"/>
  </si>
  <si>
    <t>潘俊任</t>
    <phoneticPr fontId="2" type="noConversion"/>
  </si>
  <si>
    <t>账号</t>
    <phoneticPr fontId="2" type="noConversion"/>
  </si>
  <si>
    <t>密码</t>
    <phoneticPr fontId="2" type="noConversion"/>
  </si>
  <si>
    <t>admin</t>
    <phoneticPr fontId="2" type="noConversion"/>
  </si>
  <si>
    <t>韦晓沙</t>
    <phoneticPr fontId="2" type="noConversion"/>
  </si>
  <si>
    <t>韦晓娜</t>
    <phoneticPr fontId="2" type="noConversion"/>
  </si>
  <si>
    <t>黄冬琴</t>
    <phoneticPr fontId="2" type="noConversion"/>
  </si>
  <si>
    <t>qc-wxs</t>
    <phoneticPr fontId="2" type="noConversion"/>
  </si>
  <si>
    <t>qc-wxn</t>
    <phoneticPr fontId="2" type="noConversion"/>
  </si>
  <si>
    <t>qc-hdq</t>
    <phoneticPr fontId="2" type="noConversion"/>
  </si>
  <si>
    <t>452226199001012221</t>
    <phoneticPr fontId="2" type="noConversion"/>
  </si>
  <si>
    <t>452226198407053221</t>
    <phoneticPr fontId="2" type="noConversion"/>
  </si>
  <si>
    <t>452226198908051245</t>
    <phoneticPr fontId="2" type="noConversion"/>
  </si>
  <si>
    <t>qcwkcw</t>
    <phoneticPr fontId="2" type="noConversion"/>
  </si>
  <si>
    <t>2016crq</t>
    <phoneticPr fontId="2" type="noConversion"/>
  </si>
  <si>
    <t>0805_hdq</t>
    <phoneticPr fontId="2" type="noConversion"/>
  </si>
  <si>
    <t>qclz_admin</t>
    <phoneticPr fontId="2" type="noConversion"/>
  </si>
  <si>
    <t>jyb_admin</t>
    <phoneticPr fontId="2" type="noConversion"/>
  </si>
  <si>
    <t>徐峰</t>
    <phoneticPr fontId="2" type="noConversion"/>
  </si>
  <si>
    <t>黄贵好</t>
    <phoneticPr fontId="2" type="noConversion"/>
  </si>
  <si>
    <t>45222619881028333X</t>
    <phoneticPr fontId="2" type="noConversion"/>
  </si>
  <si>
    <t>45222619891028333X</t>
    <phoneticPr fontId="2" type="noConversion"/>
  </si>
  <si>
    <t>角色权限</t>
    <phoneticPr fontId="2" type="noConversion"/>
  </si>
  <si>
    <t>财务</t>
    <phoneticPr fontId="2" type="noConversion"/>
  </si>
  <si>
    <t>2，允许查看自己名下客户的还款和刷卡记录并统计费用</t>
    <phoneticPr fontId="2" type="noConversion"/>
  </si>
  <si>
    <t>3，查看自己的业绩：卡总张数、总额度、提成</t>
    <phoneticPr fontId="2" type="noConversion"/>
  </si>
  <si>
    <t>4，只允许修改当天录入的客户信息、卡信息，其余不可修改</t>
    <phoneticPr fontId="2" type="noConversion"/>
  </si>
  <si>
    <t>1，允许建立自己的客户和卡信息</t>
    <phoneticPr fontId="2" type="noConversion"/>
  </si>
  <si>
    <t>2，有POS机信息建立的权限</t>
    <phoneticPr fontId="2" type="noConversion"/>
  </si>
  <si>
    <t>3，有资金账户信息建立的权限</t>
    <phoneticPr fontId="2" type="noConversion"/>
  </si>
  <si>
    <t>4，有客户经理的所有权限</t>
    <phoneticPr fontId="2" type="noConversion"/>
  </si>
  <si>
    <t>1，信用卡操作录入的权限</t>
    <phoneticPr fontId="2" type="noConversion"/>
  </si>
  <si>
    <t>5，只允许修改当天的操作记录，其余不可修改</t>
    <phoneticPr fontId="2" type="noConversion"/>
  </si>
  <si>
    <t>1，允许建立后线操作员账户，客户经理账户</t>
    <phoneticPr fontId="2" type="noConversion"/>
  </si>
  <si>
    <t>2，具备客户经理和后线操作员的所有权限</t>
    <phoneticPr fontId="2" type="noConversion"/>
  </si>
  <si>
    <t>4，能查看所有操作记录并统计总还款金额、刷出金额、刷卡手续费、应收客户手续费、等所有数据信息</t>
    <phoneticPr fontId="2" type="noConversion"/>
  </si>
  <si>
    <t>5，能导出所有数据，导出格式excel</t>
    <phoneticPr fontId="2" type="noConversion"/>
  </si>
  <si>
    <t>POS机名称</t>
    <phoneticPr fontId="2" type="noConversion"/>
  </si>
  <si>
    <t>入账户名</t>
    <phoneticPr fontId="2" type="noConversion"/>
  </si>
  <si>
    <t>卡号</t>
    <phoneticPr fontId="2" type="noConversion"/>
  </si>
  <si>
    <t>银行</t>
    <phoneticPr fontId="2" type="noConversion"/>
  </si>
  <si>
    <t>正常刷卡费率</t>
    <phoneticPr fontId="2" type="noConversion"/>
  </si>
  <si>
    <t>闪付双免费率</t>
    <phoneticPr fontId="2" type="noConversion"/>
  </si>
  <si>
    <t>.</t>
    <phoneticPr fontId="2" type="noConversion"/>
  </si>
  <si>
    <t>乐刷-潘俊任工商8042</t>
    <phoneticPr fontId="2" type="noConversion"/>
  </si>
  <si>
    <t>乐刷-潘俊任建设0751</t>
    <phoneticPr fontId="2" type="noConversion"/>
  </si>
  <si>
    <t>点百趣-朱广署农行6970</t>
    <phoneticPr fontId="2" type="noConversion"/>
  </si>
  <si>
    <t>工商银行</t>
    <phoneticPr fontId="2" type="noConversion"/>
  </si>
  <si>
    <t>6111082108001328042</t>
    <phoneticPr fontId="2" type="noConversion"/>
  </si>
  <si>
    <t>杨亮</t>
    <phoneticPr fontId="2" type="noConversion"/>
  </si>
  <si>
    <t>6222082108001327201</t>
    <phoneticPr fontId="2" type="noConversion"/>
  </si>
  <si>
    <t>朱广曙</t>
    <phoneticPr fontId="2" type="noConversion"/>
  </si>
  <si>
    <t>农业银行</t>
    <phoneticPr fontId="2" type="noConversion"/>
  </si>
  <si>
    <t>6217901270000006970</t>
    <phoneticPr fontId="2" type="noConversion"/>
  </si>
  <si>
    <t>户名</t>
    <phoneticPr fontId="2" type="noConversion"/>
  </si>
  <si>
    <t>网银登录名</t>
    <phoneticPr fontId="2" type="noConversion"/>
  </si>
  <si>
    <t>登录密码</t>
    <phoneticPr fontId="2" type="noConversion"/>
  </si>
  <si>
    <t>资金账户简称</t>
    <phoneticPr fontId="2" type="noConversion"/>
  </si>
  <si>
    <t>潘俊任 工商8042</t>
    <phoneticPr fontId="2" type="noConversion"/>
  </si>
  <si>
    <t>潘俊任 建设0751</t>
    <phoneticPr fontId="2" type="noConversion"/>
  </si>
  <si>
    <t>朱广署 农行6970</t>
    <phoneticPr fontId="2" type="noConversion"/>
  </si>
  <si>
    <t>杨亮 工商7201</t>
    <phoneticPr fontId="2" type="noConversion"/>
  </si>
  <si>
    <t>U盾登录</t>
    <phoneticPr fontId="2" type="noConversion"/>
  </si>
  <si>
    <t>U盾登录</t>
    <phoneticPr fontId="2" type="noConversion"/>
  </si>
  <si>
    <t>yl7201</t>
    <phoneticPr fontId="2" type="noConversion"/>
  </si>
  <si>
    <t>yxy3588.1</t>
    <phoneticPr fontId="2" type="noConversion"/>
  </si>
  <si>
    <t>zgs8861@</t>
    <phoneticPr fontId="2" type="noConversion"/>
  </si>
  <si>
    <t>操作员信息</t>
    <phoneticPr fontId="2" type="noConversion"/>
  </si>
  <si>
    <t>POS机信息</t>
    <phoneticPr fontId="2" type="noConversion"/>
  </si>
  <si>
    <t>资金账户信息</t>
    <phoneticPr fontId="2" type="noConversion"/>
  </si>
  <si>
    <t>序号</t>
    <phoneticPr fontId="2" type="noConversion"/>
  </si>
  <si>
    <t>客户姓名</t>
    <phoneticPr fontId="2" type="noConversion"/>
  </si>
  <si>
    <t>手机号</t>
    <phoneticPr fontId="2" type="noConversion"/>
  </si>
  <si>
    <t>客户身份证号码</t>
    <phoneticPr fontId="2" type="noConversion"/>
  </si>
  <si>
    <t>所属客户经理</t>
    <phoneticPr fontId="2" type="noConversion"/>
  </si>
  <si>
    <t>备注</t>
    <phoneticPr fontId="2" type="noConversion"/>
  </si>
  <si>
    <t>上传和查看按钮</t>
    <phoneticPr fontId="2" type="noConversion"/>
  </si>
  <si>
    <t>客户信息</t>
    <phoneticPr fontId="2" type="noConversion"/>
  </si>
  <si>
    <t>卡姓名</t>
    <phoneticPr fontId="2" type="noConversion"/>
  </si>
  <si>
    <t>452226197505261115</t>
    <phoneticPr fontId="2" type="noConversion"/>
  </si>
  <si>
    <t>韦晓沙</t>
    <phoneticPr fontId="2" type="noConversion"/>
  </si>
  <si>
    <t>是否本人卡</t>
    <phoneticPr fontId="2" type="noConversion"/>
  </si>
  <si>
    <t>本人卡</t>
    <phoneticPr fontId="2" type="noConversion"/>
  </si>
  <si>
    <t>卡身份证号码</t>
    <phoneticPr fontId="2" type="noConversion"/>
  </si>
  <si>
    <t>卡手机号</t>
    <phoneticPr fontId="2" type="noConversion"/>
  </si>
  <si>
    <t>发卡行</t>
    <phoneticPr fontId="2" type="noConversion"/>
  </si>
  <si>
    <t>账单日</t>
    <phoneticPr fontId="2" type="noConversion"/>
  </si>
  <si>
    <t>还款日</t>
    <phoneticPr fontId="2" type="noConversion"/>
  </si>
  <si>
    <t>总额度</t>
    <phoneticPr fontId="2" type="noConversion"/>
  </si>
  <si>
    <t>他人卡（手动录入姓名）</t>
    <phoneticPr fontId="2" type="noConversion"/>
  </si>
  <si>
    <t>陈旺</t>
    <phoneticPr fontId="2" type="noConversion"/>
  </si>
  <si>
    <t>谢柳柳</t>
    <phoneticPr fontId="2" type="noConversion"/>
  </si>
  <si>
    <t>45222619870718112X</t>
    <phoneticPr fontId="2" type="noConversion"/>
  </si>
  <si>
    <t>本人卡（直接调用客户信息）</t>
    <phoneticPr fontId="2" type="noConversion"/>
  </si>
  <si>
    <t>农业银行</t>
    <phoneticPr fontId="2" type="noConversion"/>
  </si>
  <si>
    <t>交通银行</t>
    <phoneticPr fontId="2" type="noConversion"/>
  </si>
  <si>
    <t>123456</t>
    <phoneticPr fontId="2" type="noConversion"/>
  </si>
  <si>
    <t>5</t>
    <phoneticPr fontId="2" type="noConversion"/>
  </si>
  <si>
    <t>9</t>
    <phoneticPr fontId="2" type="noConversion"/>
  </si>
  <si>
    <t>25</t>
    <phoneticPr fontId="2" type="noConversion"/>
  </si>
  <si>
    <t>4</t>
    <phoneticPr fontId="2" type="noConversion"/>
  </si>
  <si>
    <t>账单金额</t>
    <phoneticPr fontId="2" type="noConversion"/>
  </si>
  <si>
    <t>30000</t>
    <phoneticPr fontId="2" type="noConversion"/>
  </si>
  <si>
    <t>20000</t>
    <phoneticPr fontId="2" type="noConversion"/>
  </si>
  <si>
    <t>29700</t>
    <phoneticPr fontId="2" type="noConversion"/>
  </si>
  <si>
    <t>20000</t>
    <phoneticPr fontId="2" type="noConversion"/>
  </si>
  <si>
    <t>他人卡</t>
    <phoneticPr fontId="2" type="noConversion"/>
  </si>
  <si>
    <t>卡简称</t>
    <phoneticPr fontId="2" type="noConversion"/>
  </si>
  <si>
    <t>8888 8888 8888 2261</t>
    <phoneticPr fontId="2" type="noConversion"/>
  </si>
  <si>
    <t>1111 1111 1111 1355</t>
    <phoneticPr fontId="2" type="noConversion"/>
  </si>
  <si>
    <t>陈旺 农行2261</t>
    <phoneticPr fontId="2" type="noConversion"/>
  </si>
  <si>
    <t>谢柳柳 交通1355</t>
    <phoneticPr fontId="2" type="noConversion"/>
  </si>
  <si>
    <t>主管理员</t>
    <phoneticPr fontId="2" type="noConversion"/>
  </si>
  <si>
    <t>3，允许修改所有客户信息、卡信息，不限制录入时间段，但不能删除客户信息和卡信息</t>
    <phoneticPr fontId="2" type="noConversion"/>
  </si>
  <si>
    <t>包含以下角色所有权限，增加、修改、删除角色功能；允许删除客户信息卡信息</t>
    <phoneticPr fontId="2" type="noConversion"/>
  </si>
  <si>
    <t>客户经理</t>
    <phoneticPr fontId="2" type="noConversion"/>
  </si>
  <si>
    <t>后线操作员</t>
    <phoneticPr fontId="2" type="noConversion"/>
  </si>
  <si>
    <t>财务</t>
    <phoneticPr fontId="2" type="noConversion"/>
  </si>
  <si>
    <t>主管理员</t>
    <phoneticPr fontId="2" type="noConversion"/>
  </si>
  <si>
    <t>角色</t>
    <phoneticPr fontId="2" type="noConversion"/>
  </si>
  <si>
    <t>本页权限</t>
    <phoneticPr fontId="2" type="noConversion"/>
  </si>
  <si>
    <t>1，添加客户信息、卡信息、修改当天录入的客户信息和卡信息</t>
    <phoneticPr fontId="2" type="noConversion"/>
  </si>
  <si>
    <t>1，添加客户信息、卡信息  2，修改任意日期的客户信息和卡信息</t>
    <phoneticPr fontId="2" type="noConversion"/>
  </si>
  <si>
    <t>1，添加客户信息、卡信息  2，修改任意日期的客户信息和卡信息  3，删除客户信息和卡信息</t>
    <phoneticPr fontId="2" type="noConversion"/>
  </si>
  <si>
    <r>
      <t>卡信息</t>
    </r>
    <r>
      <rPr>
        <sz val="10"/>
        <color theme="1"/>
        <rFont val="宋体"/>
        <family val="3"/>
        <charset val="134"/>
        <scheme val="minor"/>
      </rPr>
      <t>（</t>
    </r>
    <r>
      <rPr>
        <sz val="10"/>
        <color rgb="FFFF0000"/>
        <rFont val="宋体"/>
        <family val="3"/>
        <charset val="134"/>
        <scheme val="minor"/>
      </rPr>
      <t>卡信息属客户名下，允许一个客户多张卡，可本人卡和他人卡；双击客户信息即可进入卡信息查看和编辑</t>
    </r>
    <r>
      <rPr>
        <sz val="10"/>
        <color theme="1"/>
        <rFont val="宋体"/>
        <family val="3"/>
        <charset val="134"/>
        <scheme val="minor"/>
      </rPr>
      <t>）</t>
    </r>
    <phoneticPr fontId="2" type="noConversion"/>
  </si>
  <si>
    <r>
      <t>针对客户层设计：</t>
    </r>
    <r>
      <rPr>
        <sz val="11"/>
        <color rgb="FFFF0000"/>
        <rFont val="宋体"/>
        <family val="3"/>
        <charset val="134"/>
        <scheme val="minor"/>
      </rPr>
      <t>养卡记录查看</t>
    </r>
    <r>
      <rPr>
        <sz val="11"/>
        <rFont val="宋体"/>
        <family val="3"/>
        <charset val="134"/>
        <scheme val="minor"/>
      </rPr>
      <t xml:space="preserve"> 按钮，查看此客户名下所有操作记录，并统计所有费用</t>
    </r>
    <phoneticPr fontId="2" type="noConversion"/>
  </si>
  <si>
    <r>
      <t>针对客户层设计：</t>
    </r>
    <r>
      <rPr>
        <sz val="11"/>
        <color rgb="FFFF0000"/>
        <rFont val="宋体"/>
        <family val="3"/>
        <charset val="134"/>
        <scheme val="minor"/>
      </rPr>
      <t>添加、修改、删除、修改记录查看</t>
    </r>
    <r>
      <rPr>
        <sz val="11"/>
        <rFont val="宋体"/>
        <family val="2"/>
        <scheme val="minor"/>
      </rPr>
      <t xml:space="preserve">  按钮</t>
    </r>
    <phoneticPr fontId="2" type="noConversion"/>
  </si>
  <si>
    <r>
      <t>针对卡层设计：</t>
    </r>
    <r>
      <rPr>
        <sz val="11"/>
        <color rgb="FFFF0000"/>
        <rFont val="宋体"/>
        <family val="3"/>
        <charset val="134"/>
        <scheme val="minor"/>
      </rPr>
      <t>添加、修改、删除、修改记录查看</t>
    </r>
    <r>
      <rPr>
        <sz val="11"/>
        <rFont val="宋体"/>
        <family val="2"/>
        <scheme val="minor"/>
      </rPr>
      <t xml:space="preserve">  按钮</t>
    </r>
    <phoneticPr fontId="2" type="noConversion"/>
  </si>
  <si>
    <r>
      <t>针对卡层设计：</t>
    </r>
    <r>
      <rPr>
        <sz val="11"/>
        <color rgb="FFFF0000"/>
        <rFont val="宋体"/>
        <family val="3"/>
        <charset val="134"/>
        <scheme val="minor"/>
      </rPr>
      <t>选中并双击某张卡，会进入并查看此卡操作记录，</t>
    </r>
    <r>
      <rPr>
        <sz val="11"/>
        <rFont val="宋体"/>
        <family val="3"/>
        <charset val="134"/>
        <scheme val="minor"/>
      </rPr>
      <t>并统计此卡费用</t>
    </r>
    <phoneticPr fontId="2" type="noConversion"/>
  </si>
  <si>
    <t>序号</t>
    <phoneticPr fontId="2" type="noConversion"/>
  </si>
  <si>
    <t>日期</t>
    <phoneticPr fontId="2" type="noConversion"/>
  </si>
  <si>
    <t>时间</t>
    <phoneticPr fontId="2" type="noConversion"/>
  </si>
  <si>
    <t>POS机名称</t>
    <phoneticPr fontId="2" type="noConversion"/>
  </si>
  <si>
    <t>调用基础信息</t>
    <phoneticPr fontId="2" type="noConversion"/>
  </si>
  <si>
    <t>商户名称</t>
    <phoneticPr fontId="2" type="noConversion"/>
  </si>
  <si>
    <t>手动录入，可记忆，可搜索关键词</t>
    <phoneticPr fontId="2" type="noConversion"/>
  </si>
  <si>
    <t>消费账户信息</t>
    <phoneticPr fontId="2" type="noConversion"/>
  </si>
  <si>
    <t>关键词搜索</t>
    <phoneticPr fontId="2" type="noConversion"/>
  </si>
  <si>
    <t>调用卡简称</t>
    <phoneticPr fontId="2" type="noConversion"/>
  </si>
  <si>
    <t>调用卡简称</t>
    <phoneticPr fontId="2" type="noConversion"/>
  </si>
  <si>
    <t>还入账户简称</t>
    <phoneticPr fontId="2" type="noConversion"/>
  </si>
  <si>
    <t>卡号</t>
    <phoneticPr fontId="2" type="noConversion"/>
  </si>
  <si>
    <t>姓名</t>
    <phoneticPr fontId="2" type="noConversion"/>
  </si>
  <si>
    <t>消费金额</t>
    <phoneticPr fontId="2" type="noConversion"/>
  </si>
  <si>
    <t>手动录入</t>
    <phoneticPr fontId="2" type="noConversion"/>
  </si>
  <si>
    <t>消费方式</t>
    <phoneticPr fontId="2" type="noConversion"/>
  </si>
  <si>
    <t>消费方式</t>
    <phoneticPr fontId="2" type="noConversion"/>
  </si>
  <si>
    <t>添加</t>
    <phoneticPr fontId="2" type="noConversion"/>
  </si>
  <si>
    <t>可自行增加</t>
    <phoneticPr fontId="2" type="noConversion"/>
  </si>
  <si>
    <t>正常刷卡</t>
    <phoneticPr fontId="2" type="noConversion"/>
  </si>
  <si>
    <t>双免闪付</t>
    <phoneticPr fontId="2" type="noConversion"/>
  </si>
  <si>
    <t>费率</t>
    <phoneticPr fontId="2" type="noConversion"/>
  </si>
  <si>
    <t>调用</t>
    <phoneticPr fontId="2" type="noConversion"/>
  </si>
  <si>
    <r>
      <t>公式：手续费</t>
    </r>
    <r>
      <rPr>
        <sz val="11"/>
        <color theme="1"/>
        <rFont val="宋体"/>
        <family val="3"/>
        <charset val="134"/>
        <scheme val="minor"/>
      </rPr>
      <t>=</t>
    </r>
    <r>
      <rPr>
        <sz val="11"/>
        <color theme="1"/>
        <rFont val="宋体"/>
        <family val="2"/>
        <scheme val="minor"/>
      </rPr>
      <t>消费金额</t>
    </r>
    <r>
      <rPr>
        <sz val="11"/>
        <color theme="1"/>
        <rFont val="宋体"/>
        <family val="3"/>
        <charset val="134"/>
      </rPr>
      <t>*费率</t>
    </r>
    <phoneticPr fontId="2" type="noConversion"/>
  </si>
  <si>
    <t>手续费</t>
    <phoneticPr fontId="2" type="noConversion"/>
  </si>
  <si>
    <t>到账金额</t>
    <phoneticPr fontId="2" type="noConversion"/>
  </si>
  <si>
    <t>公式：=消费金额-手续费</t>
    <phoneticPr fontId="2" type="noConversion"/>
  </si>
  <si>
    <t>还入金额</t>
    <phoneticPr fontId="2" type="noConversion"/>
  </si>
  <si>
    <t>卡密码</t>
    <phoneticPr fontId="2" type="noConversion"/>
  </si>
  <si>
    <t>操作结果</t>
    <phoneticPr fontId="2" type="noConversion"/>
  </si>
  <si>
    <t>成功</t>
    <phoneticPr fontId="2" type="noConversion"/>
  </si>
  <si>
    <t>失败</t>
    <phoneticPr fontId="2" type="noConversion"/>
  </si>
  <si>
    <t>备注</t>
    <phoneticPr fontId="2" type="noConversion"/>
  </si>
  <si>
    <t>资金账户</t>
    <phoneticPr fontId="2" type="noConversion"/>
  </si>
  <si>
    <t>转入账户</t>
    <phoneticPr fontId="2" type="noConversion"/>
  </si>
  <si>
    <t>金额</t>
    <phoneticPr fontId="2" type="noConversion"/>
  </si>
  <si>
    <t>还款</t>
    <phoneticPr fontId="2" type="noConversion"/>
  </si>
  <si>
    <t>消费</t>
    <phoneticPr fontId="2" type="noConversion"/>
  </si>
  <si>
    <t>取现转账</t>
  </si>
  <si>
    <t>来宾市兴宾区福宁超市</t>
    <phoneticPr fontId="2" type="noConversion"/>
  </si>
  <si>
    <t>广西来宾胜丰建材贸易有限公司</t>
    <phoneticPr fontId="2" type="noConversion"/>
  </si>
  <si>
    <t>来宾市宏泰汽车服务有限责任公司</t>
    <phoneticPr fontId="2" type="noConversion"/>
  </si>
  <si>
    <t>兴宾区金金百货商店</t>
    <phoneticPr fontId="2" type="noConversion"/>
  </si>
  <si>
    <t>志光办公用品来宾有限公司</t>
    <phoneticPr fontId="2" type="noConversion"/>
  </si>
  <si>
    <t>来宾市兴宾区韦露服装店</t>
    <phoneticPr fontId="2" type="noConversion"/>
  </si>
  <si>
    <t>显示简称</t>
    <phoneticPr fontId="2" type="noConversion"/>
  </si>
  <si>
    <t>还款</t>
    <phoneticPr fontId="2" type="noConversion"/>
  </si>
  <si>
    <t>潘俊任 工行8042</t>
    <phoneticPr fontId="3" type="noConversion"/>
  </si>
  <si>
    <t>234567</t>
    <phoneticPr fontId="2" type="noConversion"/>
  </si>
  <si>
    <t>陈旺</t>
    <phoneticPr fontId="2" type="noConversion"/>
  </si>
  <si>
    <t>转出账户</t>
    <phoneticPr fontId="2" type="noConversion"/>
  </si>
  <si>
    <t>调用资金账户</t>
    <phoneticPr fontId="2" type="noConversion"/>
  </si>
  <si>
    <t>还入合计</t>
    <phoneticPr fontId="2" type="noConversion"/>
  </si>
  <si>
    <t>还入合计减去第一笔消费金额</t>
    <phoneticPr fontId="2" type="noConversion"/>
  </si>
  <si>
    <t>上一笔应刷余额减去本笔消费金额得到本笔应刷余额</t>
    <phoneticPr fontId="2" type="noConversion"/>
  </si>
  <si>
    <t>手续费率</t>
    <phoneticPr fontId="2" type="noConversion"/>
  </si>
  <si>
    <t>成功</t>
    <phoneticPr fontId="2" type="noConversion"/>
  </si>
  <si>
    <t>失败</t>
    <phoneticPr fontId="2" type="noConversion"/>
  </si>
  <si>
    <t>可用余额不足</t>
    <phoneticPr fontId="2" type="noConversion"/>
  </si>
  <si>
    <t>1.2%</t>
    <phoneticPr fontId="2" type="noConversion"/>
  </si>
  <si>
    <t>1.2%</t>
    <phoneticPr fontId="2" type="noConversion"/>
  </si>
  <si>
    <t>最低收费50元</t>
    <phoneticPr fontId="2" type="noConversion"/>
  </si>
  <si>
    <t>50</t>
    <phoneticPr fontId="2" type="noConversion"/>
  </si>
  <si>
    <t>未能刷出金额71元，要计入应收款项</t>
    <phoneticPr fontId="2" type="noConversion"/>
  </si>
  <si>
    <t>成本手续费</t>
    <phoneticPr fontId="2" type="noConversion"/>
  </si>
  <si>
    <t>应刷余额</t>
    <phoneticPr fontId="2" type="noConversion"/>
  </si>
  <si>
    <t>(可以是负数)公式：=还入金额总和-消费金额总和</t>
    <phoneticPr fontId="2" type="noConversion"/>
  </si>
  <si>
    <t xml:space="preserve">覃晓丽 浦发9302 </t>
  </si>
  <si>
    <t>来宾市比家美旅馆</t>
    <phoneticPr fontId="2" type="noConversion"/>
  </si>
  <si>
    <t>来宾市中联健身有限公司</t>
    <phoneticPr fontId="2" type="noConversion"/>
  </si>
  <si>
    <t>来宾市兴宾区博威地板经营部</t>
    <phoneticPr fontId="3" type="noConversion"/>
  </si>
  <si>
    <t>来宾市兴宾区鑫霖净水器经营部</t>
    <phoneticPr fontId="2" type="noConversion"/>
  </si>
  <si>
    <t>来宾市红河酒店有限公司</t>
    <phoneticPr fontId="2" type="noConversion"/>
  </si>
  <si>
    <t>来宾市东方旅行社</t>
    <phoneticPr fontId="2" type="noConversion"/>
  </si>
  <si>
    <t>来宾市兴宾区小娜饭店</t>
    <phoneticPr fontId="3" type="noConversion"/>
  </si>
  <si>
    <t>广西丰东汇服装有限公司</t>
    <phoneticPr fontId="2" type="noConversion"/>
  </si>
  <si>
    <t>来宾雄和建材有限公司</t>
    <phoneticPr fontId="2" type="noConversion"/>
  </si>
  <si>
    <t>来宾市兴宾区叶子百货经营部</t>
    <phoneticPr fontId="2" type="noConversion"/>
  </si>
  <si>
    <t>来宾市兴宾区辣妈便利店</t>
    <phoneticPr fontId="2" type="noConversion"/>
  </si>
  <si>
    <t>闪pos-杨亮工商7201</t>
  </si>
  <si>
    <t>闪pos-杨亮工商7201</t>
    <phoneticPr fontId="2" type="noConversion"/>
  </si>
  <si>
    <t>闪pos-杨亮工商7201</t>
    <phoneticPr fontId="2" type="noConversion"/>
  </si>
  <si>
    <t>潘俊任 工行8042</t>
    <phoneticPr fontId="3" type="noConversion"/>
  </si>
  <si>
    <t>潘俊任 工行8042</t>
    <phoneticPr fontId="3" type="noConversion"/>
  </si>
  <si>
    <t>杨亮 工行7201</t>
    <phoneticPr fontId="3" type="noConversion"/>
  </si>
  <si>
    <t>杨亮 工行7201</t>
    <phoneticPr fontId="3" type="noConversion"/>
  </si>
  <si>
    <t xml:space="preserve">覃晓丽 浦发9302 </t>
    <phoneticPr fontId="2" type="noConversion"/>
  </si>
  <si>
    <t>覃晓丽</t>
  </si>
  <si>
    <t>1111 1111 1111 1355</t>
  </si>
  <si>
    <t>来宾市一周厨品餐饮管理有限公司</t>
    <phoneticPr fontId="2" type="noConversion"/>
  </si>
  <si>
    <t>来宾市兴宾区通露食品经营部</t>
    <phoneticPr fontId="2" type="noConversion"/>
  </si>
  <si>
    <t>取现刷卡</t>
  </si>
  <si>
    <t>取现转账</t>
    <phoneticPr fontId="2" type="noConversion"/>
  </si>
  <si>
    <t>8888 1111 8888 8888 123</t>
    <phoneticPr fontId="2" type="noConversion"/>
  </si>
  <si>
    <t>手动录入 姓名，银行，卡号</t>
  </si>
  <si>
    <t>姓名</t>
    <phoneticPr fontId="2" type="noConversion"/>
  </si>
  <si>
    <t>银行</t>
    <phoneticPr fontId="2" type="noConversion"/>
  </si>
  <si>
    <t>农业银行</t>
    <phoneticPr fontId="2" type="noConversion"/>
  </si>
  <si>
    <t>收取手续费率</t>
    <phoneticPr fontId="2" type="noConversion"/>
  </si>
  <si>
    <t>客户到账金额</t>
    <phoneticPr fontId="2" type="noConversion"/>
  </si>
  <si>
    <t>应刷金额</t>
    <phoneticPr fontId="2" type="noConversion"/>
  </si>
  <si>
    <t>应收手续费</t>
    <phoneticPr fontId="2" type="noConversion"/>
  </si>
  <si>
    <t>取现刷卡与取现转账独立计算，不与消费和还款累加;但是要在点开信用卡页面同一张卡显示详细操作列表。</t>
    <phoneticPr fontId="2" type="noConversion"/>
  </si>
  <si>
    <t>陈旺 农行2261 代还手续费480+未能刷出71=应收551元</t>
    <phoneticPr fontId="2" type="noConversion"/>
  </si>
  <si>
    <r>
      <t>覃晓丽 浦发9302  应刷金额7070元，取现手续费70元，</t>
    </r>
    <r>
      <rPr>
        <sz val="22"/>
        <color rgb="FFFF0000"/>
        <rFont val="宋体"/>
        <family val="3"/>
        <charset val="134"/>
        <scheme val="minor"/>
      </rPr>
      <t>应转账给客户7000元</t>
    </r>
    <phoneticPr fontId="2" type="noConversion"/>
  </si>
  <si>
    <r>
      <t>覃晓丽 浦发9302  代还手续费343.2元+未能刷出0元=</t>
    </r>
    <r>
      <rPr>
        <sz val="22"/>
        <color rgb="FFFF0000"/>
        <rFont val="宋体"/>
        <family val="3"/>
        <charset val="134"/>
        <scheme val="minor"/>
      </rPr>
      <t>应收343.2元</t>
    </r>
    <phoneticPr fontId="2" type="noConversion"/>
  </si>
  <si>
    <t>设计操作完成按钮</t>
    <phoneticPr fontId="2" type="noConversion"/>
  </si>
  <si>
    <t>操作类型</t>
  </si>
  <si>
    <t>预收手续费</t>
    <phoneticPr fontId="2" type="noConversion"/>
  </si>
  <si>
    <t xml:space="preserve"> </t>
    <phoneticPr fontId="2" type="noConversion"/>
  </si>
  <si>
    <t xml:space="preserve">    </t>
    <phoneticPr fontId="2" type="noConversion"/>
  </si>
  <si>
    <t>序号</t>
  </si>
  <si>
    <t>操作完成日期</t>
  </si>
  <si>
    <t>信用卡简称</t>
  </si>
  <si>
    <t>操作金额</t>
  </si>
  <si>
    <t>手续费率</t>
  </si>
  <si>
    <t>应收手续费</t>
  </si>
  <si>
    <t>未能刷出金额</t>
  </si>
  <si>
    <t>应收合计</t>
  </si>
  <si>
    <t>收到金额</t>
  </si>
  <si>
    <t>收款日期</t>
  </si>
  <si>
    <t>收款方式</t>
  </si>
  <si>
    <t>成本</t>
  </si>
  <si>
    <t>毛利</t>
  </si>
  <si>
    <t>确认收款</t>
  </si>
  <si>
    <t>.</t>
  </si>
  <si>
    <t>陈旺 农行2261</t>
  </si>
  <si>
    <t>合计</t>
  </si>
  <si>
    <t>合计</t>
    <phoneticPr fontId="2" type="noConversion"/>
  </si>
  <si>
    <t xml:space="preserve">覃晓丽 浦发9302 </t>
    <phoneticPr fontId="2" type="noConversion"/>
  </si>
  <si>
    <t>合计</t>
    <phoneticPr fontId="2" type="noConversion"/>
  </si>
  <si>
    <t xml:space="preserve">覃晓丽 浦发9302 </t>
    <phoneticPr fontId="2" type="noConversion"/>
  </si>
  <si>
    <t>调用POS机费率</t>
    <phoneticPr fontId="2" type="noConversion"/>
  </si>
  <si>
    <t>取现刷卡费率</t>
    <phoneticPr fontId="2" type="noConversion"/>
  </si>
  <si>
    <t>代还手续费率</t>
    <phoneticPr fontId="2" type="noConversion"/>
  </si>
  <si>
    <t>代还最低收费</t>
    <phoneticPr fontId="2" type="noConversion"/>
  </si>
  <si>
    <t>无最低收费</t>
    <phoneticPr fontId="2" type="noConversion"/>
  </si>
  <si>
    <t>未收款明细（点击确认收款后，本行自动跳转入已收款项，并且不再未收明细显示）</t>
  </si>
  <si>
    <t>已收款明细（左边点确认收款后显示）</t>
  </si>
  <si>
    <t>备注</t>
  </si>
  <si>
    <t>确认收款按钮</t>
  </si>
  <si>
    <t>操作员点击操作完成的时候调用系统日期，财务有权限修改</t>
  </si>
  <si>
    <t xml:space="preserve">还款     消费     </t>
  </si>
  <si>
    <t>调用金额合计</t>
  </si>
  <si>
    <t>调用卡信息手续费率</t>
  </si>
  <si>
    <t>调用操作录入中的手续费</t>
  </si>
  <si>
    <t>调用操作录入中的未能刷出金额</t>
  </si>
  <si>
    <t>应收合计=应收手续费+未能刷出金额</t>
  </si>
  <si>
    <t>手动录入</t>
  </si>
  <si>
    <t>微信</t>
  </si>
  <si>
    <t>调用（交易成功项的）成本手续费合计</t>
  </si>
  <si>
    <t>毛利=收到金额-未能刷出金额-成本</t>
  </si>
  <si>
    <t>调用还入金额合计</t>
  </si>
  <si>
    <t>支付宝</t>
  </si>
  <si>
    <t>现金</t>
  </si>
  <si>
    <t>从本卡刷出</t>
  </si>
  <si>
    <t>从他卡刷出</t>
  </si>
  <si>
    <t>还款</t>
  </si>
  <si>
    <t>已收款</t>
  </si>
  <si>
    <t>覃晓丽 浦发9302</t>
  </si>
  <si>
    <t>本卡刷出</t>
  </si>
  <si>
    <t>45222619871021333X</t>
    <phoneticPr fontId="2" type="noConversion"/>
  </si>
  <si>
    <t>pj1234</t>
    <phoneticPr fontId="2" type="noConversion"/>
  </si>
  <si>
    <t>财务统计里面点击确认收款后，此列表同步显示已收款。</t>
    <phoneticPr fontId="2" type="noConversion"/>
  </si>
  <si>
    <t>反馈：</t>
    <phoneticPr fontId="2" type="noConversion"/>
  </si>
  <si>
    <t>1、广西启成万卡科技有限公司为总公司，总公司管理员和财务可以查看下设代理商的所有数据，而代理商不能查看上级数据。</t>
    <phoneticPr fontId="2" type="noConversion"/>
  </si>
  <si>
    <t>2、或者选择账本记录、每个账本为一个公司的数据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</si>
</sst>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6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22"/>
      <color rgb="FFFF0000"/>
      <name val="宋体"/>
      <family val="2"/>
      <scheme val="minor"/>
    </font>
    <font>
      <sz val="22"/>
      <name val="宋体"/>
      <family val="2"/>
      <scheme val="minor"/>
    </font>
    <font>
      <sz val="22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176" fontId="0" fillId="0" borderId="0" xfId="0" applyNumberFormat="1"/>
    <xf numFmtId="0" fontId="0" fillId="0" borderId="0" xfId="0" applyNumberFormat="1"/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7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4" fillId="5" borderId="0" xfId="0" applyFont="1" applyFill="1" applyAlignment="1">
      <alignment horizontal="center"/>
    </xf>
    <xf numFmtId="176" fontId="0" fillId="5" borderId="0" xfId="0" applyNumberFormat="1" applyFill="1" applyAlignment="1">
      <alignment horizontal="center"/>
    </xf>
    <xf numFmtId="177" fontId="0" fillId="5" borderId="0" xfId="0" applyNumberFormat="1" applyFill="1" applyAlignment="1">
      <alignment horizont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0" fontId="0" fillId="0" borderId="0" xfId="0" applyNumberFormat="1"/>
    <xf numFmtId="0" fontId="6" fillId="0" borderId="0" xfId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4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49" fontId="12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13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0" xfId="0" applyFill="1"/>
    <xf numFmtId="0" fontId="12" fillId="6" borderId="0" xfId="0" applyFont="1" applyFill="1"/>
    <xf numFmtId="0" fontId="0" fillId="0" borderId="0" xfId="0" applyFill="1"/>
    <xf numFmtId="0" fontId="4" fillId="0" borderId="0" xfId="0" applyFont="1" applyFill="1"/>
    <xf numFmtId="176" fontId="0" fillId="0" borderId="0" xfId="0" applyNumberFormat="1" applyFill="1"/>
    <xf numFmtId="177" fontId="0" fillId="0" borderId="0" xfId="0" applyNumberFormat="1" applyFill="1"/>
    <xf numFmtId="0" fontId="0" fillId="0" borderId="0" xfId="0" applyNumberFormat="1" applyFill="1"/>
    <xf numFmtId="0" fontId="5" fillId="0" borderId="0" xfId="0" applyFont="1" applyFill="1"/>
    <xf numFmtId="0" fontId="0" fillId="7" borderId="0" xfId="0" applyFill="1"/>
    <xf numFmtId="0" fontId="4" fillId="7" borderId="0" xfId="0" applyFont="1" applyFill="1"/>
    <xf numFmtId="0" fontId="10" fillId="6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12" fillId="2" borderId="0" xfId="0" applyFont="1" applyFill="1" applyBorder="1"/>
    <xf numFmtId="0" fontId="4" fillId="2" borderId="0" xfId="0" applyFont="1" applyFill="1" applyBorder="1"/>
    <xf numFmtId="176" fontId="0" fillId="2" borderId="0" xfId="0" applyNumberFormat="1" applyFill="1" applyBorder="1"/>
    <xf numFmtId="177" fontId="0" fillId="2" borderId="0" xfId="0" applyNumberFormat="1" applyFill="1" applyBorder="1"/>
    <xf numFmtId="0" fontId="0" fillId="2" borderId="0" xfId="0" applyNumberFormat="1" applyFill="1" applyBorder="1"/>
    <xf numFmtId="0" fontId="0" fillId="2" borderId="5" xfId="0" applyFill="1" applyBorder="1"/>
    <xf numFmtId="0" fontId="10" fillId="2" borderId="0" xfId="0" applyFont="1" applyFill="1" applyBorder="1"/>
    <xf numFmtId="0" fontId="0" fillId="0" borderId="4" xfId="0" applyFill="1" applyBorder="1"/>
    <xf numFmtId="0" fontId="12" fillId="0" borderId="0" xfId="0" applyFont="1" applyFill="1" applyBorder="1"/>
    <xf numFmtId="20" fontId="12" fillId="0" borderId="0" xfId="0" applyNumberFormat="1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/>
    <xf numFmtId="177" fontId="4" fillId="0" borderId="0" xfId="0" applyNumberFormat="1" applyFont="1" applyFill="1" applyBorder="1"/>
    <xf numFmtId="0" fontId="0" fillId="0" borderId="0" xfId="0" applyNumberFormat="1" applyFill="1" applyBorder="1"/>
    <xf numFmtId="176" fontId="0" fillId="0" borderId="0" xfId="0" applyNumberFormat="1" applyFill="1" applyBorder="1"/>
    <xf numFmtId="0" fontId="0" fillId="0" borderId="0" xfId="0" applyFill="1" applyBorder="1"/>
    <xf numFmtId="0" fontId="0" fillId="0" borderId="5" xfId="0" applyFill="1" applyBorder="1"/>
    <xf numFmtId="10" fontId="0" fillId="0" borderId="0" xfId="0" applyNumberFormat="1" applyFill="1" applyBorder="1"/>
    <xf numFmtId="0" fontId="12" fillId="2" borderId="4" xfId="0" applyFont="1" applyFill="1" applyBorder="1"/>
    <xf numFmtId="176" fontId="12" fillId="2" borderId="0" xfId="0" applyNumberFormat="1" applyFont="1" applyFill="1" applyBorder="1"/>
    <xf numFmtId="177" fontId="12" fillId="2" borderId="0" xfId="0" applyNumberFormat="1" applyFont="1" applyFill="1" applyBorder="1"/>
    <xf numFmtId="0" fontId="12" fillId="2" borderId="0" xfId="0" applyNumberFormat="1" applyFont="1" applyFill="1" applyBorder="1"/>
    <xf numFmtId="0" fontId="12" fillId="2" borderId="5" xfId="0" applyFont="1" applyFill="1" applyBorder="1"/>
    <xf numFmtId="0" fontId="12" fillId="3" borderId="4" xfId="0" applyFont="1" applyFill="1" applyBorder="1" applyAlignment="1"/>
    <xf numFmtId="0" fontId="12" fillId="3" borderId="0" xfId="0" applyFont="1" applyFill="1" applyBorder="1" applyAlignment="1"/>
    <xf numFmtId="0" fontId="12" fillId="3" borderId="5" xfId="0" applyFont="1" applyFill="1" applyBorder="1" applyAlignmen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76" fontId="0" fillId="3" borderId="0" xfId="0" applyNumberFormat="1" applyFill="1" applyBorder="1" applyAlignment="1">
      <alignment horizontal="center"/>
    </xf>
    <xf numFmtId="177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12" fillId="6" borderId="0" xfId="0" applyFont="1" applyFill="1" applyBorder="1"/>
    <xf numFmtId="0" fontId="4" fillId="6" borderId="0" xfId="0" applyFont="1" applyFill="1" applyBorder="1"/>
    <xf numFmtId="0" fontId="0" fillId="6" borderId="0" xfId="0" applyFill="1" applyBorder="1" applyAlignment="1">
      <alignment horizontal="center" vertical="center"/>
    </xf>
    <xf numFmtId="176" fontId="0" fillId="6" borderId="0" xfId="0" applyNumberFormat="1" applyFill="1" applyBorder="1" applyAlignment="1">
      <alignment horizontal="center"/>
    </xf>
    <xf numFmtId="0" fontId="0" fillId="6" borderId="5" xfId="0" applyFill="1" applyBorder="1"/>
    <xf numFmtId="0" fontId="10" fillId="6" borderId="0" xfId="0" applyFont="1" applyFill="1" applyBorder="1"/>
    <xf numFmtId="176" fontId="0" fillId="6" borderId="0" xfId="0" applyNumberFormat="1" applyFill="1" applyBorder="1"/>
    <xf numFmtId="0" fontId="4" fillId="0" borderId="0" xfId="0" applyFont="1" applyBorder="1"/>
    <xf numFmtId="20" fontId="4" fillId="0" borderId="0" xfId="0" applyNumberFormat="1" applyFont="1" applyBorder="1"/>
    <xf numFmtId="0" fontId="10" fillId="0" borderId="0" xfId="0" applyFont="1" applyFill="1" applyBorder="1"/>
    <xf numFmtId="0" fontId="0" fillId="0" borderId="0" xfId="0" applyBorder="1"/>
    <xf numFmtId="176" fontId="0" fillId="0" borderId="0" xfId="0" applyNumberFormat="1" applyFill="1" applyBorder="1" applyAlignment="1">
      <alignment horizontal="center" vertical="center"/>
    </xf>
    <xf numFmtId="10" fontId="4" fillId="0" borderId="0" xfId="0" applyNumberFormat="1" applyFont="1" applyBorder="1"/>
    <xf numFmtId="177" fontId="4" fillId="0" borderId="0" xfId="0" applyNumberFormat="1" applyFont="1" applyBorder="1"/>
    <xf numFmtId="0" fontId="4" fillId="0" borderId="0" xfId="0" applyNumberFormat="1" applyFont="1" applyBorder="1"/>
    <xf numFmtId="0" fontId="5" fillId="0" borderId="5" xfId="0" applyFont="1" applyFill="1" applyBorder="1"/>
    <xf numFmtId="0" fontId="0" fillId="8" borderId="4" xfId="0" applyFill="1" applyBorder="1"/>
    <xf numFmtId="0" fontId="4" fillId="8" borderId="0" xfId="0" applyFont="1" applyFill="1" applyBorder="1"/>
    <xf numFmtId="20" fontId="4" fillId="8" borderId="0" xfId="0" applyNumberFormat="1" applyFont="1" applyFill="1" applyBorder="1"/>
    <xf numFmtId="0" fontId="10" fillId="8" borderId="0" xfId="0" applyFont="1" applyFill="1" applyBorder="1"/>
    <xf numFmtId="0" fontId="0" fillId="8" borderId="0" xfId="0" applyFill="1" applyBorder="1"/>
    <xf numFmtId="0" fontId="4" fillId="8" borderId="0" xfId="0" applyFont="1" applyFill="1" applyBorder="1" applyAlignment="1">
      <alignment horizontal="left"/>
    </xf>
    <xf numFmtId="176" fontId="10" fillId="8" borderId="0" xfId="0" applyNumberFormat="1" applyFont="1" applyFill="1" applyBorder="1" applyAlignment="1">
      <alignment horizontal="center" vertical="center"/>
    </xf>
    <xf numFmtId="10" fontId="4" fillId="8" borderId="0" xfId="0" applyNumberFormat="1" applyFont="1" applyFill="1" applyBorder="1"/>
    <xf numFmtId="177" fontId="4" fillId="8" borderId="0" xfId="0" applyNumberFormat="1" applyFont="1" applyFill="1" applyBorder="1"/>
    <xf numFmtId="0" fontId="4" fillId="8" borderId="0" xfId="0" applyNumberFormat="1" applyFont="1" applyFill="1" applyBorder="1"/>
    <xf numFmtId="0" fontId="0" fillId="8" borderId="5" xfId="0" applyFill="1" applyBorder="1" applyAlignment="1">
      <alignment horizontal="left"/>
    </xf>
    <xf numFmtId="0" fontId="4" fillId="4" borderId="0" xfId="0" applyNumberFormat="1" applyFont="1" applyFill="1" applyBorder="1"/>
    <xf numFmtId="177" fontId="0" fillId="0" borderId="0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4" fillId="3" borderId="7" xfId="0" applyFont="1" applyFill="1" applyBorder="1"/>
    <xf numFmtId="176" fontId="0" fillId="3" borderId="7" xfId="0" applyNumberFormat="1" applyFill="1" applyBorder="1"/>
    <xf numFmtId="177" fontId="0" fillId="3" borderId="7" xfId="0" applyNumberFormat="1" applyFill="1" applyBorder="1"/>
    <xf numFmtId="0" fontId="0" fillId="3" borderId="7" xfId="0" applyNumberFormat="1" applyFill="1" applyBorder="1"/>
    <xf numFmtId="0" fontId="0" fillId="3" borderId="8" xfId="0" applyFill="1" applyBorder="1"/>
    <xf numFmtId="20" fontId="0" fillId="0" borderId="0" xfId="0" applyNumberFormat="1"/>
    <xf numFmtId="0" fontId="1" fillId="0" borderId="0" xfId="0" applyFont="1"/>
    <xf numFmtId="0" fontId="5" fillId="0" borderId="0" xfId="0" applyFont="1" applyBorder="1"/>
    <xf numFmtId="20" fontId="5" fillId="0" borderId="0" xfId="0" applyNumberFormat="1" applyFont="1" applyBorder="1"/>
    <xf numFmtId="49" fontId="0" fillId="0" borderId="0" xfId="0" applyNumberFormat="1" applyBorder="1"/>
    <xf numFmtId="0" fontId="0" fillId="2" borderId="12" xfId="0" applyFill="1" applyBorder="1"/>
    <xf numFmtId="0" fontId="0" fillId="2" borderId="13" xfId="0" applyFill="1" applyBorder="1"/>
    <xf numFmtId="0" fontId="0" fillId="0" borderId="12" xfId="0" applyFill="1" applyBorder="1"/>
    <xf numFmtId="0" fontId="0" fillId="0" borderId="13" xfId="0" applyFill="1" applyBorder="1"/>
    <xf numFmtId="0" fontId="12" fillId="2" borderId="12" xfId="0" applyFont="1" applyFill="1" applyBorder="1"/>
    <xf numFmtId="0" fontId="12" fillId="2" borderId="13" xfId="0" applyFont="1" applyFill="1" applyBorder="1"/>
    <xf numFmtId="0" fontId="12" fillId="3" borderId="12" xfId="0" applyFont="1" applyFill="1" applyBorder="1" applyAlignment="1"/>
    <xf numFmtId="0" fontId="12" fillId="3" borderId="13" xfId="0" applyFont="1" applyFill="1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5" fillId="0" borderId="13" xfId="0" applyFont="1" applyFill="1" applyBorder="1"/>
    <xf numFmtId="0" fontId="0" fillId="0" borderId="13" xfId="0" applyFill="1" applyBorder="1" applyAlignment="1">
      <alignment horizontal="left"/>
    </xf>
    <xf numFmtId="0" fontId="4" fillId="0" borderId="0" xfId="0" applyNumberFormat="1" applyFont="1" applyFill="1" applyBorder="1"/>
    <xf numFmtId="0" fontId="0" fillId="0" borderId="2" xfId="0" applyFill="1" applyBorder="1"/>
    <xf numFmtId="0" fontId="4" fillId="0" borderId="2" xfId="0" applyFon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0" fontId="0" fillId="0" borderId="2" xfId="0" applyNumberFormat="1" applyFill="1" applyBorder="1"/>
    <xf numFmtId="0" fontId="0" fillId="0" borderId="15" xfId="0" applyFill="1" applyBorder="1"/>
    <xf numFmtId="0" fontId="4" fillId="0" borderId="15" xfId="0" applyFont="1" applyFill="1" applyBorder="1"/>
    <xf numFmtId="176" fontId="0" fillId="0" borderId="15" xfId="0" applyNumberFormat="1" applyFill="1" applyBorder="1"/>
    <xf numFmtId="177" fontId="0" fillId="0" borderId="15" xfId="0" applyNumberFormat="1" applyFill="1" applyBorder="1"/>
    <xf numFmtId="0" fontId="0" fillId="0" borderId="15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4" fillId="7" borderId="15" xfId="0" applyFont="1" applyFill="1" applyBorder="1"/>
    <xf numFmtId="176" fontId="0" fillId="7" borderId="15" xfId="0" applyNumberFormat="1" applyFill="1" applyBorder="1"/>
    <xf numFmtId="177" fontId="0" fillId="7" borderId="15" xfId="0" applyNumberFormat="1" applyFill="1" applyBorder="1"/>
    <xf numFmtId="0" fontId="0" fillId="7" borderId="15" xfId="0" applyNumberFormat="1" applyFill="1" applyBorder="1"/>
    <xf numFmtId="0" fontId="0" fillId="7" borderId="16" xfId="0" applyFill="1" applyBorder="1"/>
    <xf numFmtId="20" fontId="4" fillId="0" borderId="0" xfId="0" applyNumberFormat="1" applyFont="1" applyFill="1"/>
    <xf numFmtId="0" fontId="5" fillId="6" borderId="0" xfId="0" applyFont="1" applyFill="1"/>
    <xf numFmtId="20" fontId="0" fillId="0" borderId="0" xfId="0" applyNumberFormat="1" applyFill="1" applyBorder="1"/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176" fontId="0" fillId="7" borderId="0" xfId="0" applyNumberFormat="1" applyFill="1" applyBorder="1" applyAlignment="1">
      <alignment horizontal="center"/>
    </xf>
    <xf numFmtId="177" fontId="0" fillId="7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176" fontId="0" fillId="2" borderId="17" xfId="0" applyNumberFormat="1" applyFill="1" applyBorder="1"/>
    <xf numFmtId="177" fontId="0" fillId="2" borderId="17" xfId="0" applyNumberFormat="1" applyFill="1" applyBorder="1" applyAlignment="1">
      <alignment horizontal="right"/>
    </xf>
    <xf numFmtId="0" fontId="0" fillId="2" borderId="17" xfId="0" applyNumberFormat="1" applyFill="1" applyBorder="1" applyAlignment="1">
      <alignment horizontal="right"/>
    </xf>
    <xf numFmtId="0" fontId="0" fillId="2" borderId="17" xfId="0" applyFill="1" applyBorder="1"/>
    <xf numFmtId="10" fontId="4" fillId="2" borderId="17" xfId="0" applyNumberFormat="1" applyFont="1" applyFill="1" applyBorder="1"/>
    <xf numFmtId="0" fontId="0" fillId="2" borderId="17" xfId="0" applyNumberFormat="1" applyFill="1" applyBorder="1"/>
    <xf numFmtId="0" fontId="10" fillId="2" borderId="17" xfId="0" applyFont="1" applyFill="1" applyBorder="1"/>
    <xf numFmtId="0" fontId="0" fillId="6" borderId="0" xfId="0" applyFill="1" applyAlignment="1"/>
    <xf numFmtId="0" fontId="15" fillId="0" borderId="1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0" fontId="10" fillId="0" borderId="0" xfId="0" applyFont="1" applyFill="1"/>
    <xf numFmtId="176" fontId="12" fillId="3" borderId="0" xfId="0" applyNumberFormat="1" applyFont="1" applyFill="1" applyBorder="1" applyAlignment="1"/>
    <xf numFmtId="9" fontId="0" fillId="0" borderId="0" xfId="0" applyNumberFormat="1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left" vertical="center" wrapText="1"/>
    </xf>
    <xf numFmtId="10" fontId="0" fillId="0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12" fillId="0" borderId="0" xfId="0" applyFont="1" applyFill="1"/>
    <xf numFmtId="10" fontId="4" fillId="0" borderId="0" xfId="0" applyNumberFormat="1" applyFont="1" applyFill="1"/>
    <xf numFmtId="0" fontId="20" fillId="0" borderId="0" xfId="0" applyFont="1" applyFill="1"/>
    <xf numFmtId="0" fontId="0" fillId="0" borderId="0" xfId="0" applyFont="1" applyFill="1"/>
    <xf numFmtId="9" fontId="0" fillId="0" borderId="0" xfId="0" applyNumberFormat="1" applyFill="1"/>
    <xf numFmtId="0" fontId="4" fillId="3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177" fontId="0" fillId="6" borderId="0" xfId="0" applyNumberFormat="1" applyFill="1" applyBorder="1" applyAlignment="1">
      <alignment horizontal="center" vertical="center" wrapText="1"/>
    </xf>
    <xf numFmtId="0" fontId="0" fillId="6" borderId="0" xfId="0" applyNumberFormat="1" applyFill="1" applyBorder="1" applyAlignment="1">
      <alignment horizontal="center" vertical="center" wrapText="1"/>
    </xf>
    <xf numFmtId="176" fontId="0" fillId="6" borderId="0" xfId="0" applyNumberForma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176" fontId="0" fillId="6" borderId="0" xfId="0" applyNumberForma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gs886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85" zoomScaleNormal="85" workbookViewId="0">
      <selection activeCell="N10" sqref="N10"/>
    </sheetView>
  </sheetViews>
  <sheetFormatPr defaultRowHeight="13.5" x14ac:dyDescent="0.15"/>
  <cols>
    <col min="1" max="1" width="4.5" customWidth="1"/>
    <col min="2" max="2" width="31.125" customWidth="1"/>
    <col min="3" max="3" width="12.875" customWidth="1"/>
    <col min="4" max="4" width="10.125" style="12" customWidth="1"/>
    <col min="5" max="5" width="8.75" style="7" customWidth="1"/>
    <col min="6" max="6" width="7.75" style="7" customWidth="1"/>
    <col min="7" max="7" width="19" style="13" customWidth="1"/>
    <col min="8" max="8" width="12.5" style="8" customWidth="1"/>
    <col min="9" max="9" width="12.375" style="7" customWidth="1"/>
    <col min="10" max="10" width="7.375" style="7" customWidth="1"/>
    <col min="11" max="11" width="13.75" style="9" customWidth="1"/>
    <col min="12" max="12" width="13.75" style="10" customWidth="1"/>
    <col min="13" max="13" width="14" style="11" customWidth="1"/>
    <col min="14" max="14" width="16.625" style="4" customWidth="1"/>
    <col min="15" max="15" width="16.125" customWidth="1"/>
  </cols>
  <sheetData>
    <row r="1" spans="1:13" ht="34.5" customHeight="1" x14ac:dyDescent="0.15">
      <c r="A1" s="232" t="s">
        <v>86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x14ac:dyDescent="0.15">
      <c r="A2" t="s">
        <v>0</v>
      </c>
      <c r="B2" t="s">
        <v>1</v>
      </c>
      <c r="C2" t="s">
        <v>2</v>
      </c>
      <c r="D2" s="12" t="s">
        <v>20</v>
      </c>
      <c r="E2" s="7" t="s">
        <v>21</v>
      </c>
      <c r="F2" s="7" t="s">
        <v>3</v>
      </c>
      <c r="G2" s="13" t="s">
        <v>4</v>
      </c>
      <c r="H2" s="8" t="s">
        <v>5</v>
      </c>
      <c r="I2" s="7" t="s">
        <v>6</v>
      </c>
      <c r="J2" s="7" t="s">
        <v>7</v>
      </c>
      <c r="K2" s="9" t="s">
        <v>8</v>
      </c>
      <c r="L2" s="9" t="s">
        <v>9</v>
      </c>
      <c r="M2" s="9" t="s">
        <v>10</v>
      </c>
    </row>
    <row r="3" spans="1:13" x14ac:dyDescent="0.15">
      <c r="A3" s="7">
        <v>1</v>
      </c>
      <c r="B3" t="s">
        <v>12</v>
      </c>
      <c r="C3" t="s">
        <v>15</v>
      </c>
      <c r="D3" s="12" t="s">
        <v>22</v>
      </c>
      <c r="E3" s="7">
        <v>88888888</v>
      </c>
      <c r="F3" s="7" t="s">
        <v>19</v>
      </c>
      <c r="G3" s="13" t="s">
        <v>310</v>
      </c>
      <c r="H3" s="8">
        <v>18107820000</v>
      </c>
      <c r="I3" s="8">
        <v>18107820000</v>
      </c>
      <c r="K3" s="9" t="s">
        <v>95</v>
      </c>
      <c r="L3" s="9" t="s">
        <v>95</v>
      </c>
      <c r="M3" s="9" t="s">
        <v>95</v>
      </c>
    </row>
    <row r="4" spans="1:13" x14ac:dyDescent="0.15">
      <c r="A4" s="7">
        <v>2</v>
      </c>
      <c r="B4" t="s">
        <v>12</v>
      </c>
      <c r="C4" t="s">
        <v>17</v>
      </c>
      <c r="D4" s="12" t="s">
        <v>26</v>
      </c>
      <c r="E4" s="7">
        <v>88888888</v>
      </c>
      <c r="F4" s="7" t="s">
        <v>23</v>
      </c>
      <c r="G4" s="13" t="s">
        <v>29</v>
      </c>
      <c r="H4" s="8">
        <v>18107820188</v>
      </c>
      <c r="I4" s="7" t="s">
        <v>33</v>
      </c>
      <c r="K4" s="9" t="s">
        <v>95</v>
      </c>
      <c r="L4" s="9" t="s">
        <v>95</v>
      </c>
      <c r="M4" s="9" t="s">
        <v>95</v>
      </c>
    </row>
    <row r="5" spans="1:13" x14ac:dyDescent="0.15">
      <c r="A5" s="7">
        <v>3</v>
      </c>
      <c r="B5" t="s">
        <v>12</v>
      </c>
      <c r="C5" t="s">
        <v>16</v>
      </c>
      <c r="D5" s="12" t="s">
        <v>27</v>
      </c>
      <c r="E5" s="7">
        <v>88888888</v>
      </c>
      <c r="F5" s="7" t="s">
        <v>24</v>
      </c>
      <c r="G5" s="13" t="s">
        <v>30</v>
      </c>
      <c r="H5" s="8">
        <v>18107820187</v>
      </c>
      <c r="I5" s="7" t="s">
        <v>32</v>
      </c>
      <c r="K5" s="9" t="s">
        <v>95</v>
      </c>
      <c r="L5" s="9" t="s">
        <v>95</v>
      </c>
      <c r="M5" s="9" t="s">
        <v>95</v>
      </c>
    </row>
    <row r="6" spans="1:13" x14ac:dyDescent="0.15">
      <c r="A6" s="7">
        <v>4</v>
      </c>
      <c r="B6" t="s">
        <v>12</v>
      </c>
      <c r="C6" t="s">
        <v>18</v>
      </c>
      <c r="D6" s="12" t="s">
        <v>28</v>
      </c>
      <c r="E6" s="7">
        <v>88888888</v>
      </c>
      <c r="F6" s="7" t="s">
        <v>25</v>
      </c>
      <c r="G6" s="13" t="s">
        <v>31</v>
      </c>
      <c r="H6" s="8">
        <v>18107820186</v>
      </c>
      <c r="I6" s="7" t="s">
        <v>34</v>
      </c>
      <c r="K6" s="9" t="s">
        <v>95</v>
      </c>
      <c r="L6" s="9" t="s">
        <v>95</v>
      </c>
      <c r="M6" s="9" t="s">
        <v>95</v>
      </c>
    </row>
    <row r="7" spans="1:13" x14ac:dyDescent="0.15">
      <c r="A7" s="7">
        <v>5</v>
      </c>
      <c r="B7" t="s">
        <v>13</v>
      </c>
      <c r="C7" t="s">
        <v>15</v>
      </c>
      <c r="D7" s="12" t="s">
        <v>35</v>
      </c>
      <c r="E7" s="7">
        <v>88888888</v>
      </c>
      <c r="F7" s="7" t="s">
        <v>38</v>
      </c>
      <c r="G7" s="13" t="s">
        <v>39</v>
      </c>
      <c r="H7" s="8">
        <v>15678771016</v>
      </c>
      <c r="I7" s="8">
        <v>15678771016</v>
      </c>
      <c r="K7" s="9" t="s">
        <v>95</v>
      </c>
      <c r="L7" s="9" t="s">
        <v>95</v>
      </c>
      <c r="M7" s="9" t="s">
        <v>95</v>
      </c>
    </row>
    <row r="8" spans="1:13" x14ac:dyDescent="0.15">
      <c r="A8" s="7">
        <v>6</v>
      </c>
      <c r="B8" t="s">
        <v>14</v>
      </c>
      <c r="C8" t="s">
        <v>15</v>
      </c>
      <c r="D8" s="12" t="s">
        <v>36</v>
      </c>
      <c r="E8" s="7">
        <v>88888888</v>
      </c>
      <c r="F8" s="7" t="s">
        <v>37</v>
      </c>
      <c r="G8" s="13" t="s">
        <v>40</v>
      </c>
      <c r="H8" s="8">
        <v>15678771018</v>
      </c>
      <c r="I8" s="8">
        <v>15678771018</v>
      </c>
      <c r="K8" s="9" t="s">
        <v>95</v>
      </c>
      <c r="L8" s="9" t="s">
        <v>95</v>
      </c>
      <c r="M8" s="9" t="s">
        <v>95</v>
      </c>
    </row>
    <row r="9" spans="1:13" x14ac:dyDescent="0.15">
      <c r="A9" s="7" t="s">
        <v>11</v>
      </c>
    </row>
    <row r="10" spans="1:13" x14ac:dyDescent="0.15">
      <c r="A10" s="7" t="s">
        <v>11</v>
      </c>
    </row>
    <row r="11" spans="1:13" x14ac:dyDescent="0.15">
      <c r="A11" s="7" t="s">
        <v>11</v>
      </c>
    </row>
    <row r="12" spans="1:13" x14ac:dyDescent="0.15">
      <c r="C12" t="s">
        <v>314</v>
      </c>
    </row>
    <row r="13" spans="1:13" x14ac:dyDescent="0.15">
      <c r="C13" t="s">
        <v>315</v>
      </c>
    </row>
    <row r="15" spans="1:13" ht="13.5" customHeight="1" x14ac:dyDescent="0.15">
      <c r="B15" s="231" t="s">
        <v>41</v>
      </c>
      <c r="C15" s="17" t="s">
        <v>131</v>
      </c>
      <c r="D15" s="18" t="s">
        <v>133</v>
      </c>
      <c r="E15" s="19"/>
      <c r="F15" s="19"/>
      <c r="G15" s="41"/>
      <c r="H15" s="42"/>
    </row>
    <row r="16" spans="1:13" ht="13.5" customHeight="1" x14ac:dyDescent="0.15">
      <c r="B16" s="231"/>
      <c r="C16" s="33" t="s">
        <v>17</v>
      </c>
      <c r="D16" s="25" t="s">
        <v>46</v>
      </c>
      <c r="E16" s="25"/>
      <c r="F16" s="25"/>
      <c r="G16" s="25"/>
      <c r="H16" s="25"/>
      <c r="I16" s="25"/>
      <c r="J16" s="25"/>
      <c r="K16" s="25"/>
      <c r="L16" s="25"/>
    </row>
    <row r="17" spans="2:12" ht="13.5" customHeight="1" x14ac:dyDescent="0.15">
      <c r="B17" s="231"/>
      <c r="C17" s="24"/>
      <c r="D17" s="25" t="s">
        <v>43</v>
      </c>
      <c r="E17" s="25"/>
      <c r="F17" s="25"/>
      <c r="G17" s="25"/>
      <c r="H17" s="25"/>
      <c r="I17" s="25"/>
      <c r="J17" s="25"/>
      <c r="K17" s="25"/>
      <c r="L17" s="25"/>
    </row>
    <row r="18" spans="2:12" ht="13.5" customHeight="1" x14ac:dyDescent="0.15">
      <c r="B18" s="231"/>
      <c r="C18" s="24"/>
      <c r="D18" s="25" t="s">
        <v>44</v>
      </c>
      <c r="E18" s="25"/>
      <c r="F18" s="25"/>
      <c r="G18" s="25"/>
      <c r="H18" s="25"/>
      <c r="I18" s="25"/>
      <c r="J18" s="25"/>
      <c r="K18" s="25"/>
      <c r="L18" s="25"/>
    </row>
    <row r="19" spans="2:12" ht="13.5" customHeight="1" x14ac:dyDescent="0.15">
      <c r="B19" s="231"/>
      <c r="C19" s="24"/>
      <c r="D19" s="25" t="s">
        <v>45</v>
      </c>
      <c r="E19" s="25"/>
      <c r="F19" s="25"/>
      <c r="G19" s="25"/>
      <c r="H19" s="25"/>
      <c r="I19" s="25"/>
      <c r="J19" s="25"/>
      <c r="K19" s="25"/>
      <c r="L19" s="25"/>
    </row>
    <row r="20" spans="2:12" ht="13.5" customHeight="1" x14ac:dyDescent="0.15">
      <c r="B20" s="231"/>
      <c r="C20" s="24"/>
      <c r="D20" s="25"/>
      <c r="E20" s="25"/>
      <c r="F20" s="25"/>
      <c r="G20" s="25"/>
      <c r="H20" s="25"/>
      <c r="I20" s="25"/>
      <c r="J20" s="25"/>
      <c r="K20" s="25"/>
      <c r="L20" s="25"/>
    </row>
    <row r="21" spans="2:12" ht="13.5" customHeight="1" x14ac:dyDescent="0.15">
      <c r="B21" s="231"/>
      <c r="C21" s="14" t="s">
        <v>18</v>
      </c>
      <c r="D21" s="15" t="s">
        <v>50</v>
      </c>
      <c r="E21" s="16"/>
      <c r="F21" s="16"/>
      <c r="G21" s="20"/>
      <c r="H21" s="21"/>
      <c r="I21" s="16"/>
      <c r="J21" s="16"/>
      <c r="K21" s="22"/>
      <c r="L21" s="23"/>
    </row>
    <row r="22" spans="2:12" ht="13.5" customHeight="1" x14ac:dyDescent="0.15">
      <c r="B22" s="231"/>
      <c r="C22" s="14"/>
      <c r="D22" s="15" t="s">
        <v>47</v>
      </c>
      <c r="E22" s="16"/>
      <c r="F22" s="16"/>
      <c r="G22" s="20"/>
      <c r="H22" s="21"/>
      <c r="I22" s="16"/>
      <c r="J22" s="16"/>
      <c r="K22" s="22"/>
      <c r="L22" s="23"/>
    </row>
    <row r="23" spans="2:12" ht="13.5" customHeight="1" x14ac:dyDescent="0.15">
      <c r="B23" s="231"/>
      <c r="C23" s="14"/>
      <c r="D23" s="15" t="s">
        <v>48</v>
      </c>
      <c r="E23" s="16"/>
      <c r="F23" s="16"/>
      <c r="G23" s="20"/>
      <c r="H23" s="21"/>
      <c r="I23" s="16"/>
      <c r="J23" s="16"/>
      <c r="K23" s="22"/>
      <c r="L23" s="23"/>
    </row>
    <row r="24" spans="2:12" ht="13.5" customHeight="1" x14ac:dyDescent="0.15">
      <c r="B24" s="231"/>
      <c r="C24" s="14"/>
      <c r="D24" s="15" t="s">
        <v>49</v>
      </c>
      <c r="E24" s="16"/>
      <c r="F24" s="16"/>
      <c r="G24" s="20"/>
      <c r="H24" s="21"/>
      <c r="I24" s="16"/>
      <c r="J24" s="16"/>
      <c r="K24" s="22"/>
      <c r="L24" s="23"/>
    </row>
    <row r="25" spans="2:12" ht="13.5" customHeight="1" x14ac:dyDescent="0.15">
      <c r="B25" s="231"/>
      <c r="C25" s="14"/>
      <c r="D25" s="15" t="s">
        <v>51</v>
      </c>
      <c r="E25" s="16"/>
      <c r="F25" s="16"/>
      <c r="G25" s="20"/>
      <c r="H25" s="21"/>
      <c r="I25" s="16"/>
      <c r="J25" s="16"/>
      <c r="K25" s="22"/>
      <c r="L25" s="23"/>
    </row>
    <row r="26" spans="2:12" ht="13.5" customHeight="1" x14ac:dyDescent="0.15">
      <c r="B26" s="231"/>
      <c r="C26" s="26" t="s">
        <v>42</v>
      </c>
      <c r="D26" s="27" t="s">
        <v>52</v>
      </c>
      <c r="E26" s="28"/>
      <c r="F26" s="28"/>
      <c r="G26" s="29"/>
      <c r="H26" s="30"/>
      <c r="I26" s="28"/>
      <c r="J26" s="28"/>
      <c r="K26" s="31"/>
      <c r="L26" s="32"/>
    </row>
    <row r="27" spans="2:12" ht="13.5" customHeight="1" x14ac:dyDescent="0.15">
      <c r="B27" s="231"/>
      <c r="C27" s="26"/>
      <c r="D27" s="27" t="s">
        <v>53</v>
      </c>
      <c r="E27" s="28"/>
      <c r="F27" s="28"/>
      <c r="G27" s="29"/>
      <c r="H27" s="30"/>
      <c r="I27" s="28"/>
      <c r="J27" s="28"/>
      <c r="K27" s="31"/>
      <c r="L27" s="32"/>
    </row>
    <row r="28" spans="2:12" ht="13.5" customHeight="1" x14ac:dyDescent="0.15">
      <c r="B28" s="231"/>
      <c r="C28" s="26"/>
      <c r="D28" s="27" t="s">
        <v>132</v>
      </c>
      <c r="E28" s="28"/>
      <c r="F28" s="28"/>
      <c r="G28" s="29"/>
      <c r="H28" s="30"/>
      <c r="I28" s="28"/>
      <c r="J28" s="28"/>
      <c r="K28" s="31"/>
      <c r="L28" s="32"/>
    </row>
    <row r="29" spans="2:12" ht="13.5" customHeight="1" x14ac:dyDescent="0.15">
      <c r="B29" s="231"/>
      <c r="C29" s="26"/>
      <c r="D29" s="27" t="s">
        <v>54</v>
      </c>
      <c r="E29" s="28"/>
      <c r="F29" s="28"/>
      <c r="G29" s="29"/>
      <c r="H29" s="30"/>
      <c r="I29" s="28"/>
      <c r="J29" s="28"/>
      <c r="K29" s="31"/>
      <c r="L29" s="32"/>
    </row>
    <row r="30" spans="2:12" x14ac:dyDescent="0.15">
      <c r="B30" s="231"/>
      <c r="C30" s="26"/>
      <c r="D30" s="27" t="s">
        <v>55</v>
      </c>
      <c r="E30" s="28"/>
      <c r="F30" s="28"/>
      <c r="G30" s="29"/>
      <c r="H30" s="30"/>
      <c r="I30" s="28"/>
      <c r="J30" s="28"/>
      <c r="K30" s="31"/>
      <c r="L30" s="32"/>
    </row>
    <row r="31" spans="2:12" ht="13.5" customHeight="1" x14ac:dyDescent="0.15">
      <c r="B31" s="231"/>
      <c r="C31" s="26"/>
      <c r="D31" s="27"/>
      <c r="E31" s="28"/>
      <c r="F31" s="28"/>
      <c r="G31" s="29"/>
      <c r="H31" s="30"/>
      <c r="I31" s="28"/>
      <c r="J31" s="28"/>
      <c r="K31" s="31"/>
      <c r="L31" s="32"/>
    </row>
  </sheetData>
  <mergeCells count="2">
    <mergeCell ref="B15:B31"/>
    <mergeCell ref="A1:M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2" sqref="F12"/>
    </sheetView>
  </sheetViews>
  <sheetFormatPr defaultRowHeight="13.5" x14ac:dyDescent="0.15"/>
  <cols>
    <col min="1" max="1" width="4.5" style="7" customWidth="1"/>
    <col min="2" max="2" width="21.875" customWidth="1"/>
    <col min="3" max="3" width="9.125" customWidth="1"/>
    <col min="5" max="5" width="20.5" style="35" customWidth="1"/>
    <col min="6" max="6" width="12.25" customWidth="1"/>
    <col min="7" max="8" width="12.625" customWidth="1"/>
  </cols>
  <sheetData>
    <row r="1" spans="1:9" ht="42.75" customHeight="1" x14ac:dyDescent="0.15">
      <c r="A1" s="232" t="s">
        <v>87</v>
      </c>
      <c r="B1" s="233"/>
      <c r="C1" s="233"/>
      <c r="D1" s="233"/>
      <c r="E1" s="233"/>
      <c r="F1" s="233"/>
      <c r="G1" s="233"/>
      <c r="H1" s="233"/>
      <c r="I1" s="233"/>
    </row>
    <row r="2" spans="1:9" ht="19.5" customHeight="1" x14ac:dyDescent="0.15">
      <c r="A2" s="38"/>
      <c r="B2" s="39"/>
      <c r="C2" s="39"/>
      <c r="D2" s="39"/>
      <c r="E2" s="39"/>
      <c r="F2" s="234" t="s">
        <v>165</v>
      </c>
      <c r="G2" s="234"/>
      <c r="H2" s="51"/>
      <c r="I2" s="39"/>
    </row>
    <row r="3" spans="1:9" s="1" customFormat="1" x14ac:dyDescent="0.15">
      <c r="A3" s="1" t="s">
        <v>0</v>
      </c>
      <c r="B3" s="1" t="s">
        <v>56</v>
      </c>
      <c r="C3" s="1" t="s">
        <v>57</v>
      </c>
      <c r="D3" s="1" t="s">
        <v>59</v>
      </c>
      <c r="E3" s="34" t="s">
        <v>58</v>
      </c>
      <c r="F3" s="1" t="s">
        <v>60</v>
      </c>
      <c r="G3" s="1" t="s">
        <v>61</v>
      </c>
      <c r="H3" s="53" t="s">
        <v>166</v>
      </c>
      <c r="I3" s="1" t="s">
        <v>7</v>
      </c>
    </row>
    <row r="4" spans="1:9" x14ac:dyDescent="0.15">
      <c r="A4" s="7">
        <v>1</v>
      </c>
      <c r="B4" t="s">
        <v>63</v>
      </c>
      <c r="C4" t="s">
        <v>19</v>
      </c>
      <c r="D4" t="s">
        <v>66</v>
      </c>
      <c r="E4" s="35" t="s">
        <v>67</v>
      </c>
      <c r="F4" s="36">
        <v>6.0000000000000001E-3</v>
      </c>
      <c r="G4" s="36">
        <v>3.8E-3</v>
      </c>
      <c r="H4" s="52" t="s">
        <v>167</v>
      </c>
    </row>
    <row r="5" spans="1:9" x14ac:dyDescent="0.15">
      <c r="A5" s="7">
        <v>2</v>
      </c>
      <c r="B5" t="s">
        <v>64</v>
      </c>
      <c r="C5" t="s">
        <v>19</v>
      </c>
      <c r="D5" t="s">
        <v>66</v>
      </c>
      <c r="E5" s="35" t="s">
        <v>67</v>
      </c>
      <c r="F5" s="36">
        <v>6.0000000000000001E-3</v>
      </c>
      <c r="G5" s="36">
        <v>3.8E-3</v>
      </c>
      <c r="H5" s="36"/>
    </row>
    <row r="6" spans="1:9" x14ac:dyDescent="0.15">
      <c r="A6" s="7">
        <v>3</v>
      </c>
      <c r="B6" t="s">
        <v>65</v>
      </c>
      <c r="C6" t="s">
        <v>70</v>
      </c>
      <c r="D6" t="s">
        <v>71</v>
      </c>
      <c r="E6" s="35" t="s">
        <v>72</v>
      </c>
      <c r="F6" s="36">
        <v>6.0000000000000001E-3</v>
      </c>
      <c r="G6" s="36">
        <v>3.8E-3</v>
      </c>
      <c r="H6" s="36"/>
    </row>
    <row r="7" spans="1:9" x14ac:dyDescent="0.15">
      <c r="A7" s="7">
        <v>4</v>
      </c>
      <c r="B7" t="s">
        <v>229</v>
      </c>
      <c r="C7" t="s">
        <v>68</v>
      </c>
      <c r="D7" t="s">
        <v>66</v>
      </c>
      <c r="E7" s="35" t="s">
        <v>69</v>
      </c>
      <c r="F7" s="36">
        <v>6.0000000000000001E-3</v>
      </c>
      <c r="G7" s="36">
        <v>3.8E-3</v>
      </c>
      <c r="H7" s="36"/>
    </row>
    <row r="8" spans="1:9" x14ac:dyDescent="0.15">
      <c r="A8" s="7">
        <v>5</v>
      </c>
    </row>
    <row r="9" spans="1:9" x14ac:dyDescent="0.15">
      <c r="A9" s="7">
        <v>6</v>
      </c>
    </row>
    <row r="10" spans="1:9" x14ac:dyDescent="0.15">
      <c r="A10" s="7" t="s">
        <v>62</v>
      </c>
    </row>
    <row r="11" spans="1:9" x14ac:dyDescent="0.15">
      <c r="A11" s="7" t="s">
        <v>62</v>
      </c>
    </row>
    <row r="12" spans="1:9" x14ac:dyDescent="0.15">
      <c r="A12" s="7" t="s">
        <v>11</v>
      </c>
    </row>
  </sheetData>
  <mergeCells count="2">
    <mergeCell ref="A1:I1"/>
    <mergeCell ref="F2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8" sqref="G18"/>
    </sheetView>
  </sheetViews>
  <sheetFormatPr defaultRowHeight="13.5" x14ac:dyDescent="0.15"/>
  <cols>
    <col min="1" max="1" width="4.5" style="7" customWidth="1"/>
    <col min="2" max="2" width="17.375" customWidth="1"/>
    <col min="5" max="5" width="23.375" customWidth="1"/>
    <col min="6" max="6" width="19.75" style="7" customWidth="1"/>
    <col min="7" max="7" width="12.875" customWidth="1"/>
  </cols>
  <sheetData>
    <row r="1" spans="1:8" ht="47.25" customHeight="1" x14ac:dyDescent="0.15">
      <c r="A1" s="232" t="s">
        <v>88</v>
      </c>
      <c r="B1" s="233"/>
      <c r="C1" s="233"/>
      <c r="D1" s="233"/>
      <c r="E1" s="233"/>
      <c r="F1" s="233"/>
      <c r="G1" s="233"/>
      <c r="H1" s="233"/>
    </row>
    <row r="2" spans="1:8" x14ac:dyDescent="0.15">
      <c r="A2" s="7" t="s">
        <v>0</v>
      </c>
      <c r="B2" t="s">
        <v>76</v>
      </c>
      <c r="C2" t="s">
        <v>73</v>
      </c>
      <c r="D2" t="s">
        <v>59</v>
      </c>
      <c r="E2" t="s">
        <v>58</v>
      </c>
      <c r="F2" s="7" t="s">
        <v>74</v>
      </c>
      <c r="G2" t="s">
        <v>75</v>
      </c>
      <c r="H2" t="s">
        <v>7</v>
      </c>
    </row>
    <row r="3" spans="1:8" x14ac:dyDescent="0.15">
      <c r="A3" s="7">
        <v>1</v>
      </c>
      <c r="B3" t="s">
        <v>77</v>
      </c>
      <c r="C3" t="s">
        <v>19</v>
      </c>
      <c r="D3" t="s">
        <v>66</v>
      </c>
      <c r="E3" s="35" t="s">
        <v>67</v>
      </c>
      <c r="F3" s="7">
        <v>18107820000</v>
      </c>
      <c r="G3" t="s">
        <v>311</v>
      </c>
    </row>
    <row r="4" spans="1:8" x14ac:dyDescent="0.15">
      <c r="A4" s="7">
        <v>2</v>
      </c>
      <c r="B4" t="s">
        <v>78</v>
      </c>
      <c r="C4" t="s">
        <v>19</v>
      </c>
      <c r="D4" t="s">
        <v>66</v>
      </c>
      <c r="E4" s="35" t="s">
        <v>67</v>
      </c>
      <c r="F4" s="7" t="s">
        <v>81</v>
      </c>
      <c r="G4" t="s">
        <v>311</v>
      </c>
    </row>
    <row r="5" spans="1:8" x14ac:dyDescent="0.15">
      <c r="A5" s="7">
        <v>3</v>
      </c>
      <c r="B5" t="s">
        <v>79</v>
      </c>
      <c r="C5" t="s">
        <v>70</v>
      </c>
      <c r="D5" t="s">
        <v>71</v>
      </c>
      <c r="E5" s="35" t="s">
        <v>72</v>
      </c>
      <c r="F5" s="7" t="s">
        <v>82</v>
      </c>
      <c r="G5" s="37" t="s">
        <v>85</v>
      </c>
    </row>
    <row r="6" spans="1:8" x14ac:dyDescent="0.15">
      <c r="A6" s="7">
        <v>4</v>
      </c>
      <c r="B6" t="s">
        <v>80</v>
      </c>
      <c r="C6" t="s">
        <v>68</v>
      </c>
      <c r="D6" t="s">
        <v>66</v>
      </c>
      <c r="E6" s="35" t="s">
        <v>69</v>
      </c>
      <c r="F6" s="7" t="s">
        <v>83</v>
      </c>
      <c r="G6" t="s">
        <v>84</v>
      </c>
    </row>
    <row r="7" spans="1:8" x14ac:dyDescent="0.15">
      <c r="A7" s="7">
        <v>5</v>
      </c>
    </row>
    <row r="8" spans="1:8" x14ac:dyDescent="0.15">
      <c r="A8" s="7">
        <v>6</v>
      </c>
    </row>
    <row r="9" spans="1:8" x14ac:dyDescent="0.15">
      <c r="A9" s="7" t="s">
        <v>62</v>
      </c>
    </row>
    <row r="10" spans="1:8" x14ac:dyDescent="0.15">
      <c r="A10" s="7" t="s">
        <v>62</v>
      </c>
    </row>
    <row r="11" spans="1:8" x14ac:dyDescent="0.15">
      <c r="A11" s="7" t="s">
        <v>62</v>
      </c>
    </row>
  </sheetData>
  <mergeCells count="1">
    <mergeCell ref="A1:H1"/>
  </mergeCells>
  <phoneticPr fontId="2" type="noConversion"/>
  <hyperlinks>
    <hyperlink ref="G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D3" sqref="D3"/>
    </sheetView>
  </sheetViews>
  <sheetFormatPr defaultRowHeight="13.5" x14ac:dyDescent="0.15"/>
  <cols>
    <col min="1" max="1" width="4.25" style="7" customWidth="1"/>
    <col min="2" max="2" width="26.125" customWidth="1"/>
    <col min="3" max="3" width="19.25" style="35" customWidth="1"/>
    <col min="4" max="4" width="12.375" style="35" customWidth="1"/>
    <col min="5" max="5" width="19.625" style="40" customWidth="1"/>
    <col min="6" max="6" width="13.125" style="35" customWidth="1"/>
    <col min="7" max="7" width="15.125" style="35" customWidth="1"/>
    <col min="8" max="8" width="20.375" style="35" customWidth="1"/>
    <col min="9" max="9" width="13.375" style="35" customWidth="1"/>
    <col min="10" max="13" width="9" style="35"/>
    <col min="14" max="14" width="13" style="35" customWidth="1"/>
    <col min="15" max="16" width="13.25" style="35" customWidth="1"/>
  </cols>
  <sheetData>
    <row r="1" spans="1:17" ht="45.75" customHeight="1" x14ac:dyDescent="0.15">
      <c r="A1" s="232" t="s">
        <v>96</v>
      </c>
      <c r="B1" s="233"/>
      <c r="C1" s="233"/>
      <c r="D1" s="233"/>
      <c r="E1" s="233"/>
      <c r="F1" s="233"/>
      <c r="G1" s="233"/>
      <c r="H1" s="233"/>
      <c r="I1" s="233"/>
    </row>
    <row r="2" spans="1:17" x14ac:dyDescent="0.15">
      <c r="A2" s="7" t="s">
        <v>89</v>
      </c>
      <c r="B2" t="s">
        <v>90</v>
      </c>
      <c r="C2" s="35" t="s">
        <v>92</v>
      </c>
      <c r="D2" s="35" t="s">
        <v>91</v>
      </c>
      <c r="E2" s="40" t="s">
        <v>93</v>
      </c>
      <c r="F2" s="35" t="s">
        <v>94</v>
      </c>
      <c r="G2" s="13" t="s">
        <v>8</v>
      </c>
      <c r="H2" s="13" t="s">
        <v>9</v>
      </c>
      <c r="I2" s="13" t="s">
        <v>10</v>
      </c>
    </row>
    <row r="3" spans="1:17" x14ac:dyDescent="0.15">
      <c r="A3" s="7">
        <v>1</v>
      </c>
      <c r="B3" t="s">
        <v>109</v>
      </c>
      <c r="C3" s="35" t="s">
        <v>98</v>
      </c>
      <c r="D3" s="35">
        <v>15677151121</v>
      </c>
      <c r="E3" s="40" t="s">
        <v>99</v>
      </c>
      <c r="G3" s="13" t="s">
        <v>95</v>
      </c>
      <c r="H3" s="13" t="s">
        <v>95</v>
      </c>
      <c r="I3" s="13" t="s">
        <v>95</v>
      </c>
    </row>
    <row r="4" spans="1:17" x14ac:dyDescent="0.15">
      <c r="A4" s="7">
        <v>2</v>
      </c>
      <c r="G4" s="13" t="s">
        <v>95</v>
      </c>
      <c r="H4" s="13" t="s">
        <v>95</v>
      </c>
      <c r="I4" s="13" t="s">
        <v>95</v>
      </c>
    </row>
    <row r="5" spans="1:17" x14ac:dyDescent="0.15">
      <c r="A5" s="7">
        <v>3</v>
      </c>
      <c r="G5" s="13" t="s">
        <v>95</v>
      </c>
      <c r="H5" s="13" t="s">
        <v>95</v>
      </c>
      <c r="I5" s="13" t="s">
        <v>95</v>
      </c>
    </row>
    <row r="6" spans="1:17" x14ac:dyDescent="0.15">
      <c r="A6" s="7">
        <v>4</v>
      </c>
      <c r="G6" s="13" t="s">
        <v>95</v>
      </c>
      <c r="H6" s="13" t="s">
        <v>95</v>
      </c>
      <c r="I6" s="13" t="s">
        <v>95</v>
      </c>
    </row>
    <row r="7" spans="1:17" x14ac:dyDescent="0.15">
      <c r="A7" s="7">
        <v>5</v>
      </c>
      <c r="G7" s="13" t="s">
        <v>95</v>
      </c>
      <c r="H7" s="13" t="s">
        <v>95</v>
      </c>
      <c r="I7" s="13" t="s">
        <v>95</v>
      </c>
    </row>
    <row r="8" spans="1:17" x14ac:dyDescent="0.15">
      <c r="A8" s="7">
        <v>6</v>
      </c>
      <c r="G8" s="13" t="s">
        <v>95</v>
      </c>
      <c r="H8" s="13" t="s">
        <v>95</v>
      </c>
      <c r="I8" s="13" t="s">
        <v>95</v>
      </c>
    </row>
    <row r="9" spans="1:17" x14ac:dyDescent="0.15">
      <c r="A9" s="7" t="s">
        <v>62</v>
      </c>
    </row>
    <row r="10" spans="1:17" x14ac:dyDescent="0.15">
      <c r="A10" s="7" t="s">
        <v>62</v>
      </c>
      <c r="D10" s="48" t="s">
        <v>145</v>
      </c>
      <c r="E10" s="49"/>
      <c r="F10" s="50"/>
      <c r="G10" s="50"/>
      <c r="H10" s="50"/>
    </row>
    <row r="11" spans="1:17" x14ac:dyDescent="0.15">
      <c r="A11" s="7" t="s">
        <v>11</v>
      </c>
      <c r="D11" s="48"/>
      <c r="E11" s="49"/>
      <c r="F11" s="50"/>
      <c r="G11" s="50"/>
      <c r="H11" s="50"/>
    </row>
    <row r="12" spans="1:17" x14ac:dyDescent="0.15">
      <c r="D12" s="50" t="s">
        <v>144</v>
      </c>
      <c r="E12" s="49"/>
      <c r="F12" s="50"/>
      <c r="G12" s="50"/>
      <c r="H12" s="50"/>
    </row>
    <row r="15" spans="1:17" ht="42" customHeight="1" x14ac:dyDescent="0.15">
      <c r="A15" s="232" t="s">
        <v>143</v>
      </c>
      <c r="B15" s="233"/>
      <c r="C15" s="233"/>
      <c r="D15" s="233"/>
      <c r="E15" s="233"/>
      <c r="F15" s="233"/>
      <c r="G15" s="233"/>
      <c r="H15" s="233"/>
      <c r="I15" s="233"/>
      <c r="P15" s="35" t="s">
        <v>285</v>
      </c>
    </row>
    <row r="16" spans="1:17" s="1" customFormat="1" ht="12.75" customHeight="1" x14ac:dyDescent="0.15">
      <c r="A16" s="1" t="s">
        <v>89</v>
      </c>
      <c r="B16" s="1" t="s">
        <v>100</v>
      </c>
      <c r="C16" s="1" t="s">
        <v>126</v>
      </c>
      <c r="D16" s="1" t="s">
        <v>97</v>
      </c>
      <c r="E16" s="34" t="s">
        <v>102</v>
      </c>
      <c r="F16" s="2" t="s">
        <v>103</v>
      </c>
      <c r="G16" s="34" t="s">
        <v>104</v>
      </c>
      <c r="H16" s="34" t="s">
        <v>58</v>
      </c>
      <c r="I16" s="34" t="s">
        <v>21</v>
      </c>
      <c r="J16" s="34" t="s">
        <v>105</v>
      </c>
      <c r="K16" s="34" t="s">
        <v>106</v>
      </c>
      <c r="L16" s="34" t="s">
        <v>107</v>
      </c>
      <c r="M16" s="34" t="s">
        <v>120</v>
      </c>
      <c r="N16" s="1" t="s">
        <v>283</v>
      </c>
      <c r="O16" s="1" t="s">
        <v>284</v>
      </c>
      <c r="P16" s="66" t="s">
        <v>282</v>
      </c>
      <c r="Q16" s="34" t="s">
        <v>94</v>
      </c>
    </row>
    <row r="17" spans="1:17" x14ac:dyDescent="0.15">
      <c r="A17" s="7">
        <v>1</v>
      </c>
      <c r="B17" s="7" t="s">
        <v>112</v>
      </c>
      <c r="C17" s="12" t="s">
        <v>129</v>
      </c>
      <c r="D17" t="s">
        <v>109</v>
      </c>
      <c r="E17" s="35" t="s">
        <v>98</v>
      </c>
      <c r="F17" s="40">
        <v>15677151121</v>
      </c>
      <c r="G17" s="35" t="s">
        <v>113</v>
      </c>
      <c r="H17" s="35" t="s">
        <v>127</v>
      </c>
      <c r="I17" s="11" t="s">
        <v>115</v>
      </c>
      <c r="J17" s="11" t="s">
        <v>116</v>
      </c>
      <c r="K17" s="11" t="s">
        <v>118</v>
      </c>
      <c r="L17" s="5" t="s">
        <v>121</v>
      </c>
      <c r="M17" s="5" t="s">
        <v>123</v>
      </c>
      <c r="N17" s="5" t="s">
        <v>208</v>
      </c>
      <c r="O17" s="5" t="s">
        <v>211</v>
      </c>
      <c r="P17" s="204">
        <v>0.01</v>
      </c>
      <c r="Q17" s="35"/>
    </row>
    <row r="18" spans="1:17" x14ac:dyDescent="0.15">
      <c r="A18" s="7">
        <v>2</v>
      </c>
      <c r="B18" s="7" t="s">
        <v>108</v>
      </c>
      <c r="C18" s="12" t="s">
        <v>130</v>
      </c>
      <c r="D18" t="s">
        <v>110</v>
      </c>
      <c r="E18" s="35" t="s">
        <v>111</v>
      </c>
      <c r="F18" s="40">
        <v>17077162218</v>
      </c>
      <c r="G18" s="35" t="s">
        <v>114</v>
      </c>
      <c r="H18" s="35" t="s">
        <v>128</v>
      </c>
      <c r="I18" s="11" t="s">
        <v>197</v>
      </c>
      <c r="J18" s="11" t="s">
        <v>117</v>
      </c>
      <c r="K18" s="11" t="s">
        <v>119</v>
      </c>
      <c r="L18" s="5" t="s">
        <v>122</v>
      </c>
      <c r="M18" s="5" t="s">
        <v>124</v>
      </c>
      <c r="N18" s="5" t="s">
        <v>209</v>
      </c>
      <c r="O18" s="5" t="s">
        <v>211</v>
      </c>
      <c r="P18" s="204">
        <v>0.01</v>
      </c>
      <c r="Q18" s="35"/>
    </row>
    <row r="19" spans="1:17" x14ac:dyDescent="0.15">
      <c r="A19" s="7">
        <v>3</v>
      </c>
      <c r="B19" s="7" t="s">
        <v>101</v>
      </c>
      <c r="C19" s="7"/>
      <c r="D19"/>
      <c r="E19" s="35"/>
      <c r="F19" s="40"/>
      <c r="O19" s="35" t="s">
        <v>210</v>
      </c>
      <c r="Q19" s="35"/>
    </row>
    <row r="20" spans="1:17" x14ac:dyDescent="0.15">
      <c r="A20" s="7">
        <v>4</v>
      </c>
      <c r="B20" s="7" t="s">
        <v>101</v>
      </c>
      <c r="C20" s="7"/>
      <c r="D20"/>
      <c r="E20" s="35"/>
      <c r="F20" s="40"/>
      <c r="Q20" s="35"/>
    </row>
    <row r="21" spans="1:17" x14ac:dyDescent="0.15">
      <c r="A21" s="7">
        <v>5</v>
      </c>
      <c r="B21" s="7" t="s">
        <v>125</v>
      </c>
      <c r="C21" s="7"/>
      <c r="D21"/>
      <c r="E21" s="35"/>
      <c r="F21" s="40"/>
      <c r="Q21" s="35"/>
    </row>
    <row r="22" spans="1:17" x14ac:dyDescent="0.15">
      <c r="A22" s="7">
        <v>6</v>
      </c>
      <c r="B22" s="7" t="s">
        <v>125</v>
      </c>
      <c r="C22" s="7"/>
      <c r="D22"/>
      <c r="E22" s="35"/>
      <c r="F22" s="40"/>
      <c r="Q22" s="35"/>
    </row>
    <row r="23" spans="1:17" x14ac:dyDescent="0.15">
      <c r="A23" s="7" t="s">
        <v>62</v>
      </c>
      <c r="B23" s="7"/>
      <c r="C23"/>
    </row>
    <row r="24" spans="1:17" x14ac:dyDescent="0.15">
      <c r="A24" s="7" t="s">
        <v>62</v>
      </c>
      <c r="B24" s="7"/>
      <c r="C24"/>
    </row>
    <row r="25" spans="1:17" x14ac:dyDescent="0.15">
      <c r="A25" s="7" t="s">
        <v>11</v>
      </c>
      <c r="B25" s="7"/>
      <c r="C25"/>
    </row>
    <row r="26" spans="1:17" x14ac:dyDescent="0.15">
      <c r="D26" s="48" t="s">
        <v>146</v>
      </c>
    </row>
    <row r="27" spans="1:17" x14ac:dyDescent="0.15">
      <c r="D27" s="50" t="s">
        <v>147</v>
      </c>
    </row>
    <row r="28" spans="1:17" x14ac:dyDescent="0.15">
      <c r="E28" s="46"/>
      <c r="F28" s="47"/>
    </row>
    <row r="30" spans="1:17" x14ac:dyDescent="0.15">
      <c r="D30" s="7" t="s">
        <v>138</v>
      </c>
      <c r="E30" s="235" t="s">
        <v>139</v>
      </c>
      <c r="F30" s="235"/>
      <c r="G30" s="235"/>
      <c r="H30" s="235"/>
      <c r="I30" s="235"/>
    </row>
    <row r="31" spans="1:17" x14ac:dyDescent="0.15">
      <c r="D31" s="12" t="s">
        <v>134</v>
      </c>
      <c r="E31" s="44" t="s">
        <v>140</v>
      </c>
      <c r="F31" s="45"/>
      <c r="G31" s="45"/>
      <c r="H31" s="45"/>
      <c r="I31" s="45"/>
    </row>
    <row r="32" spans="1:17" x14ac:dyDescent="0.15">
      <c r="D32" s="12" t="s">
        <v>135</v>
      </c>
      <c r="E32" s="17" t="s">
        <v>140</v>
      </c>
      <c r="F32" s="43"/>
      <c r="G32" s="43"/>
      <c r="H32" s="43"/>
      <c r="I32" s="43"/>
    </row>
    <row r="33" spans="4:9" x14ac:dyDescent="0.15">
      <c r="D33" s="12" t="s">
        <v>136</v>
      </c>
      <c r="E33" s="44" t="s">
        <v>141</v>
      </c>
      <c r="F33" s="45"/>
      <c r="G33" s="45"/>
      <c r="H33" s="45"/>
      <c r="I33" s="45"/>
    </row>
    <row r="34" spans="4:9" x14ac:dyDescent="0.15">
      <c r="D34" s="12" t="s">
        <v>137</v>
      </c>
      <c r="E34" s="17" t="s">
        <v>142</v>
      </c>
      <c r="F34" s="43"/>
      <c r="G34" s="43"/>
      <c r="H34" s="43"/>
      <c r="I34" s="43"/>
    </row>
  </sheetData>
  <mergeCells count="3">
    <mergeCell ref="A1:I1"/>
    <mergeCell ref="A15:I15"/>
    <mergeCell ref="E30:I3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="85" zoomScaleNormal="85" workbookViewId="0">
      <selection activeCell="O38" sqref="A37:O38"/>
    </sheetView>
  </sheetViews>
  <sheetFormatPr defaultRowHeight="13.5" x14ac:dyDescent="0.15"/>
  <cols>
    <col min="1" max="1" width="4.125" style="56" customWidth="1"/>
    <col min="2" max="2" width="9" style="56" customWidth="1"/>
    <col min="3" max="3" width="5.75" style="56" customWidth="1"/>
    <col min="4" max="4" width="8.25" style="56" customWidth="1"/>
    <col min="5" max="5" width="17.75" style="56" customWidth="1"/>
    <col min="6" max="6" width="29.75" style="56" customWidth="1"/>
    <col min="7" max="7" width="14.125" style="57" customWidth="1"/>
    <col min="8" max="8" width="7.75" style="56" customWidth="1"/>
    <col min="9" max="9" width="17.75" style="56" customWidth="1"/>
    <col min="10" max="10" width="7.625" style="58" customWidth="1"/>
    <col min="11" max="11" width="7.875" style="59" customWidth="1"/>
    <col min="12" max="12" width="12.125" style="60" customWidth="1"/>
    <col min="13" max="13" width="11.75" style="58" customWidth="1"/>
    <col min="14" max="14" width="8.625" style="56" customWidth="1"/>
    <col min="15" max="15" width="17.375" style="56" customWidth="1"/>
    <col min="16" max="16384" width="9" style="56"/>
  </cols>
  <sheetData>
    <row r="1" spans="1:18" ht="14.25" thickBot="1" x14ac:dyDescent="0.2"/>
    <row r="2" spans="1:18" ht="13.5" customHeight="1" x14ac:dyDescent="0.15">
      <c r="A2" s="236" t="s">
        <v>252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/>
    </row>
    <row r="3" spans="1:18" ht="13.5" customHeight="1" x14ac:dyDescent="0.15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1"/>
    </row>
    <row r="4" spans="1:18" ht="13.5" customHeight="1" x14ac:dyDescent="0.15">
      <c r="A4" s="239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1"/>
    </row>
    <row r="5" spans="1:18" ht="13.5" customHeight="1" x14ac:dyDescent="0.15">
      <c r="A5" s="239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1"/>
    </row>
    <row r="6" spans="1:18" x14ac:dyDescent="0.15">
      <c r="A6" s="239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1"/>
    </row>
    <row r="7" spans="1:18" x14ac:dyDescent="0.15">
      <c r="A7" s="68" t="s">
        <v>148</v>
      </c>
      <c r="B7" s="69" t="s">
        <v>149</v>
      </c>
      <c r="C7" s="69" t="s">
        <v>150</v>
      </c>
      <c r="D7" s="70" t="s">
        <v>256</v>
      </c>
      <c r="E7" s="69" t="s">
        <v>199</v>
      </c>
      <c r="F7" s="69" t="s">
        <v>159</v>
      </c>
      <c r="G7" s="69" t="s">
        <v>177</v>
      </c>
      <c r="H7" s="71" t="s">
        <v>161</v>
      </c>
      <c r="I7" s="69" t="s">
        <v>160</v>
      </c>
      <c r="J7" s="69" t="s">
        <v>176</v>
      </c>
      <c r="K7" s="72" t="s">
        <v>201</v>
      </c>
      <c r="L7" s="73" t="s">
        <v>204</v>
      </c>
      <c r="M7" s="74" t="s">
        <v>173</v>
      </c>
      <c r="N7" s="72"/>
      <c r="O7" s="75"/>
    </row>
    <row r="8" spans="1:18" x14ac:dyDescent="0.15">
      <c r="A8" s="68"/>
      <c r="B8" s="69"/>
      <c r="C8" s="69"/>
      <c r="D8" s="76" t="s">
        <v>185</v>
      </c>
      <c r="E8" s="69" t="s">
        <v>194</v>
      </c>
      <c r="F8" s="69" t="s">
        <v>158</v>
      </c>
      <c r="G8" s="71"/>
      <c r="H8" s="69"/>
      <c r="I8" s="69"/>
      <c r="J8" s="72"/>
      <c r="K8" s="73"/>
      <c r="L8" s="74"/>
      <c r="M8" s="72"/>
      <c r="N8" s="69"/>
      <c r="O8" s="75"/>
    </row>
    <row r="9" spans="1:18" x14ac:dyDescent="0.15">
      <c r="A9" s="68"/>
      <c r="B9" s="69"/>
      <c r="C9" s="69"/>
      <c r="D9" s="69" t="s">
        <v>186</v>
      </c>
      <c r="E9" s="69" t="s">
        <v>200</v>
      </c>
      <c r="F9" s="69"/>
      <c r="G9" s="71"/>
      <c r="H9" s="69"/>
      <c r="I9" s="69"/>
      <c r="J9" s="72"/>
      <c r="K9" s="73"/>
      <c r="L9" s="74"/>
      <c r="M9" s="72"/>
      <c r="N9" s="69"/>
      <c r="O9" s="75"/>
      <c r="R9" s="202" t="s">
        <v>257</v>
      </c>
    </row>
    <row r="10" spans="1:18" x14ac:dyDescent="0.15">
      <c r="A10" s="68"/>
      <c r="B10" s="69"/>
      <c r="C10" s="69"/>
      <c r="D10" s="69" t="s">
        <v>240</v>
      </c>
      <c r="E10" s="69"/>
      <c r="F10" s="69"/>
      <c r="G10" s="71"/>
      <c r="H10" s="69"/>
      <c r="I10" s="69"/>
      <c r="J10" s="72"/>
      <c r="K10" s="73"/>
      <c r="L10" s="74"/>
      <c r="M10" s="72"/>
      <c r="N10" s="69"/>
      <c r="O10" s="75"/>
    </row>
    <row r="11" spans="1:18" x14ac:dyDescent="0.15">
      <c r="A11" s="68"/>
      <c r="B11" s="70"/>
      <c r="C11" s="70"/>
      <c r="D11" s="69" t="s">
        <v>241</v>
      </c>
      <c r="E11" s="69"/>
      <c r="F11" s="69"/>
      <c r="G11" s="71"/>
      <c r="H11" s="69"/>
      <c r="I11" s="69"/>
      <c r="J11" s="72"/>
      <c r="K11" s="73"/>
      <c r="L11" s="74"/>
      <c r="M11" s="72"/>
      <c r="N11" s="69"/>
      <c r="O11" s="75"/>
      <c r="R11" s="202" t="s">
        <v>255</v>
      </c>
    </row>
    <row r="12" spans="1:18" x14ac:dyDescent="0.15">
      <c r="A12" s="77">
        <v>1</v>
      </c>
      <c r="B12" s="78">
        <v>20180904</v>
      </c>
      <c r="C12" s="79">
        <v>0.60972222222222217</v>
      </c>
      <c r="D12" s="80" t="s">
        <v>185</v>
      </c>
      <c r="E12" s="81" t="s">
        <v>196</v>
      </c>
      <c r="F12" s="82" t="s">
        <v>129</v>
      </c>
      <c r="G12" s="81">
        <v>123456</v>
      </c>
      <c r="H12" s="83" t="s">
        <v>198</v>
      </c>
      <c r="I12" s="83" t="s">
        <v>127</v>
      </c>
      <c r="J12" s="81">
        <v>500</v>
      </c>
      <c r="K12" s="84"/>
      <c r="L12" s="85"/>
      <c r="M12" s="86"/>
      <c r="N12" s="87"/>
      <c r="O12" s="88"/>
    </row>
    <row r="13" spans="1:18" x14ac:dyDescent="0.15">
      <c r="A13" s="77">
        <v>2</v>
      </c>
      <c r="B13" s="78">
        <v>20180904</v>
      </c>
      <c r="C13" s="79">
        <v>0.7090277777777777</v>
      </c>
      <c r="D13" s="80" t="s">
        <v>195</v>
      </c>
      <c r="E13" s="81" t="s">
        <v>196</v>
      </c>
      <c r="F13" s="82" t="s">
        <v>129</v>
      </c>
      <c r="G13" s="81">
        <v>123456</v>
      </c>
      <c r="H13" s="83" t="s">
        <v>198</v>
      </c>
      <c r="I13" s="83" t="s">
        <v>127</v>
      </c>
      <c r="J13" s="81">
        <v>3500</v>
      </c>
      <c r="K13" s="84"/>
      <c r="L13" s="85"/>
      <c r="M13" s="86"/>
      <c r="N13" s="87"/>
      <c r="O13" s="88"/>
      <c r="Q13" s="56" t="s">
        <v>313</v>
      </c>
      <c r="R13" s="202" t="s">
        <v>312</v>
      </c>
    </row>
    <row r="14" spans="1:18" x14ac:dyDescent="0.15">
      <c r="A14" s="77">
        <v>3</v>
      </c>
      <c r="B14" s="78">
        <v>20180904</v>
      </c>
      <c r="C14" s="79">
        <v>0.77361111111111114</v>
      </c>
      <c r="D14" s="80" t="s">
        <v>195</v>
      </c>
      <c r="E14" s="81" t="s">
        <v>196</v>
      </c>
      <c r="F14" s="82" t="s">
        <v>129</v>
      </c>
      <c r="G14" s="81">
        <v>123456</v>
      </c>
      <c r="H14" s="83" t="s">
        <v>198</v>
      </c>
      <c r="I14" s="83" t="s">
        <v>127</v>
      </c>
      <c r="J14" s="81">
        <v>10000</v>
      </c>
      <c r="K14" s="84"/>
      <c r="L14" s="85"/>
      <c r="M14" s="86"/>
      <c r="N14" s="87"/>
      <c r="O14" s="88"/>
    </row>
    <row r="15" spans="1:18" x14ac:dyDescent="0.15">
      <c r="A15" s="77">
        <v>4</v>
      </c>
      <c r="B15" s="78">
        <v>20180904</v>
      </c>
      <c r="C15" s="79">
        <v>0.77777777777777779</v>
      </c>
      <c r="D15" s="80" t="s">
        <v>195</v>
      </c>
      <c r="E15" s="81" t="s">
        <v>196</v>
      </c>
      <c r="F15" s="82" t="s">
        <v>129</v>
      </c>
      <c r="G15" s="81">
        <v>123456</v>
      </c>
      <c r="H15" s="83" t="s">
        <v>198</v>
      </c>
      <c r="I15" s="83" t="s">
        <v>127</v>
      </c>
      <c r="J15" s="81">
        <v>15000</v>
      </c>
      <c r="K15" s="84"/>
      <c r="L15" s="85"/>
      <c r="M15" s="86"/>
      <c r="N15" s="87"/>
      <c r="O15" s="88"/>
    </row>
    <row r="16" spans="1:18" x14ac:dyDescent="0.15">
      <c r="A16" s="77">
        <v>5</v>
      </c>
      <c r="B16" s="78">
        <v>20180904</v>
      </c>
      <c r="C16" s="79">
        <v>0.77986111111111101</v>
      </c>
      <c r="D16" s="80" t="s">
        <v>195</v>
      </c>
      <c r="E16" s="81" t="s">
        <v>196</v>
      </c>
      <c r="F16" s="82" t="s">
        <v>129</v>
      </c>
      <c r="G16" s="81">
        <v>123456</v>
      </c>
      <c r="H16" s="83" t="s">
        <v>198</v>
      </c>
      <c r="I16" s="83" t="s">
        <v>127</v>
      </c>
      <c r="J16" s="81">
        <v>11000</v>
      </c>
      <c r="K16" s="81">
        <f>J12+J13+J14+J15+J16</f>
        <v>40000</v>
      </c>
      <c r="L16" s="89">
        <v>1.2E-2</v>
      </c>
      <c r="M16" s="81">
        <f>K16*L16</f>
        <v>480</v>
      </c>
      <c r="N16" s="87"/>
      <c r="O16" s="88"/>
    </row>
    <row r="17" spans="1:19" x14ac:dyDescent="0.15">
      <c r="A17" s="90"/>
      <c r="B17" s="70"/>
      <c r="C17" s="70"/>
      <c r="D17" s="70"/>
      <c r="E17" s="70"/>
      <c r="F17" s="70"/>
      <c r="G17" s="70"/>
      <c r="H17" s="70"/>
      <c r="I17" s="70"/>
      <c r="J17" s="91"/>
      <c r="K17" s="92"/>
      <c r="L17" s="93"/>
      <c r="M17" s="91"/>
      <c r="N17" s="70"/>
      <c r="O17" s="94"/>
    </row>
    <row r="18" spans="1:19" x14ac:dyDescent="0.15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7"/>
    </row>
    <row r="19" spans="1:19" s="65" customFormat="1" x14ac:dyDescent="0.15">
      <c r="A19" s="98" t="s">
        <v>148</v>
      </c>
      <c r="B19" s="99" t="s">
        <v>149</v>
      </c>
      <c r="C19" s="99" t="s">
        <v>150</v>
      </c>
      <c r="D19" s="99" t="s">
        <v>256</v>
      </c>
      <c r="E19" s="99" t="s">
        <v>151</v>
      </c>
      <c r="F19" s="99" t="s">
        <v>153</v>
      </c>
      <c r="G19" s="100" t="s">
        <v>155</v>
      </c>
      <c r="H19" s="99" t="s">
        <v>162</v>
      </c>
      <c r="I19" s="99" t="s">
        <v>164</v>
      </c>
      <c r="J19" s="99" t="s">
        <v>178</v>
      </c>
      <c r="K19" s="101" t="s">
        <v>170</v>
      </c>
      <c r="L19" s="102" t="s">
        <v>213</v>
      </c>
      <c r="M19" s="103" t="s">
        <v>174</v>
      </c>
      <c r="N19" s="101" t="s">
        <v>214</v>
      </c>
      <c r="O19" s="104" t="s">
        <v>181</v>
      </c>
    </row>
    <row r="20" spans="1:19" x14ac:dyDescent="0.15">
      <c r="A20" s="105"/>
      <c r="B20" s="106"/>
      <c r="C20" s="106"/>
      <c r="D20" s="107" t="s">
        <v>185</v>
      </c>
      <c r="E20" s="106" t="s">
        <v>152</v>
      </c>
      <c r="F20" s="106" t="s">
        <v>154</v>
      </c>
      <c r="G20" s="108" t="s">
        <v>157</v>
      </c>
      <c r="H20" s="106" t="s">
        <v>163</v>
      </c>
      <c r="I20" s="106" t="s">
        <v>168</v>
      </c>
      <c r="J20" s="109" t="s">
        <v>179</v>
      </c>
      <c r="K20" s="110" t="s">
        <v>171</v>
      </c>
      <c r="L20" s="242" t="s">
        <v>172</v>
      </c>
      <c r="M20" s="243" t="s">
        <v>175</v>
      </c>
      <c r="N20" s="244" t="s">
        <v>215</v>
      </c>
      <c r="O20" s="111"/>
    </row>
    <row r="21" spans="1:19" x14ac:dyDescent="0.15">
      <c r="A21" s="105"/>
      <c r="B21" s="106"/>
      <c r="C21" s="106"/>
      <c r="D21" s="112" t="s">
        <v>186</v>
      </c>
      <c r="E21" s="106"/>
      <c r="F21" s="106"/>
      <c r="G21" s="108" t="s">
        <v>156</v>
      </c>
      <c r="H21" s="106"/>
      <c r="I21" s="106" t="s">
        <v>169</v>
      </c>
      <c r="J21" s="109" t="s">
        <v>180</v>
      </c>
      <c r="K21" s="113"/>
      <c r="L21" s="242"/>
      <c r="M21" s="243"/>
      <c r="N21" s="244"/>
      <c r="O21" s="111"/>
    </row>
    <row r="22" spans="1:19" x14ac:dyDescent="0.15">
      <c r="A22" s="105"/>
      <c r="B22" s="106"/>
      <c r="C22" s="106"/>
      <c r="D22" s="106" t="s">
        <v>240</v>
      </c>
      <c r="E22" s="106"/>
      <c r="F22" s="106"/>
      <c r="G22" s="108"/>
      <c r="H22" s="106"/>
      <c r="I22" s="106"/>
      <c r="J22" s="109"/>
      <c r="K22" s="113"/>
      <c r="L22" s="242"/>
      <c r="M22" s="243"/>
      <c r="N22" s="244"/>
      <c r="O22" s="111"/>
    </row>
    <row r="23" spans="1:19" x14ac:dyDescent="0.15">
      <c r="A23" s="105"/>
      <c r="B23" s="106"/>
      <c r="C23" s="106"/>
      <c r="D23" s="106"/>
      <c r="E23" s="106"/>
      <c r="F23" s="106"/>
      <c r="G23" s="108"/>
      <c r="H23" s="106"/>
      <c r="I23" s="106"/>
      <c r="J23" s="109"/>
      <c r="K23" s="113"/>
      <c r="L23" s="242"/>
      <c r="M23" s="243"/>
      <c r="N23" s="244"/>
      <c r="O23" s="111"/>
    </row>
    <row r="24" spans="1:19" x14ac:dyDescent="0.15">
      <c r="A24" s="77">
        <v>1</v>
      </c>
      <c r="B24" s="114">
        <v>20180904</v>
      </c>
      <c r="C24" s="115">
        <v>0.62430555555555556</v>
      </c>
      <c r="D24" s="116" t="s">
        <v>186</v>
      </c>
      <c r="E24" s="117" t="s">
        <v>63</v>
      </c>
      <c r="F24" s="114" t="s">
        <v>188</v>
      </c>
      <c r="G24" s="82" t="s">
        <v>129</v>
      </c>
      <c r="H24" s="114">
        <v>326</v>
      </c>
      <c r="I24" s="87" t="s">
        <v>169</v>
      </c>
      <c r="J24" s="118" t="s">
        <v>205</v>
      </c>
      <c r="K24" s="119">
        <v>3.8E-3</v>
      </c>
      <c r="L24" s="120">
        <f t="shared" ref="L24:L32" si="0">H24*K24</f>
        <v>1.2387999999999999</v>
      </c>
      <c r="M24" s="120">
        <f t="shared" ref="M24:M32" si="1">H24-L24</f>
        <v>324.76119999999997</v>
      </c>
      <c r="N24" s="121">
        <f>K16-H24</f>
        <v>39674</v>
      </c>
      <c r="O24" s="88" t="s">
        <v>202</v>
      </c>
    </row>
    <row r="25" spans="1:19" x14ac:dyDescent="0.15">
      <c r="A25" s="77">
        <v>2</v>
      </c>
      <c r="B25" s="114">
        <v>20180904</v>
      </c>
      <c r="C25" s="115">
        <v>0.73472222222222217</v>
      </c>
      <c r="D25" s="116" t="s">
        <v>186</v>
      </c>
      <c r="E25" s="117" t="s">
        <v>63</v>
      </c>
      <c r="F25" s="114" t="s">
        <v>189</v>
      </c>
      <c r="G25" s="82" t="s">
        <v>129</v>
      </c>
      <c r="H25" s="114">
        <v>2107</v>
      </c>
      <c r="I25" s="87" t="s">
        <v>168</v>
      </c>
      <c r="J25" s="118" t="s">
        <v>205</v>
      </c>
      <c r="K25" s="119">
        <v>6.0000000000000001E-3</v>
      </c>
      <c r="L25" s="120">
        <f t="shared" si="0"/>
        <v>12.641999999999999</v>
      </c>
      <c r="M25" s="120">
        <f t="shared" si="1"/>
        <v>2094.3580000000002</v>
      </c>
      <c r="N25" s="121">
        <f t="shared" ref="N25:N30" si="2">N24-H25</f>
        <v>37567</v>
      </c>
      <c r="O25" s="88" t="s">
        <v>203</v>
      </c>
    </row>
    <row r="26" spans="1:19" x14ac:dyDescent="0.15">
      <c r="A26" s="77">
        <v>3</v>
      </c>
      <c r="B26" s="114">
        <v>20180904</v>
      </c>
      <c r="C26" s="115">
        <v>0.77777777777777779</v>
      </c>
      <c r="D26" s="116" t="s">
        <v>186</v>
      </c>
      <c r="E26" s="117" t="s">
        <v>63</v>
      </c>
      <c r="F26" s="114" t="s">
        <v>190</v>
      </c>
      <c r="G26" s="82" t="s">
        <v>129</v>
      </c>
      <c r="H26" s="114">
        <v>11058</v>
      </c>
      <c r="I26" s="87" t="s">
        <v>168</v>
      </c>
      <c r="J26" s="118" t="s">
        <v>205</v>
      </c>
      <c r="K26" s="119">
        <v>6.0000000000000001E-3</v>
      </c>
      <c r="L26" s="120">
        <f t="shared" si="0"/>
        <v>66.347999999999999</v>
      </c>
      <c r="M26" s="120">
        <f t="shared" si="1"/>
        <v>10991.652</v>
      </c>
      <c r="N26" s="121">
        <f t="shared" si="2"/>
        <v>26509</v>
      </c>
      <c r="O26" s="88"/>
    </row>
    <row r="27" spans="1:19" x14ac:dyDescent="0.15">
      <c r="A27" s="77">
        <v>4</v>
      </c>
      <c r="B27" s="114">
        <v>20180904</v>
      </c>
      <c r="C27" s="115">
        <v>0.77847222222222223</v>
      </c>
      <c r="D27" s="116" t="s">
        <v>186</v>
      </c>
      <c r="E27" s="117" t="s">
        <v>63</v>
      </c>
      <c r="F27" s="114" t="s">
        <v>190</v>
      </c>
      <c r="G27" s="82" t="s">
        <v>129</v>
      </c>
      <c r="H27" s="114">
        <v>14286</v>
      </c>
      <c r="I27" s="87" t="s">
        <v>168</v>
      </c>
      <c r="J27" s="118" t="s">
        <v>205</v>
      </c>
      <c r="K27" s="119">
        <v>6.0000000000000001E-3</v>
      </c>
      <c r="L27" s="120">
        <f t="shared" si="0"/>
        <v>85.716000000000008</v>
      </c>
      <c r="M27" s="120">
        <f t="shared" si="1"/>
        <v>14200.284</v>
      </c>
      <c r="N27" s="121">
        <f t="shared" si="2"/>
        <v>12223</v>
      </c>
      <c r="O27" s="88"/>
    </row>
    <row r="28" spans="1:19" x14ac:dyDescent="0.15">
      <c r="A28" s="77">
        <v>5</v>
      </c>
      <c r="B28" s="114">
        <v>20180904</v>
      </c>
      <c r="C28" s="115">
        <v>0.78125</v>
      </c>
      <c r="D28" s="116" t="s">
        <v>186</v>
      </c>
      <c r="E28" s="117" t="s">
        <v>63</v>
      </c>
      <c r="F28" s="114" t="s">
        <v>190</v>
      </c>
      <c r="G28" s="82" t="s">
        <v>129</v>
      </c>
      <c r="H28" s="114">
        <v>11667</v>
      </c>
      <c r="I28" s="87" t="s">
        <v>168</v>
      </c>
      <c r="J28" s="118" t="s">
        <v>205</v>
      </c>
      <c r="K28" s="119">
        <v>6.0000000000000001E-3</v>
      </c>
      <c r="L28" s="120">
        <f t="shared" si="0"/>
        <v>70.001999999999995</v>
      </c>
      <c r="M28" s="120">
        <f t="shared" si="1"/>
        <v>11596.998</v>
      </c>
      <c r="N28" s="121">
        <f t="shared" si="2"/>
        <v>556</v>
      </c>
      <c r="O28" s="122"/>
      <c r="P28" s="61"/>
      <c r="Q28" s="61"/>
      <c r="R28" s="61"/>
      <c r="S28" s="61"/>
    </row>
    <row r="29" spans="1:19" x14ac:dyDescent="0.15">
      <c r="A29" s="77">
        <v>6</v>
      </c>
      <c r="B29" s="114">
        <v>20180905</v>
      </c>
      <c r="C29" s="115">
        <v>0.3972222222222222</v>
      </c>
      <c r="D29" s="116" t="s">
        <v>186</v>
      </c>
      <c r="E29" s="117" t="s">
        <v>63</v>
      </c>
      <c r="F29" s="114" t="s">
        <v>191</v>
      </c>
      <c r="G29" s="82" t="s">
        <v>129</v>
      </c>
      <c r="H29" s="114">
        <v>127</v>
      </c>
      <c r="I29" s="87" t="s">
        <v>169</v>
      </c>
      <c r="J29" s="118" t="s">
        <v>205</v>
      </c>
      <c r="K29" s="119">
        <v>3.8E-3</v>
      </c>
      <c r="L29" s="120">
        <f t="shared" si="0"/>
        <v>0.48259999999999997</v>
      </c>
      <c r="M29" s="120">
        <f t="shared" si="1"/>
        <v>126.51739999999999</v>
      </c>
      <c r="N29" s="121">
        <f t="shared" si="2"/>
        <v>429</v>
      </c>
      <c r="O29" s="88"/>
    </row>
    <row r="30" spans="1:19" x14ac:dyDescent="0.15">
      <c r="A30" s="77">
        <v>7</v>
      </c>
      <c r="B30" s="114">
        <v>20180905</v>
      </c>
      <c r="C30" s="115">
        <v>0.46666666666666662</v>
      </c>
      <c r="D30" s="116" t="s">
        <v>186</v>
      </c>
      <c r="E30" s="117" t="s">
        <v>63</v>
      </c>
      <c r="F30" s="114" t="s">
        <v>192</v>
      </c>
      <c r="G30" s="82" t="s">
        <v>129</v>
      </c>
      <c r="H30" s="114">
        <v>258</v>
      </c>
      <c r="I30" s="87" t="s">
        <v>169</v>
      </c>
      <c r="J30" s="118" t="s">
        <v>205</v>
      </c>
      <c r="K30" s="119">
        <v>3.8E-3</v>
      </c>
      <c r="L30" s="120">
        <f t="shared" si="0"/>
        <v>0.98040000000000005</v>
      </c>
      <c r="M30" s="120">
        <f t="shared" si="1"/>
        <v>257.01960000000003</v>
      </c>
      <c r="N30" s="121">
        <f t="shared" si="2"/>
        <v>171</v>
      </c>
      <c r="O30" s="88"/>
    </row>
    <row r="31" spans="1:19" x14ac:dyDescent="0.15">
      <c r="A31" s="123">
        <v>8</v>
      </c>
      <c r="B31" s="124">
        <v>20180905</v>
      </c>
      <c r="C31" s="125">
        <v>0.57500000000000007</v>
      </c>
      <c r="D31" s="126" t="s">
        <v>186</v>
      </c>
      <c r="E31" s="127" t="s">
        <v>63</v>
      </c>
      <c r="F31" s="124" t="s">
        <v>193</v>
      </c>
      <c r="G31" s="128" t="s">
        <v>129</v>
      </c>
      <c r="H31" s="124">
        <v>171</v>
      </c>
      <c r="I31" s="127" t="s">
        <v>169</v>
      </c>
      <c r="J31" s="129" t="s">
        <v>206</v>
      </c>
      <c r="K31" s="130"/>
      <c r="L31" s="131"/>
      <c r="M31" s="131"/>
      <c r="N31" s="132"/>
      <c r="O31" s="133" t="s">
        <v>207</v>
      </c>
    </row>
    <row r="32" spans="1:19" x14ac:dyDescent="0.15">
      <c r="A32" s="77">
        <v>9</v>
      </c>
      <c r="B32" s="114">
        <v>20180905</v>
      </c>
      <c r="C32" s="115">
        <v>0.57500000000000007</v>
      </c>
      <c r="D32" s="116" t="s">
        <v>186</v>
      </c>
      <c r="E32" s="117" t="s">
        <v>63</v>
      </c>
      <c r="F32" s="114" t="s">
        <v>193</v>
      </c>
      <c r="G32" s="82" t="s">
        <v>129</v>
      </c>
      <c r="H32" s="114">
        <v>100</v>
      </c>
      <c r="I32" s="87" t="s">
        <v>169</v>
      </c>
      <c r="J32" s="118" t="s">
        <v>205</v>
      </c>
      <c r="K32" s="119">
        <v>3.8E-3</v>
      </c>
      <c r="L32" s="120">
        <f t="shared" si="0"/>
        <v>0.38</v>
      </c>
      <c r="M32" s="120">
        <f t="shared" si="1"/>
        <v>99.62</v>
      </c>
      <c r="N32" s="134">
        <f>N30-H32</f>
        <v>71</v>
      </c>
      <c r="O32" s="88"/>
    </row>
    <row r="33" spans="1:15" x14ac:dyDescent="0.15">
      <c r="A33" s="77"/>
      <c r="B33" s="87"/>
      <c r="C33" s="87"/>
      <c r="D33" s="87"/>
      <c r="E33" s="87"/>
      <c r="F33" s="87"/>
      <c r="G33" s="81"/>
      <c r="H33" s="87"/>
      <c r="I33" s="87"/>
      <c r="J33" s="86"/>
      <c r="K33" s="135" t="s">
        <v>277</v>
      </c>
      <c r="L33" s="85"/>
      <c r="M33" s="87" t="s">
        <v>212</v>
      </c>
      <c r="N33" s="87"/>
      <c r="O33" s="88"/>
    </row>
    <row r="34" spans="1:15" ht="14.25" thickBot="1" x14ac:dyDescent="0.2">
      <c r="A34" s="136"/>
      <c r="B34" s="137"/>
      <c r="C34" s="137"/>
      <c r="D34" s="137"/>
      <c r="E34" s="137"/>
      <c r="F34" s="137"/>
      <c r="G34" s="138"/>
      <c r="H34" s="137"/>
      <c r="I34" s="137"/>
      <c r="J34" s="139"/>
      <c r="K34" s="140"/>
      <c r="L34" s="141"/>
      <c r="M34" s="139"/>
      <c r="N34" s="137"/>
      <c r="O34" s="142"/>
    </row>
    <row r="35" spans="1:15" x14ac:dyDescent="0.15">
      <c r="A35" s="163"/>
      <c r="B35" s="163"/>
      <c r="C35" s="163"/>
      <c r="D35" s="163"/>
      <c r="E35" s="163"/>
      <c r="F35" s="163"/>
      <c r="G35" s="164"/>
      <c r="H35" s="163"/>
      <c r="I35" s="163"/>
      <c r="J35" s="165"/>
      <c r="K35" s="166"/>
      <c r="L35" s="167"/>
      <c r="M35" s="165"/>
      <c r="N35" s="163"/>
      <c r="O35" s="163"/>
    </row>
    <row r="36" spans="1:15" x14ac:dyDescent="0.15">
      <c r="A36" s="87"/>
      <c r="B36" s="87"/>
      <c r="C36" s="87"/>
      <c r="D36" s="87"/>
      <c r="E36" s="87"/>
      <c r="F36" s="87"/>
      <c r="G36" s="81"/>
      <c r="H36" s="87"/>
      <c r="I36" s="87"/>
      <c r="J36" s="86"/>
      <c r="K36" s="135"/>
      <c r="L36" s="85"/>
      <c r="M36" s="86"/>
      <c r="N36" s="87"/>
      <c r="O36" s="87"/>
    </row>
    <row r="37" spans="1:15" x14ac:dyDescent="0.15">
      <c r="A37" s="87"/>
      <c r="B37" s="87"/>
      <c r="C37" s="87"/>
      <c r="D37" s="87"/>
      <c r="E37" s="87"/>
      <c r="F37" s="87"/>
      <c r="G37" s="81"/>
      <c r="H37" s="87"/>
      <c r="I37" s="87"/>
      <c r="J37" s="86"/>
      <c r="K37" s="135"/>
      <c r="L37" s="85"/>
      <c r="M37" s="86"/>
      <c r="N37" s="87"/>
      <c r="O37" s="87"/>
    </row>
    <row r="38" spans="1:15" x14ac:dyDescent="0.15">
      <c r="A38" s="87"/>
      <c r="B38" s="87"/>
      <c r="C38" s="87"/>
      <c r="D38" s="87"/>
      <c r="E38" s="87"/>
      <c r="F38" s="87"/>
      <c r="G38" s="81"/>
      <c r="H38" s="87"/>
      <c r="I38" s="87"/>
      <c r="J38" s="86"/>
      <c r="K38" s="135"/>
      <c r="L38" s="85"/>
      <c r="M38" s="86"/>
      <c r="N38" s="87"/>
      <c r="O38" s="87"/>
    </row>
    <row r="39" spans="1:15" ht="14.25" thickBot="1" x14ac:dyDescent="0.2">
      <c r="A39" s="168"/>
      <c r="B39" s="168"/>
      <c r="C39" s="168"/>
      <c r="D39" s="168"/>
      <c r="E39" s="168"/>
      <c r="F39" s="168"/>
      <c r="G39" s="169"/>
      <c r="H39" s="168"/>
      <c r="I39" s="168"/>
      <c r="J39" s="170"/>
      <c r="K39" s="171"/>
      <c r="L39" s="172"/>
      <c r="M39" s="170"/>
      <c r="N39" s="168"/>
      <c r="O39" s="168"/>
    </row>
    <row r="40" spans="1:15" ht="13.5" customHeight="1" x14ac:dyDescent="0.15">
      <c r="A40" s="246" t="s">
        <v>254</v>
      </c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8"/>
    </row>
    <row r="41" spans="1:15" ht="13.5" customHeight="1" x14ac:dyDescent="0.15">
      <c r="A41" s="249"/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1"/>
    </row>
    <row r="42" spans="1:15" ht="13.5" customHeight="1" x14ac:dyDescent="0.15">
      <c r="A42" s="249" t="s">
        <v>253</v>
      </c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1"/>
    </row>
    <row r="43" spans="1:15" ht="13.5" customHeight="1" x14ac:dyDescent="0.15">
      <c r="A43" s="249"/>
      <c r="B43" s="250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1"/>
    </row>
    <row r="44" spans="1:15" ht="13.5" customHeight="1" x14ac:dyDescent="0.15">
      <c r="A44" s="199"/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1"/>
    </row>
    <row r="45" spans="1:15" x14ac:dyDescent="0.15">
      <c r="A45" s="148" t="s">
        <v>0</v>
      </c>
      <c r="B45" s="69" t="s">
        <v>149</v>
      </c>
      <c r="C45" s="69" t="s">
        <v>150</v>
      </c>
      <c r="D45" s="70" t="s">
        <v>256</v>
      </c>
      <c r="E45" s="69" t="s">
        <v>199</v>
      </c>
      <c r="F45" s="69" t="s">
        <v>159</v>
      </c>
      <c r="G45" s="69" t="s">
        <v>177</v>
      </c>
      <c r="H45" s="71" t="s">
        <v>3</v>
      </c>
      <c r="I45" s="69" t="s">
        <v>58</v>
      </c>
      <c r="J45" s="69" t="s">
        <v>176</v>
      </c>
      <c r="K45" s="72" t="s">
        <v>201</v>
      </c>
      <c r="L45" s="73" t="s">
        <v>204</v>
      </c>
      <c r="M45" s="74" t="s">
        <v>173</v>
      </c>
      <c r="N45" s="72"/>
      <c r="O45" s="149"/>
    </row>
    <row r="46" spans="1:15" x14ac:dyDescent="0.15">
      <c r="A46" s="148"/>
      <c r="B46" s="69"/>
      <c r="C46" s="69"/>
      <c r="D46" s="76" t="s">
        <v>185</v>
      </c>
      <c r="E46" s="69" t="s">
        <v>194</v>
      </c>
      <c r="F46" s="69" t="s">
        <v>157</v>
      </c>
      <c r="G46" s="71"/>
      <c r="H46" s="69"/>
      <c r="I46" s="69"/>
      <c r="J46" s="72"/>
      <c r="K46" s="73"/>
      <c r="L46" s="74"/>
      <c r="M46" s="72"/>
      <c r="N46" s="69"/>
      <c r="O46" s="149"/>
    </row>
    <row r="47" spans="1:15" x14ac:dyDescent="0.15">
      <c r="A47" s="148"/>
      <c r="B47" s="69"/>
      <c r="C47" s="69"/>
      <c r="D47" s="69" t="s">
        <v>186</v>
      </c>
      <c r="E47" s="69" t="s">
        <v>200</v>
      </c>
      <c r="F47" s="69"/>
      <c r="G47" s="71"/>
      <c r="H47" s="69"/>
      <c r="I47" s="69"/>
      <c r="J47" s="72"/>
      <c r="K47" s="73"/>
      <c r="L47" s="74"/>
      <c r="M47" s="72"/>
      <c r="N47" s="69"/>
      <c r="O47" s="149"/>
    </row>
    <row r="48" spans="1:15" x14ac:dyDescent="0.15">
      <c r="A48" s="148"/>
      <c r="B48" s="69"/>
      <c r="C48" s="69"/>
      <c r="D48" s="69" t="s">
        <v>240</v>
      </c>
      <c r="E48" s="69"/>
      <c r="F48" s="69"/>
      <c r="G48" s="71"/>
      <c r="H48" s="69"/>
      <c r="I48" s="69"/>
      <c r="J48" s="72"/>
      <c r="K48" s="73"/>
      <c r="L48" s="74"/>
      <c r="M48" s="72"/>
      <c r="N48" s="69"/>
      <c r="O48" s="149"/>
    </row>
    <row r="49" spans="1:15" x14ac:dyDescent="0.15">
      <c r="A49" s="148"/>
      <c r="B49" s="70"/>
      <c r="C49" s="70"/>
      <c r="D49" s="69" t="s">
        <v>187</v>
      </c>
      <c r="E49" s="69"/>
      <c r="F49" s="69"/>
      <c r="G49" s="71"/>
      <c r="H49" s="69"/>
      <c r="I49" s="69"/>
      <c r="J49" s="72"/>
      <c r="K49" s="73"/>
      <c r="L49" s="74"/>
      <c r="M49" s="72"/>
      <c r="N49" s="69"/>
      <c r="O49" s="149"/>
    </row>
    <row r="50" spans="1:15" x14ac:dyDescent="0.15">
      <c r="A50" s="150">
        <v>1</v>
      </c>
      <c r="B50" s="145">
        <v>20180904</v>
      </c>
      <c r="C50" s="146">
        <v>0.50694444444444442</v>
      </c>
      <c r="D50" s="80" t="s">
        <v>185</v>
      </c>
      <c r="E50" s="145" t="s">
        <v>231</v>
      </c>
      <c r="F50" s="114" t="s">
        <v>216</v>
      </c>
      <c r="G50" s="81">
        <v>234567</v>
      </c>
      <c r="H50" s="83" t="s">
        <v>236</v>
      </c>
      <c r="I50" s="147" t="s">
        <v>128</v>
      </c>
      <c r="J50" s="145">
        <v>500</v>
      </c>
      <c r="K50" s="84"/>
      <c r="L50" s="85"/>
      <c r="M50" s="86"/>
      <c r="N50" s="87"/>
      <c r="O50" s="151"/>
    </row>
    <row r="51" spans="1:15" x14ac:dyDescent="0.15">
      <c r="A51" s="150">
        <v>2</v>
      </c>
      <c r="B51" s="145">
        <v>20180905</v>
      </c>
      <c r="C51" s="146">
        <v>0.41736111111111113</v>
      </c>
      <c r="D51" s="80" t="s">
        <v>185</v>
      </c>
      <c r="E51" s="145" t="s">
        <v>231</v>
      </c>
      <c r="F51" s="114" t="s">
        <v>278</v>
      </c>
      <c r="G51" s="81">
        <v>234567</v>
      </c>
      <c r="H51" s="83" t="s">
        <v>236</v>
      </c>
      <c r="I51" s="147" t="s">
        <v>128</v>
      </c>
      <c r="J51" s="145">
        <v>3000</v>
      </c>
      <c r="K51" s="84"/>
      <c r="L51" s="85"/>
      <c r="M51" s="86"/>
      <c r="N51" s="87"/>
      <c r="O51" s="151"/>
    </row>
    <row r="52" spans="1:15" x14ac:dyDescent="0.15">
      <c r="A52" s="150">
        <v>3</v>
      </c>
      <c r="B52" s="145">
        <v>20180905</v>
      </c>
      <c r="C52" s="146">
        <v>0.62708333333333333</v>
      </c>
      <c r="D52" s="80" t="s">
        <v>185</v>
      </c>
      <c r="E52" s="145" t="s">
        <v>231</v>
      </c>
      <c r="F52" s="114" t="s">
        <v>216</v>
      </c>
      <c r="G52" s="81">
        <v>234567</v>
      </c>
      <c r="H52" s="83" t="s">
        <v>236</v>
      </c>
      <c r="I52" s="147" t="s">
        <v>237</v>
      </c>
      <c r="J52" s="145">
        <v>1000</v>
      </c>
      <c r="K52" s="84"/>
      <c r="L52" s="85"/>
      <c r="M52" s="86"/>
      <c r="N52" s="87"/>
      <c r="O52" s="151"/>
    </row>
    <row r="53" spans="1:15" x14ac:dyDescent="0.15">
      <c r="A53" s="150">
        <v>4</v>
      </c>
      <c r="B53" s="145">
        <v>20180905</v>
      </c>
      <c r="C53" s="146">
        <v>0.71250000000000002</v>
      </c>
      <c r="D53" s="80" t="s">
        <v>185</v>
      </c>
      <c r="E53" s="145" t="s">
        <v>231</v>
      </c>
      <c r="F53" s="114" t="s">
        <v>216</v>
      </c>
      <c r="G53" s="81">
        <v>234567</v>
      </c>
      <c r="H53" s="83" t="s">
        <v>236</v>
      </c>
      <c r="I53" s="147" t="s">
        <v>237</v>
      </c>
      <c r="J53" s="145">
        <v>4800</v>
      </c>
      <c r="K53" s="84"/>
      <c r="L53" s="85"/>
      <c r="M53" s="86"/>
      <c r="N53" s="87"/>
      <c r="O53" s="151"/>
    </row>
    <row r="54" spans="1:15" x14ac:dyDescent="0.15">
      <c r="A54" s="150">
        <v>5</v>
      </c>
      <c r="B54" s="145">
        <v>20180905</v>
      </c>
      <c r="C54" s="146">
        <v>0.78819444444444453</v>
      </c>
      <c r="D54" s="80" t="s">
        <v>185</v>
      </c>
      <c r="E54" s="145" t="s">
        <v>231</v>
      </c>
      <c r="F54" s="114" t="s">
        <v>216</v>
      </c>
      <c r="G54" s="81">
        <v>234567</v>
      </c>
      <c r="H54" s="83" t="s">
        <v>236</v>
      </c>
      <c r="I54" s="147" t="s">
        <v>237</v>
      </c>
      <c r="J54" s="145">
        <v>5000</v>
      </c>
      <c r="K54" s="84"/>
      <c r="L54" s="85"/>
      <c r="M54" s="86"/>
      <c r="N54" s="87"/>
      <c r="O54" s="151"/>
    </row>
    <row r="55" spans="1:15" x14ac:dyDescent="0.15">
      <c r="A55" s="150">
        <v>6</v>
      </c>
      <c r="B55" s="145">
        <v>20180906</v>
      </c>
      <c r="C55" s="146">
        <v>0.3979166666666667</v>
      </c>
      <c r="D55" s="80" t="s">
        <v>185</v>
      </c>
      <c r="E55" s="145" t="s">
        <v>232</v>
      </c>
      <c r="F55" s="114" t="s">
        <v>216</v>
      </c>
      <c r="G55" s="81">
        <v>234567</v>
      </c>
      <c r="H55" s="83" t="s">
        <v>236</v>
      </c>
      <c r="I55" s="147" t="s">
        <v>237</v>
      </c>
      <c r="J55" s="145">
        <v>4000</v>
      </c>
      <c r="K55" s="84"/>
      <c r="L55" s="85"/>
      <c r="M55" s="86"/>
      <c r="N55" s="87"/>
      <c r="O55" s="151"/>
    </row>
    <row r="56" spans="1:15" x14ac:dyDescent="0.15">
      <c r="A56" s="150">
        <v>7</v>
      </c>
      <c r="B56" s="145">
        <v>20180906</v>
      </c>
      <c r="C56" s="146">
        <v>0.73749999999999993</v>
      </c>
      <c r="D56" s="80" t="s">
        <v>185</v>
      </c>
      <c r="E56" s="145" t="s">
        <v>233</v>
      </c>
      <c r="F56" s="114" t="s">
        <v>216</v>
      </c>
      <c r="G56" s="81">
        <v>234567</v>
      </c>
      <c r="H56" s="83" t="s">
        <v>236</v>
      </c>
      <c r="I56" s="147" t="s">
        <v>237</v>
      </c>
      <c r="J56" s="145">
        <v>5000</v>
      </c>
      <c r="K56" s="84"/>
      <c r="L56" s="85"/>
      <c r="M56" s="86"/>
      <c r="N56" s="87"/>
      <c r="O56" s="151"/>
    </row>
    <row r="57" spans="1:15" x14ac:dyDescent="0.15">
      <c r="A57" s="150">
        <v>8</v>
      </c>
      <c r="B57" s="145">
        <v>20180906</v>
      </c>
      <c r="C57" s="146">
        <v>0.74652777777777779</v>
      </c>
      <c r="D57" s="80" t="s">
        <v>185</v>
      </c>
      <c r="E57" s="145" t="s">
        <v>234</v>
      </c>
      <c r="F57" s="114" t="s">
        <v>216</v>
      </c>
      <c r="G57" s="81">
        <v>234567</v>
      </c>
      <c r="H57" s="83" t="s">
        <v>236</v>
      </c>
      <c r="I57" s="147" t="s">
        <v>237</v>
      </c>
      <c r="J57" s="145">
        <v>5000</v>
      </c>
      <c r="K57" s="84"/>
      <c r="L57" s="85"/>
      <c r="M57" s="86"/>
      <c r="N57" s="87"/>
      <c r="O57" s="151"/>
    </row>
    <row r="58" spans="1:15" x14ac:dyDescent="0.15">
      <c r="A58" s="150">
        <v>9</v>
      </c>
      <c r="B58" s="145">
        <v>20180906</v>
      </c>
      <c r="C58" s="146">
        <v>0.71944444444444444</v>
      </c>
      <c r="D58" s="80" t="s">
        <v>185</v>
      </c>
      <c r="E58" s="145" t="s">
        <v>234</v>
      </c>
      <c r="F58" s="114" t="s">
        <v>216</v>
      </c>
      <c r="G58" s="81">
        <v>234567</v>
      </c>
      <c r="H58" s="83" t="s">
        <v>236</v>
      </c>
      <c r="I58" s="147" t="s">
        <v>237</v>
      </c>
      <c r="J58" s="145">
        <v>300</v>
      </c>
      <c r="K58" s="81">
        <f>J50+J51+J52+J53+J54+J55+J56+J57+J58</f>
        <v>28600</v>
      </c>
      <c r="L58" s="89">
        <v>1.2E-2</v>
      </c>
      <c r="M58" s="81">
        <f>K58*L58</f>
        <v>343.2</v>
      </c>
      <c r="N58" s="87"/>
      <c r="O58" s="151"/>
    </row>
    <row r="59" spans="1:15" x14ac:dyDescent="0.15">
      <c r="A59" s="152"/>
      <c r="B59" s="70"/>
      <c r="C59" s="70"/>
      <c r="D59" s="70"/>
      <c r="E59" s="70"/>
      <c r="F59" s="70"/>
      <c r="G59" s="70"/>
      <c r="H59" s="70"/>
      <c r="I59" s="70"/>
      <c r="J59" s="91"/>
      <c r="K59" s="92"/>
      <c r="L59" s="93"/>
      <c r="M59" s="91"/>
      <c r="N59" s="70"/>
      <c r="O59" s="153"/>
    </row>
    <row r="60" spans="1:15" x14ac:dyDescent="0.15">
      <c r="A60" s="154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155"/>
    </row>
    <row r="61" spans="1:15" x14ac:dyDescent="0.15">
      <c r="A61" s="156" t="s">
        <v>0</v>
      </c>
      <c r="B61" s="99" t="s">
        <v>149</v>
      </c>
      <c r="C61" s="99" t="s">
        <v>150</v>
      </c>
      <c r="D61" s="99" t="s">
        <v>256</v>
      </c>
      <c r="E61" s="99" t="s">
        <v>56</v>
      </c>
      <c r="F61" s="99" t="s">
        <v>153</v>
      </c>
      <c r="G61" s="100" t="s">
        <v>155</v>
      </c>
      <c r="H61" s="99" t="s">
        <v>162</v>
      </c>
      <c r="I61" s="99" t="s">
        <v>164</v>
      </c>
      <c r="J61" s="99" t="s">
        <v>178</v>
      </c>
      <c r="K61" s="101" t="s">
        <v>170</v>
      </c>
      <c r="L61" s="102" t="s">
        <v>213</v>
      </c>
      <c r="M61" s="103" t="s">
        <v>174</v>
      </c>
      <c r="N61" s="101" t="s">
        <v>214</v>
      </c>
      <c r="O61" s="157" t="s">
        <v>7</v>
      </c>
    </row>
    <row r="62" spans="1:15" x14ac:dyDescent="0.15">
      <c r="A62" s="158"/>
      <c r="B62" s="106"/>
      <c r="C62" s="106"/>
      <c r="D62" s="107" t="s">
        <v>185</v>
      </c>
      <c r="E62" s="106" t="s">
        <v>152</v>
      </c>
      <c r="F62" s="106" t="s">
        <v>154</v>
      </c>
      <c r="G62" s="108" t="s">
        <v>157</v>
      </c>
      <c r="H62" s="106" t="s">
        <v>163</v>
      </c>
      <c r="I62" s="106" t="s">
        <v>168</v>
      </c>
      <c r="J62" s="109" t="s">
        <v>179</v>
      </c>
      <c r="K62" s="252" t="s">
        <v>281</v>
      </c>
      <c r="L62" s="242" t="s">
        <v>172</v>
      </c>
      <c r="M62" s="243" t="s">
        <v>175</v>
      </c>
      <c r="N62" s="244" t="s">
        <v>215</v>
      </c>
      <c r="O62" s="159"/>
    </row>
    <row r="63" spans="1:15" x14ac:dyDescent="0.15">
      <c r="A63" s="158"/>
      <c r="B63" s="106"/>
      <c r="C63" s="106"/>
      <c r="D63" s="112" t="s">
        <v>186</v>
      </c>
      <c r="E63" s="106"/>
      <c r="F63" s="106"/>
      <c r="G63" s="108" t="s">
        <v>156</v>
      </c>
      <c r="H63" s="106"/>
      <c r="I63" s="106" t="s">
        <v>169</v>
      </c>
      <c r="J63" s="109" t="s">
        <v>180</v>
      </c>
      <c r="K63" s="252"/>
      <c r="L63" s="242"/>
      <c r="M63" s="243"/>
      <c r="N63" s="244"/>
      <c r="O63" s="159"/>
    </row>
    <row r="64" spans="1:15" x14ac:dyDescent="0.15">
      <c r="A64" s="158"/>
      <c r="B64" s="106"/>
      <c r="C64" s="106"/>
      <c r="D64" s="106" t="s">
        <v>240</v>
      </c>
      <c r="E64" s="106"/>
      <c r="F64" s="106"/>
      <c r="G64" s="108"/>
      <c r="H64" s="106"/>
      <c r="I64" s="106"/>
      <c r="J64" s="109"/>
      <c r="K64" s="252"/>
      <c r="L64" s="242"/>
      <c r="M64" s="243"/>
      <c r="N64" s="244"/>
      <c r="O64" s="159"/>
    </row>
    <row r="65" spans="1:20" x14ac:dyDescent="0.15">
      <c r="A65" s="158"/>
      <c r="B65" s="106"/>
      <c r="C65" s="106"/>
      <c r="D65" s="106" t="s">
        <v>187</v>
      </c>
      <c r="E65" s="106"/>
      <c r="F65" s="106"/>
      <c r="G65" s="108"/>
      <c r="H65" s="106"/>
      <c r="I65" s="106"/>
      <c r="J65" s="109"/>
      <c r="K65" s="252"/>
      <c r="L65" s="242"/>
      <c r="M65" s="243"/>
      <c r="N65" s="244"/>
      <c r="O65" s="159"/>
    </row>
    <row r="66" spans="1:20" x14ac:dyDescent="0.15">
      <c r="A66" s="150">
        <v>1</v>
      </c>
      <c r="B66" s="3">
        <v>20180904</v>
      </c>
      <c r="C66" s="6">
        <v>0.6</v>
      </c>
      <c r="D66" s="116" t="s">
        <v>186</v>
      </c>
      <c r="E66" s="117" t="s">
        <v>63</v>
      </c>
      <c r="F66" s="3" t="s">
        <v>217</v>
      </c>
      <c r="G66" s="114" t="s">
        <v>235</v>
      </c>
      <c r="H66" s="3">
        <v>286</v>
      </c>
      <c r="I66" s="87" t="s">
        <v>169</v>
      </c>
      <c r="J66" s="118" t="s">
        <v>179</v>
      </c>
      <c r="K66" s="119">
        <v>3.8E-3</v>
      </c>
      <c r="L66" s="120">
        <f>H66*K66</f>
        <v>1.0868</v>
      </c>
      <c r="M66" s="120">
        <f>H66-L66</f>
        <v>284.91320000000002</v>
      </c>
      <c r="N66" s="121">
        <f>K58-H66</f>
        <v>28314</v>
      </c>
      <c r="O66" s="151" t="s">
        <v>202</v>
      </c>
    </row>
    <row r="67" spans="1:20" x14ac:dyDescent="0.15">
      <c r="A67" s="150">
        <v>2</v>
      </c>
      <c r="B67" s="3">
        <v>20180905</v>
      </c>
      <c r="C67" s="6">
        <v>0.45</v>
      </c>
      <c r="D67" s="116" t="s">
        <v>186</v>
      </c>
      <c r="E67" s="117" t="s">
        <v>63</v>
      </c>
      <c r="F67" s="3" t="s">
        <v>218</v>
      </c>
      <c r="G67" s="114" t="s">
        <v>235</v>
      </c>
      <c r="H67" s="3">
        <v>2489</v>
      </c>
      <c r="I67" s="87" t="s">
        <v>168</v>
      </c>
      <c r="J67" s="118" t="s">
        <v>179</v>
      </c>
      <c r="K67" s="119">
        <v>6.0000000000000001E-3</v>
      </c>
      <c r="L67" s="120">
        <f t="shared" ref="L67:L76" si="3">H67*K67</f>
        <v>14.934000000000001</v>
      </c>
      <c r="M67" s="120">
        <f t="shared" ref="M67:M76" si="4">H67-L67</f>
        <v>2474.0659999999998</v>
      </c>
      <c r="N67" s="121">
        <f>N66-H67</f>
        <v>25825</v>
      </c>
      <c r="O67" s="151" t="s">
        <v>203</v>
      </c>
    </row>
    <row r="68" spans="1:20" x14ac:dyDescent="0.15">
      <c r="A68" s="150">
        <v>3</v>
      </c>
      <c r="B68" s="3">
        <v>20180905</v>
      </c>
      <c r="C68" s="6">
        <v>0.65277777777777779</v>
      </c>
      <c r="D68" s="116" t="s">
        <v>186</v>
      </c>
      <c r="E68" s="117" t="s">
        <v>63</v>
      </c>
      <c r="F68" s="3" t="s">
        <v>219</v>
      </c>
      <c r="G68" s="114" t="s">
        <v>216</v>
      </c>
      <c r="H68" s="3">
        <v>982</v>
      </c>
      <c r="I68" s="87" t="s">
        <v>168</v>
      </c>
      <c r="J68" s="118" t="s">
        <v>179</v>
      </c>
      <c r="K68" s="119">
        <v>6.0000000000000001E-3</v>
      </c>
      <c r="L68" s="120">
        <f t="shared" si="3"/>
        <v>5.8920000000000003</v>
      </c>
      <c r="M68" s="120">
        <f t="shared" si="4"/>
        <v>976.10799999999995</v>
      </c>
      <c r="N68" s="121">
        <f t="shared" ref="N68:N76" si="5">N67-H68</f>
        <v>24843</v>
      </c>
      <c r="O68" s="151"/>
      <c r="T68" s="56" t="s">
        <v>259</v>
      </c>
    </row>
    <row r="69" spans="1:20" x14ac:dyDescent="0.15">
      <c r="A69" s="150">
        <v>4</v>
      </c>
      <c r="B69" s="3">
        <v>20180905</v>
      </c>
      <c r="C69" s="6">
        <v>0.72430555555555554</v>
      </c>
      <c r="D69" s="116" t="s">
        <v>186</v>
      </c>
      <c r="E69" s="117" t="s">
        <v>63</v>
      </c>
      <c r="F69" s="3" t="s">
        <v>220</v>
      </c>
      <c r="G69" s="114" t="s">
        <v>235</v>
      </c>
      <c r="H69" s="3">
        <v>5543</v>
      </c>
      <c r="I69" s="87" t="s">
        <v>168</v>
      </c>
      <c r="J69" s="118" t="s">
        <v>179</v>
      </c>
      <c r="K69" s="119">
        <v>6.0000000000000001E-3</v>
      </c>
      <c r="L69" s="120">
        <f t="shared" si="3"/>
        <v>33.258000000000003</v>
      </c>
      <c r="M69" s="120">
        <f t="shared" si="4"/>
        <v>5509.7420000000002</v>
      </c>
      <c r="N69" s="121">
        <f t="shared" si="5"/>
        <v>19300</v>
      </c>
      <c r="O69" s="151"/>
    </row>
    <row r="70" spans="1:20" x14ac:dyDescent="0.15">
      <c r="A70" s="150">
        <v>5</v>
      </c>
      <c r="B70" s="3">
        <v>20180905</v>
      </c>
      <c r="C70" s="6">
        <v>0.80347222222222225</v>
      </c>
      <c r="D70" s="116" t="s">
        <v>186</v>
      </c>
      <c r="E70" s="117" t="s">
        <v>228</v>
      </c>
      <c r="F70" s="3" t="s">
        <v>221</v>
      </c>
      <c r="G70" s="114" t="s">
        <v>216</v>
      </c>
      <c r="H70" s="3">
        <v>4826</v>
      </c>
      <c r="I70" s="87" t="s">
        <v>168</v>
      </c>
      <c r="J70" s="118" t="s">
        <v>179</v>
      </c>
      <c r="K70" s="119">
        <v>6.0000000000000001E-3</v>
      </c>
      <c r="L70" s="120">
        <f t="shared" si="3"/>
        <v>28.956</v>
      </c>
      <c r="M70" s="120">
        <f t="shared" si="4"/>
        <v>4797.0439999999999</v>
      </c>
      <c r="N70" s="121">
        <f t="shared" si="5"/>
        <v>14474</v>
      </c>
      <c r="O70" s="160"/>
    </row>
    <row r="71" spans="1:20" x14ac:dyDescent="0.15">
      <c r="A71" s="150">
        <v>6</v>
      </c>
      <c r="B71" s="3">
        <v>20180906</v>
      </c>
      <c r="C71" s="6">
        <v>0.42291666666666666</v>
      </c>
      <c r="D71" s="116" t="s">
        <v>186</v>
      </c>
      <c r="E71" s="117" t="s">
        <v>228</v>
      </c>
      <c r="F71" s="3" t="s">
        <v>222</v>
      </c>
      <c r="G71" s="114" t="s">
        <v>216</v>
      </c>
      <c r="H71" s="3">
        <v>3487</v>
      </c>
      <c r="I71" s="87" t="s">
        <v>168</v>
      </c>
      <c r="J71" s="118" t="s">
        <v>179</v>
      </c>
      <c r="K71" s="119">
        <v>6.0000000000000001E-3</v>
      </c>
      <c r="L71" s="120">
        <f t="shared" si="3"/>
        <v>20.922000000000001</v>
      </c>
      <c r="M71" s="120">
        <f t="shared" si="4"/>
        <v>3466.078</v>
      </c>
      <c r="N71" s="121">
        <f t="shared" si="5"/>
        <v>10987</v>
      </c>
      <c r="O71" s="151"/>
    </row>
    <row r="72" spans="1:20" x14ac:dyDescent="0.15">
      <c r="A72" s="150">
        <v>7</v>
      </c>
      <c r="B72" s="3">
        <v>20180906</v>
      </c>
      <c r="C72" s="143">
        <v>0.72222222222222221</v>
      </c>
      <c r="D72" s="116" t="s">
        <v>186</v>
      </c>
      <c r="E72" s="117" t="s">
        <v>230</v>
      </c>
      <c r="F72" s="144" t="s">
        <v>223</v>
      </c>
      <c r="G72" s="114" t="s">
        <v>216</v>
      </c>
      <c r="H72" s="3">
        <v>469</v>
      </c>
      <c r="I72" s="87" t="s">
        <v>169</v>
      </c>
      <c r="J72" s="118" t="s">
        <v>179</v>
      </c>
      <c r="K72" s="119">
        <v>3.8E-3</v>
      </c>
      <c r="L72" s="120">
        <f t="shared" si="3"/>
        <v>1.7822</v>
      </c>
      <c r="M72" s="120">
        <f t="shared" si="4"/>
        <v>467.21780000000001</v>
      </c>
      <c r="N72" s="121">
        <f t="shared" si="5"/>
        <v>10518</v>
      </c>
      <c r="O72" s="151"/>
    </row>
    <row r="73" spans="1:20" x14ac:dyDescent="0.15">
      <c r="A73" s="150">
        <v>8</v>
      </c>
      <c r="B73" s="3">
        <v>20180906</v>
      </c>
      <c r="C73" s="143">
        <v>0.74513888888888891</v>
      </c>
      <c r="D73" s="116" t="s">
        <v>186</v>
      </c>
      <c r="E73" s="117" t="s">
        <v>228</v>
      </c>
      <c r="F73" s="3" t="s">
        <v>224</v>
      </c>
      <c r="G73" s="114" t="s">
        <v>216</v>
      </c>
      <c r="H73" s="3">
        <v>4986</v>
      </c>
      <c r="I73" s="87" t="s">
        <v>168</v>
      </c>
      <c r="J73" s="118" t="s">
        <v>179</v>
      </c>
      <c r="K73" s="119">
        <v>6.0000000000000001E-3</v>
      </c>
      <c r="L73" s="120">
        <f t="shared" si="3"/>
        <v>29.916</v>
      </c>
      <c r="M73" s="120">
        <f t="shared" si="4"/>
        <v>4956.0839999999998</v>
      </c>
      <c r="N73" s="121">
        <f t="shared" si="5"/>
        <v>5532</v>
      </c>
      <c r="O73" s="161"/>
    </row>
    <row r="74" spans="1:20" x14ac:dyDescent="0.15">
      <c r="A74" s="150">
        <v>9</v>
      </c>
      <c r="B74" s="3">
        <v>20180906</v>
      </c>
      <c r="C74" s="143">
        <v>0.76736111111111116</v>
      </c>
      <c r="D74" s="116" t="s">
        <v>186</v>
      </c>
      <c r="E74" s="117" t="s">
        <v>228</v>
      </c>
      <c r="F74" s="3" t="s">
        <v>225</v>
      </c>
      <c r="G74" s="114" t="s">
        <v>216</v>
      </c>
      <c r="H74" s="3">
        <v>5232</v>
      </c>
      <c r="I74" s="87" t="s">
        <v>168</v>
      </c>
      <c r="J74" s="118" t="s">
        <v>179</v>
      </c>
      <c r="K74" s="119">
        <v>6.0000000000000001E-3</v>
      </c>
      <c r="L74" s="120">
        <f t="shared" si="3"/>
        <v>31.391999999999999</v>
      </c>
      <c r="M74" s="120">
        <f t="shared" si="4"/>
        <v>5200.6080000000002</v>
      </c>
      <c r="N74" s="121">
        <f t="shared" si="5"/>
        <v>300</v>
      </c>
      <c r="O74" s="161"/>
    </row>
    <row r="75" spans="1:20" x14ac:dyDescent="0.15">
      <c r="A75" s="150">
        <v>10</v>
      </c>
      <c r="B75" s="3">
        <v>20180907</v>
      </c>
      <c r="C75" s="6">
        <v>0.42499999999999999</v>
      </c>
      <c r="D75" s="116" t="s">
        <v>186</v>
      </c>
      <c r="E75" s="117" t="s">
        <v>228</v>
      </c>
      <c r="F75" s="3" t="s">
        <v>226</v>
      </c>
      <c r="G75" s="114" t="s">
        <v>216</v>
      </c>
      <c r="H75" s="3">
        <v>167</v>
      </c>
      <c r="I75" s="87" t="s">
        <v>169</v>
      </c>
      <c r="J75" s="118" t="s">
        <v>179</v>
      </c>
      <c r="K75" s="119">
        <v>3.8E-3</v>
      </c>
      <c r="L75" s="120">
        <f t="shared" si="3"/>
        <v>0.63460000000000005</v>
      </c>
      <c r="M75" s="120">
        <f t="shared" si="4"/>
        <v>166.36539999999999</v>
      </c>
      <c r="N75" s="121">
        <f t="shared" si="5"/>
        <v>133</v>
      </c>
      <c r="O75" s="161"/>
    </row>
    <row r="76" spans="1:20" x14ac:dyDescent="0.15">
      <c r="A76" s="150">
        <v>11</v>
      </c>
      <c r="B76" s="3">
        <v>20180907</v>
      </c>
      <c r="C76" s="143">
        <v>0.65138888888888891</v>
      </c>
      <c r="D76" s="116" t="s">
        <v>186</v>
      </c>
      <c r="E76" s="117" t="s">
        <v>228</v>
      </c>
      <c r="F76" s="3" t="s">
        <v>227</v>
      </c>
      <c r="G76" s="114" t="s">
        <v>216</v>
      </c>
      <c r="H76" s="3">
        <v>133</v>
      </c>
      <c r="I76" s="87" t="s">
        <v>169</v>
      </c>
      <c r="J76" s="118" t="s">
        <v>179</v>
      </c>
      <c r="K76" s="119">
        <v>3.8E-3</v>
      </c>
      <c r="L76" s="120">
        <f t="shared" si="3"/>
        <v>0.50539999999999996</v>
      </c>
      <c r="M76" s="120">
        <f t="shared" si="4"/>
        <v>132.49459999999999</v>
      </c>
      <c r="N76" s="134">
        <f t="shared" si="5"/>
        <v>0</v>
      </c>
      <c r="O76" s="151"/>
    </row>
    <row r="77" spans="1:20" x14ac:dyDescent="0.15">
      <c r="A77" s="154"/>
      <c r="B77" s="96"/>
      <c r="C77" s="96"/>
      <c r="D77" s="96"/>
      <c r="E77" s="96"/>
      <c r="F77" s="96"/>
      <c r="G77" s="96" t="s">
        <v>279</v>
      </c>
      <c r="H77" s="96">
        <f>SUM(H66:H76)</f>
        <v>28600</v>
      </c>
      <c r="I77" s="96"/>
      <c r="J77" s="96"/>
      <c r="K77" s="96"/>
      <c r="L77" s="203">
        <f t="shared" ref="L77" si="6">SUM(L66:L76)</f>
        <v>169.27900000000002</v>
      </c>
      <c r="M77" s="203"/>
      <c r="N77" s="96"/>
      <c r="O77" s="155"/>
    </row>
    <row r="78" spans="1:20" x14ac:dyDescent="0.15">
      <c r="A78" s="183" t="s">
        <v>0</v>
      </c>
      <c r="B78" s="184" t="s">
        <v>149</v>
      </c>
      <c r="C78" s="184" t="s">
        <v>150</v>
      </c>
      <c r="D78" s="184" t="s">
        <v>256</v>
      </c>
      <c r="E78" s="184" t="s">
        <v>56</v>
      </c>
      <c r="F78" s="184" t="s">
        <v>153</v>
      </c>
      <c r="G78" s="185" t="s">
        <v>155</v>
      </c>
      <c r="H78" s="184" t="s">
        <v>162</v>
      </c>
      <c r="I78" s="184" t="s">
        <v>164</v>
      </c>
      <c r="J78" s="184" t="s">
        <v>178</v>
      </c>
      <c r="K78" s="186" t="s">
        <v>170</v>
      </c>
      <c r="L78" s="187" t="s">
        <v>213</v>
      </c>
      <c r="M78" s="188" t="s">
        <v>174</v>
      </c>
      <c r="N78" s="186" t="s">
        <v>214</v>
      </c>
      <c r="O78" s="189" t="s">
        <v>7</v>
      </c>
    </row>
    <row r="79" spans="1:20" x14ac:dyDescent="0.15">
      <c r="A79" s="54"/>
      <c r="B79" s="54"/>
      <c r="C79" s="54"/>
      <c r="D79" s="55" t="s">
        <v>185</v>
      </c>
      <c r="E79" s="198"/>
      <c r="F79" s="198"/>
      <c r="G79" s="198"/>
      <c r="H79" s="198"/>
      <c r="I79" s="198"/>
      <c r="J79" s="86"/>
      <c r="K79" s="135"/>
      <c r="L79" s="85"/>
      <c r="M79" s="87"/>
      <c r="N79" s="87"/>
      <c r="O79" s="151"/>
    </row>
    <row r="80" spans="1:20" x14ac:dyDescent="0.15">
      <c r="A80" s="54"/>
      <c r="B80" s="54"/>
      <c r="C80" s="54"/>
      <c r="D80" s="55" t="s">
        <v>186</v>
      </c>
      <c r="E80" s="198"/>
      <c r="F80" s="198"/>
      <c r="G80" s="198"/>
      <c r="H80" s="198"/>
      <c r="I80" s="198"/>
      <c r="J80" s="191"/>
      <c r="K80" s="192" t="s">
        <v>247</v>
      </c>
      <c r="L80" s="193" t="s">
        <v>250</v>
      </c>
      <c r="M80" s="194" t="s">
        <v>248</v>
      </c>
      <c r="N80" s="194" t="s">
        <v>249</v>
      </c>
      <c r="O80" s="151"/>
    </row>
    <row r="81" spans="1:15" x14ac:dyDescent="0.15">
      <c r="A81" s="54"/>
      <c r="B81" s="54"/>
      <c r="C81" s="54"/>
      <c r="D81" s="64" t="s">
        <v>240</v>
      </c>
      <c r="E81" s="245" t="s">
        <v>251</v>
      </c>
      <c r="F81" s="245"/>
      <c r="G81" s="245"/>
      <c r="H81" s="245"/>
      <c r="I81" s="245"/>
      <c r="J81" s="195"/>
      <c r="K81" s="195">
        <v>0.01</v>
      </c>
      <c r="L81" s="196">
        <f>N81-M81</f>
        <v>70</v>
      </c>
      <c r="M81" s="197">
        <v>7000</v>
      </c>
      <c r="N81" s="194">
        <f>(M81+K81*M81)</f>
        <v>7070</v>
      </c>
      <c r="O81" s="151"/>
    </row>
    <row r="82" spans="1:15" x14ac:dyDescent="0.15">
      <c r="A82" s="54"/>
      <c r="B82" s="54"/>
      <c r="C82" s="54"/>
      <c r="D82" s="181" t="s">
        <v>187</v>
      </c>
      <c r="E82" s="245"/>
      <c r="F82" s="245"/>
      <c r="G82" s="245"/>
      <c r="H82" s="245"/>
      <c r="I82" s="245"/>
      <c r="J82" s="86"/>
      <c r="K82" s="135"/>
      <c r="L82" s="85"/>
      <c r="M82" s="87"/>
      <c r="N82" s="87"/>
      <c r="O82" s="151"/>
    </row>
    <row r="83" spans="1:15" x14ac:dyDescent="0.15">
      <c r="D83" s="61"/>
      <c r="E83" s="190"/>
      <c r="F83" s="190"/>
      <c r="G83" s="190"/>
      <c r="H83" s="190"/>
      <c r="I83" s="87"/>
      <c r="J83" s="86"/>
      <c r="K83" s="119"/>
      <c r="L83" s="85"/>
      <c r="M83" s="87"/>
      <c r="N83" s="87">
        <v>7070</v>
      </c>
      <c r="O83" s="151"/>
    </row>
    <row r="84" spans="1:15" x14ac:dyDescent="0.15">
      <c r="A84" s="150">
        <v>1</v>
      </c>
      <c r="B84" s="57">
        <v>20181004</v>
      </c>
      <c r="C84" s="180">
        <v>0.4916666666666667</v>
      </c>
      <c r="D84" s="116" t="s">
        <v>240</v>
      </c>
      <c r="E84" s="117" t="s">
        <v>228</v>
      </c>
      <c r="F84" s="3" t="s">
        <v>238</v>
      </c>
      <c r="G84" s="114" t="s">
        <v>235</v>
      </c>
      <c r="H84" s="3">
        <v>2995</v>
      </c>
      <c r="I84" s="87" t="s">
        <v>168</v>
      </c>
      <c r="J84" s="118" t="s">
        <v>179</v>
      </c>
      <c r="K84" s="119">
        <v>6.0000000000000001E-3</v>
      </c>
      <c r="L84" s="120">
        <f>H84*K84</f>
        <v>17.97</v>
      </c>
      <c r="M84" s="120">
        <f>H84-L84</f>
        <v>2977.03</v>
      </c>
      <c r="N84" s="121">
        <f>N83-H84</f>
        <v>4075</v>
      </c>
      <c r="O84" s="151"/>
    </row>
    <row r="85" spans="1:15" x14ac:dyDescent="0.15">
      <c r="A85" s="150">
        <v>2</v>
      </c>
      <c r="B85" s="57">
        <v>20181005</v>
      </c>
      <c r="C85" s="180">
        <v>0.49513888888888885</v>
      </c>
      <c r="D85" s="116" t="s">
        <v>240</v>
      </c>
      <c r="E85" s="117" t="s">
        <v>63</v>
      </c>
      <c r="F85" s="3" t="s">
        <v>239</v>
      </c>
      <c r="G85" s="114" t="s">
        <v>280</v>
      </c>
      <c r="H85" s="3">
        <v>4075</v>
      </c>
      <c r="I85" s="87" t="s">
        <v>168</v>
      </c>
      <c r="J85" s="118" t="s">
        <v>179</v>
      </c>
      <c r="K85" s="119">
        <v>6.0000000000000001E-3</v>
      </c>
      <c r="L85" s="120">
        <f>H85*K85</f>
        <v>24.45</v>
      </c>
      <c r="M85" s="120">
        <f>H85-L85</f>
        <v>4050.55</v>
      </c>
      <c r="N85" s="134">
        <f>N84-H85</f>
        <v>0</v>
      </c>
      <c r="O85" s="151"/>
    </row>
    <row r="86" spans="1:15" x14ac:dyDescent="0.15">
      <c r="A86" s="87"/>
      <c r="B86" s="57"/>
      <c r="C86" s="180"/>
      <c r="D86" s="116"/>
      <c r="E86" s="117"/>
      <c r="F86" s="3"/>
      <c r="G86" s="114" t="s">
        <v>279</v>
      </c>
      <c r="H86" s="3">
        <f>SUM(H84:H85)</f>
        <v>7070</v>
      </c>
      <c r="I86" s="87"/>
      <c r="J86" s="118"/>
      <c r="K86" s="119"/>
      <c r="L86" s="120">
        <f>SUM(L84:L85)</f>
        <v>42.42</v>
      </c>
      <c r="M86" s="84"/>
      <c r="N86" s="162"/>
      <c r="O86" s="151"/>
    </row>
    <row r="87" spans="1:15" x14ac:dyDescent="0.15">
      <c r="A87" s="87"/>
      <c r="B87" s="57"/>
      <c r="C87" s="180"/>
      <c r="D87" s="116"/>
      <c r="E87" s="117"/>
      <c r="F87" s="3"/>
      <c r="G87" s="114"/>
      <c r="H87" s="3"/>
      <c r="I87" s="87"/>
      <c r="J87" s="118"/>
      <c r="K87" s="119"/>
      <c r="L87" s="120"/>
      <c r="M87" s="84"/>
      <c r="N87" s="162"/>
      <c r="O87" s="151"/>
    </row>
    <row r="88" spans="1:15" x14ac:dyDescent="0.15">
      <c r="A88" s="62" t="s">
        <v>0</v>
      </c>
      <c r="B88" s="62" t="s">
        <v>149</v>
      </c>
      <c r="C88" s="62" t="s">
        <v>150</v>
      </c>
      <c r="D88" s="62" t="s">
        <v>256</v>
      </c>
      <c r="E88" s="62" t="s">
        <v>182</v>
      </c>
      <c r="F88" s="62" t="s">
        <v>183</v>
      </c>
      <c r="G88" s="63" t="s">
        <v>244</v>
      </c>
      <c r="H88" s="63" t="s">
        <v>245</v>
      </c>
      <c r="I88" s="63" t="s">
        <v>184</v>
      </c>
      <c r="J88" s="62" t="s">
        <v>7</v>
      </c>
      <c r="K88" s="63"/>
      <c r="L88" s="62"/>
      <c r="M88" s="63"/>
      <c r="N88" s="62"/>
      <c r="O88" s="151"/>
    </row>
    <row r="89" spans="1:15" x14ac:dyDescent="0.15">
      <c r="A89" s="150">
        <v>3</v>
      </c>
      <c r="B89" s="87">
        <v>20181005</v>
      </c>
      <c r="C89" s="182">
        <v>0.5</v>
      </c>
      <c r="D89" s="61" t="s">
        <v>187</v>
      </c>
      <c r="E89" t="s">
        <v>77</v>
      </c>
      <c r="F89" s="87" t="s">
        <v>242</v>
      </c>
      <c r="G89" s="81" t="s">
        <v>236</v>
      </c>
      <c r="H89" s="87" t="s">
        <v>246</v>
      </c>
      <c r="I89" s="116">
        <v>7000</v>
      </c>
      <c r="J89" s="86"/>
      <c r="K89" s="135"/>
      <c r="L89" s="85"/>
      <c r="M89" s="87"/>
      <c r="N89" s="87"/>
      <c r="O89" s="151"/>
    </row>
    <row r="90" spans="1:15" x14ac:dyDescent="0.15">
      <c r="A90" s="150">
        <v>4</v>
      </c>
      <c r="B90" s="87"/>
      <c r="C90" s="87"/>
      <c r="D90" s="87"/>
      <c r="E90" s="87"/>
      <c r="F90" s="87" t="s">
        <v>243</v>
      </c>
      <c r="G90" s="81"/>
      <c r="H90" s="87"/>
      <c r="I90" s="87"/>
      <c r="J90" s="86"/>
      <c r="K90" s="135"/>
      <c r="L90" s="85"/>
      <c r="M90" s="87"/>
      <c r="N90" s="87"/>
      <c r="O90" s="151"/>
    </row>
    <row r="91" spans="1:15" x14ac:dyDescent="0.15">
      <c r="A91" s="150">
        <v>5</v>
      </c>
      <c r="B91" s="87"/>
      <c r="C91" s="87"/>
      <c r="D91" s="87"/>
      <c r="E91" s="87"/>
      <c r="F91" s="87"/>
      <c r="G91" s="81"/>
      <c r="H91" s="87"/>
      <c r="I91" s="87"/>
      <c r="J91" s="86"/>
      <c r="K91" s="135"/>
      <c r="L91" s="85"/>
      <c r="M91" s="87"/>
      <c r="N91" s="87" t="s">
        <v>258</v>
      </c>
      <c r="O91" s="151"/>
    </row>
    <row r="92" spans="1:15" x14ac:dyDescent="0.15">
      <c r="A92" s="150">
        <v>6</v>
      </c>
      <c r="B92" s="87"/>
      <c r="C92" s="87"/>
      <c r="D92" s="87"/>
      <c r="E92" s="87"/>
      <c r="F92" s="87"/>
      <c r="G92" s="81"/>
      <c r="H92" s="87"/>
      <c r="I92" s="87"/>
      <c r="J92" s="86"/>
      <c r="K92" s="135"/>
      <c r="L92" s="85"/>
      <c r="M92" s="87"/>
      <c r="N92" s="87"/>
      <c r="O92" s="151"/>
    </row>
    <row r="93" spans="1:15" ht="14.25" thickBot="1" x14ac:dyDescent="0.2">
      <c r="A93" s="173"/>
      <c r="B93" s="174"/>
      <c r="C93" s="174"/>
      <c r="D93" s="174"/>
      <c r="E93" s="174"/>
      <c r="F93" s="174"/>
      <c r="G93" s="175"/>
      <c r="H93" s="174"/>
      <c r="I93" s="174"/>
      <c r="J93" s="176"/>
      <c r="K93" s="177"/>
      <c r="L93" s="178"/>
      <c r="M93" s="176"/>
      <c r="N93" s="174"/>
      <c r="O93" s="179"/>
    </row>
    <row r="94" spans="1:15" x14ac:dyDescent="0.15">
      <c r="A94" s="87"/>
      <c r="B94" s="87"/>
      <c r="C94" s="87"/>
      <c r="D94" s="87"/>
      <c r="E94" s="87"/>
      <c r="F94" s="87"/>
      <c r="G94" s="81"/>
      <c r="H94" s="87"/>
      <c r="I94" s="87"/>
      <c r="J94" s="86"/>
      <c r="K94" s="135"/>
      <c r="L94" s="85"/>
      <c r="M94" s="86"/>
      <c r="N94" s="87"/>
      <c r="O94" s="87"/>
    </row>
    <row r="95" spans="1:15" x14ac:dyDescent="0.15">
      <c r="A95" s="87"/>
      <c r="B95" s="87"/>
      <c r="C95" s="87"/>
      <c r="D95" s="87"/>
      <c r="E95" s="87"/>
      <c r="F95" s="87"/>
      <c r="G95" s="81"/>
      <c r="H95" s="87"/>
      <c r="I95" s="87"/>
      <c r="J95" s="86"/>
      <c r="K95" s="135"/>
    </row>
  </sheetData>
  <mergeCells count="11">
    <mergeCell ref="A2:O6"/>
    <mergeCell ref="L20:L23"/>
    <mergeCell ref="M20:M23"/>
    <mergeCell ref="N20:N23"/>
    <mergeCell ref="E81:I82"/>
    <mergeCell ref="A40:O41"/>
    <mergeCell ref="A42:O43"/>
    <mergeCell ref="K62:K65"/>
    <mergeCell ref="L62:L65"/>
    <mergeCell ref="M62:M65"/>
    <mergeCell ref="N62:N6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5" zoomScaleNormal="85" workbookViewId="0">
      <selection activeCell="K28" sqref="K28"/>
    </sheetView>
  </sheetViews>
  <sheetFormatPr defaultRowHeight="13.5" x14ac:dyDescent="0.15"/>
  <cols>
    <col min="1" max="1" width="3.875" style="67" customWidth="1"/>
    <col min="2" max="2" width="10.125" customWidth="1"/>
    <col min="3" max="3" width="14.25" customWidth="1"/>
    <col min="4" max="4" width="7.875" customWidth="1"/>
    <col min="16" max="16" width="11.375" customWidth="1"/>
    <col min="17" max="17" width="1.375" customWidth="1"/>
    <col min="18" max="18" width="5.25" customWidth="1"/>
    <col min="20" max="20" width="13.75" customWidth="1"/>
    <col min="32" max="32" width="5.75" customWidth="1"/>
    <col min="33" max="33" width="6.5" customWidth="1"/>
  </cols>
  <sheetData>
    <row r="1" spans="1:33" x14ac:dyDescent="0.15">
      <c r="A1" s="253" t="s">
        <v>286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06"/>
      <c r="R1" s="253" t="s">
        <v>287</v>
      </c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</row>
    <row r="2" spans="1:33" x14ac:dyDescent="0.15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06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</row>
    <row r="3" spans="1:33" x14ac:dyDescent="0.15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06"/>
      <c r="R3" s="208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</row>
    <row r="4" spans="1:33" x14ac:dyDescent="0.15">
      <c r="A4" s="222" t="s">
        <v>260</v>
      </c>
      <c r="B4" s="223" t="s">
        <v>261</v>
      </c>
      <c r="C4" s="223" t="s">
        <v>262</v>
      </c>
      <c r="D4" s="223" t="s">
        <v>256</v>
      </c>
      <c r="E4" s="223" t="s">
        <v>263</v>
      </c>
      <c r="F4" s="223" t="s">
        <v>264</v>
      </c>
      <c r="G4" s="223" t="s">
        <v>265</v>
      </c>
      <c r="H4" s="223" t="s">
        <v>266</v>
      </c>
      <c r="I4" s="223" t="s">
        <v>267</v>
      </c>
      <c r="J4" s="223" t="s">
        <v>268</v>
      </c>
      <c r="K4" s="223" t="s">
        <v>269</v>
      </c>
      <c r="L4" s="223" t="s">
        <v>270</v>
      </c>
      <c r="M4" s="223" t="s">
        <v>271</v>
      </c>
      <c r="N4" s="223" t="s">
        <v>272</v>
      </c>
      <c r="O4" s="223" t="s">
        <v>288</v>
      </c>
      <c r="P4" s="223" t="s">
        <v>289</v>
      </c>
      <c r="Q4" s="219"/>
      <c r="R4" s="217" t="s">
        <v>260</v>
      </c>
      <c r="S4" s="218" t="s">
        <v>261</v>
      </c>
      <c r="T4" s="218" t="s">
        <v>262</v>
      </c>
      <c r="U4" s="218" t="s">
        <v>256</v>
      </c>
      <c r="V4" s="218" t="s">
        <v>263</v>
      </c>
      <c r="W4" s="218" t="s">
        <v>264</v>
      </c>
      <c r="X4" s="218" t="s">
        <v>265</v>
      </c>
      <c r="Y4" s="218" t="s">
        <v>266</v>
      </c>
      <c r="Z4" s="218" t="s">
        <v>267</v>
      </c>
      <c r="AA4" s="218" t="s">
        <v>268</v>
      </c>
      <c r="AB4" s="218" t="s">
        <v>269</v>
      </c>
      <c r="AC4" s="218" t="s">
        <v>270</v>
      </c>
      <c r="AD4" s="218" t="s">
        <v>271</v>
      </c>
      <c r="AE4" s="218" t="s">
        <v>272</v>
      </c>
      <c r="AF4" s="218" t="s">
        <v>288</v>
      </c>
      <c r="AG4" s="218"/>
    </row>
    <row r="5" spans="1:33" ht="94.5" x14ac:dyDescent="0.15">
      <c r="A5" s="214"/>
      <c r="B5" s="215" t="s">
        <v>290</v>
      </c>
      <c r="C5" s="215"/>
      <c r="D5" s="215" t="s">
        <v>291</v>
      </c>
      <c r="E5" s="215" t="s">
        <v>292</v>
      </c>
      <c r="F5" s="215" t="s">
        <v>293</v>
      </c>
      <c r="G5" s="215" t="s">
        <v>294</v>
      </c>
      <c r="H5" s="215" t="s">
        <v>295</v>
      </c>
      <c r="I5" s="215" t="s">
        <v>296</v>
      </c>
      <c r="J5" s="215" t="s">
        <v>297</v>
      </c>
      <c r="K5" s="215" t="s">
        <v>297</v>
      </c>
      <c r="L5" s="215" t="s">
        <v>298</v>
      </c>
      <c r="M5" s="215" t="s">
        <v>299</v>
      </c>
      <c r="N5" s="215" t="s">
        <v>300</v>
      </c>
      <c r="O5" s="215"/>
      <c r="P5" s="215"/>
      <c r="Q5" s="206"/>
      <c r="R5" s="214"/>
      <c r="S5" s="215" t="s">
        <v>290</v>
      </c>
      <c r="T5" s="215"/>
      <c r="U5" s="215" t="s">
        <v>291</v>
      </c>
      <c r="V5" s="215" t="s">
        <v>301</v>
      </c>
      <c r="W5" s="215" t="s">
        <v>293</v>
      </c>
      <c r="X5" s="215" t="s">
        <v>294</v>
      </c>
      <c r="Y5" s="215" t="s">
        <v>295</v>
      </c>
      <c r="Z5" s="215" t="s">
        <v>296</v>
      </c>
      <c r="AA5" s="215" t="s">
        <v>297</v>
      </c>
      <c r="AB5" s="215" t="s">
        <v>297</v>
      </c>
      <c r="AC5" s="215" t="s">
        <v>298</v>
      </c>
      <c r="AD5" s="215" t="s">
        <v>299</v>
      </c>
      <c r="AE5" s="215" t="s">
        <v>300</v>
      </c>
      <c r="AF5" s="215"/>
      <c r="AG5" s="215"/>
    </row>
    <row r="6" spans="1:33" x14ac:dyDescent="0.15">
      <c r="A6" s="213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 t="s">
        <v>302</v>
      </c>
      <c r="M6" s="209"/>
      <c r="N6" s="209"/>
      <c r="O6" s="209"/>
      <c r="P6" s="209"/>
      <c r="Q6" s="206"/>
      <c r="R6" s="213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 t="s">
        <v>302</v>
      </c>
      <c r="AD6" s="209"/>
      <c r="AE6" s="209"/>
      <c r="AF6" s="209"/>
      <c r="AG6" s="209"/>
    </row>
    <row r="7" spans="1:33" x14ac:dyDescent="0.15">
      <c r="A7" s="213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 t="s">
        <v>303</v>
      </c>
      <c r="M7" s="209"/>
      <c r="N7" s="209"/>
      <c r="O7" s="209"/>
      <c r="P7" s="209"/>
      <c r="Q7" s="206"/>
      <c r="R7" s="213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 t="s">
        <v>303</v>
      </c>
      <c r="AD7" s="209"/>
      <c r="AE7" s="209"/>
      <c r="AF7" s="209"/>
      <c r="AG7" s="209"/>
    </row>
    <row r="8" spans="1:33" x14ac:dyDescent="0.15">
      <c r="A8" s="213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 t="s">
        <v>304</v>
      </c>
      <c r="M8" s="209"/>
      <c r="N8" s="209"/>
      <c r="O8" s="209"/>
      <c r="P8" s="209"/>
      <c r="Q8" s="206"/>
      <c r="R8" s="213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 t="s">
        <v>304</v>
      </c>
      <c r="AD8" s="209"/>
      <c r="AE8" s="209"/>
      <c r="AF8" s="209"/>
      <c r="AG8" s="209"/>
    </row>
    <row r="9" spans="1:33" x14ac:dyDescent="0.15">
      <c r="A9" s="209"/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 t="s">
        <v>305</v>
      </c>
      <c r="M9" s="209"/>
      <c r="N9" s="209"/>
      <c r="O9" s="209"/>
      <c r="P9" s="209"/>
      <c r="Q9" s="206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 t="s">
        <v>305</v>
      </c>
      <c r="AD9" s="209"/>
      <c r="AE9" s="209"/>
      <c r="AF9" s="209"/>
      <c r="AG9" s="209"/>
    </row>
    <row r="10" spans="1:33" ht="20.25" x14ac:dyDescent="0.25">
      <c r="A10" s="212">
        <v>1</v>
      </c>
      <c r="B10" s="210">
        <v>20180905</v>
      </c>
      <c r="C10" s="210" t="s">
        <v>275</v>
      </c>
      <c r="D10" s="210" t="s">
        <v>306</v>
      </c>
      <c r="E10" s="210">
        <v>40000</v>
      </c>
      <c r="F10" s="216">
        <v>1.2E-2</v>
      </c>
      <c r="G10" s="210">
        <v>480</v>
      </c>
      <c r="H10" s="210">
        <v>71</v>
      </c>
      <c r="I10" s="226">
        <v>551</v>
      </c>
      <c r="J10" s="227"/>
      <c r="K10" s="210"/>
      <c r="L10" s="210"/>
      <c r="M10" s="210">
        <v>237.79</v>
      </c>
      <c r="N10" s="210"/>
      <c r="O10" s="210"/>
      <c r="P10" s="210" t="s">
        <v>273</v>
      </c>
      <c r="Q10" s="210"/>
      <c r="R10" s="212">
        <v>1</v>
      </c>
      <c r="S10" s="224">
        <v>20180905</v>
      </c>
      <c r="T10" s="224" t="s">
        <v>275</v>
      </c>
      <c r="U10" s="211" t="s">
        <v>306</v>
      </c>
      <c r="V10" s="211">
        <v>40000</v>
      </c>
      <c r="W10" s="225">
        <v>1.2E-2</v>
      </c>
      <c r="X10" s="211">
        <v>480</v>
      </c>
      <c r="Y10" s="211">
        <v>71</v>
      </c>
      <c r="Z10" s="229">
        <v>551</v>
      </c>
      <c r="AA10" s="211">
        <v>550</v>
      </c>
      <c r="AB10" s="211">
        <v>20180906</v>
      </c>
      <c r="AC10" s="211" t="s">
        <v>298</v>
      </c>
      <c r="AD10" s="211">
        <v>237.79</v>
      </c>
      <c r="AE10" s="210">
        <v>241.21</v>
      </c>
      <c r="AF10" s="210"/>
      <c r="AG10" s="210" t="s">
        <v>307</v>
      </c>
    </row>
    <row r="11" spans="1:33" ht="20.25" x14ac:dyDescent="0.25">
      <c r="A11" s="212">
        <v>2</v>
      </c>
      <c r="B11" s="210">
        <v>20180907</v>
      </c>
      <c r="C11" s="210" t="s">
        <v>308</v>
      </c>
      <c r="D11" s="210" t="s">
        <v>306</v>
      </c>
      <c r="E11" s="210">
        <v>28600</v>
      </c>
      <c r="F11" s="216">
        <v>1.2E-2</v>
      </c>
      <c r="G11" s="210">
        <v>343.2</v>
      </c>
      <c r="H11" s="210">
        <v>0</v>
      </c>
      <c r="I11" s="226">
        <v>343.2</v>
      </c>
      <c r="J11" s="210"/>
      <c r="K11" s="210"/>
      <c r="L11" s="210"/>
      <c r="M11" s="210">
        <v>169.28</v>
      </c>
      <c r="N11" s="210"/>
      <c r="O11" s="210"/>
      <c r="P11" s="210" t="s">
        <v>273</v>
      </c>
      <c r="Q11" s="210"/>
      <c r="R11" s="212">
        <v>2</v>
      </c>
      <c r="S11" s="210">
        <v>20180907</v>
      </c>
      <c r="T11" s="210" t="s">
        <v>308</v>
      </c>
      <c r="U11" s="210" t="s">
        <v>306</v>
      </c>
      <c r="V11" s="210">
        <v>28600</v>
      </c>
      <c r="W11" s="216">
        <v>1.2E-2</v>
      </c>
      <c r="X11" s="210">
        <v>343.2</v>
      </c>
      <c r="Y11" s="210">
        <v>0</v>
      </c>
      <c r="Z11" s="230">
        <v>343.2</v>
      </c>
      <c r="AA11" s="210">
        <v>340</v>
      </c>
      <c r="AB11" s="210">
        <v>20180907</v>
      </c>
      <c r="AC11" s="211" t="s">
        <v>302</v>
      </c>
      <c r="AD11" s="210">
        <v>169.28</v>
      </c>
      <c r="AE11" s="210">
        <v>170.72</v>
      </c>
      <c r="AF11" s="210"/>
      <c r="AG11" s="210" t="s">
        <v>307</v>
      </c>
    </row>
    <row r="12" spans="1:33" ht="20.25" x14ac:dyDescent="0.25">
      <c r="A12" s="212">
        <v>3</v>
      </c>
      <c r="B12" s="210">
        <v>20181005</v>
      </c>
      <c r="C12" s="210" t="s">
        <v>216</v>
      </c>
      <c r="D12" s="210" t="s">
        <v>240</v>
      </c>
      <c r="E12" s="210">
        <v>7070</v>
      </c>
      <c r="F12" s="228">
        <v>0.01</v>
      </c>
      <c r="G12" s="210">
        <v>70.7</v>
      </c>
      <c r="H12" s="210">
        <v>0</v>
      </c>
      <c r="I12" s="226">
        <v>70.7</v>
      </c>
      <c r="J12" s="210"/>
      <c r="K12" s="210"/>
      <c r="L12" s="210"/>
      <c r="M12" s="210">
        <v>42.42</v>
      </c>
      <c r="N12" s="210"/>
      <c r="O12" s="210"/>
      <c r="P12" s="210" t="s">
        <v>273</v>
      </c>
      <c r="Q12" s="210"/>
      <c r="R12" s="212">
        <v>3</v>
      </c>
      <c r="S12" s="210">
        <v>20181005</v>
      </c>
      <c r="T12" s="210" t="s">
        <v>216</v>
      </c>
      <c r="U12" s="210" t="s">
        <v>240</v>
      </c>
      <c r="V12" s="210">
        <v>7070</v>
      </c>
      <c r="W12" s="228">
        <v>0.01</v>
      </c>
      <c r="X12" s="210">
        <v>70.7</v>
      </c>
      <c r="Y12" s="210">
        <v>0</v>
      </c>
      <c r="Z12" s="230">
        <v>70.7</v>
      </c>
      <c r="AA12" s="210">
        <v>70</v>
      </c>
      <c r="AB12" s="210"/>
      <c r="AC12" s="210" t="s">
        <v>309</v>
      </c>
      <c r="AD12" s="210">
        <v>42.42</v>
      </c>
      <c r="AE12" s="210">
        <v>27.58</v>
      </c>
      <c r="AF12" s="210"/>
      <c r="AG12" s="210" t="s">
        <v>307</v>
      </c>
    </row>
    <row r="13" spans="1:33" ht="20.25" x14ac:dyDescent="0.25">
      <c r="A13" s="212">
        <v>4</v>
      </c>
      <c r="B13" s="210"/>
      <c r="C13" s="210"/>
      <c r="D13" s="210"/>
      <c r="E13" s="210"/>
      <c r="F13" s="210"/>
      <c r="G13" s="210"/>
      <c r="H13" s="210"/>
      <c r="I13" s="226"/>
      <c r="J13" s="210"/>
      <c r="K13" s="210"/>
      <c r="L13" s="210"/>
      <c r="M13" s="210"/>
      <c r="N13" s="210"/>
      <c r="O13" s="210"/>
      <c r="P13" s="210"/>
      <c r="Q13" s="210"/>
      <c r="R13" s="212">
        <v>4</v>
      </c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</row>
    <row r="14" spans="1:33" ht="20.25" x14ac:dyDescent="0.25">
      <c r="A14" s="212">
        <v>5</v>
      </c>
      <c r="B14" s="210"/>
      <c r="C14" s="210"/>
      <c r="D14" s="210"/>
      <c r="E14" s="210"/>
      <c r="F14" s="210"/>
      <c r="G14" s="210"/>
      <c r="H14" s="210"/>
      <c r="I14" s="226"/>
      <c r="J14" s="210"/>
      <c r="K14" s="210"/>
      <c r="L14" s="210"/>
      <c r="M14" s="210"/>
      <c r="N14" s="210"/>
      <c r="O14" s="210"/>
      <c r="P14" s="210"/>
      <c r="Q14" s="210"/>
      <c r="R14" s="212">
        <v>5</v>
      </c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</row>
    <row r="15" spans="1:33" ht="20.25" x14ac:dyDescent="0.25">
      <c r="A15" s="212">
        <v>6</v>
      </c>
      <c r="B15" s="210"/>
      <c r="C15" s="210"/>
      <c r="D15" s="210"/>
      <c r="E15" s="210"/>
      <c r="F15" s="210"/>
      <c r="G15" s="210"/>
      <c r="H15" s="210"/>
      <c r="I15" s="226"/>
      <c r="J15" s="210"/>
      <c r="K15" s="210"/>
      <c r="L15" s="210"/>
      <c r="M15" s="210"/>
      <c r="N15" s="210"/>
      <c r="O15" s="210"/>
      <c r="P15" s="210"/>
      <c r="Q15" s="210"/>
      <c r="R15" s="212">
        <v>6</v>
      </c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</row>
    <row r="16" spans="1:33" ht="20.25" x14ac:dyDescent="0.25">
      <c r="A16" s="212" t="s">
        <v>274</v>
      </c>
      <c r="B16" s="210"/>
      <c r="C16" s="210"/>
      <c r="D16" s="210"/>
      <c r="E16" s="210"/>
      <c r="F16" s="210"/>
      <c r="G16" s="210"/>
      <c r="H16" s="210"/>
      <c r="I16" s="226"/>
      <c r="J16" s="210"/>
      <c r="K16" s="210"/>
      <c r="L16" s="210"/>
      <c r="M16" s="210"/>
      <c r="N16" s="210"/>
      <c r="O16" s="210"/>
      <c r="P16" s="210"/>
      <c r="Q16" s="210"/>
      <c r="R16" s="212" t="s">
        <v>274</v>
      </c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ht="20.25" x14ac:dyDescent="0.25">
      <c r="A17" s="212" t="s">
        <v>274</v>
      </c>
      <c r="B17" s="210"/>
      <c r="C17" s="210"/>
      <c r="D17" s="210"/>
      <c r="E17" s="210"/>
      <c r="F17" s="210"/>
      <c r="G17" s="210"/>
      <c r="H17" s="210"/>
      <c r="I17" s="226"/>
      <c r="J17" s="210"/>
      <c r="K17" s="210"/>
      <c r="L17" s="210"/>
      <c r="M17" s="210"/>
      <c r="N17" s="210"/>
      <c r="O17" s="210"/>
      <c r="P17" s="210"/>
      <c r="Q17" s="210"/>
      <c r="R17" s="212" t="s">
        <v>274</v>
      </c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05"/>
      <c r="AG17" s="205"/>
    </row>
    <row r="18" spans="1:33" ht="20.25" x14ac:dyDescent="0.25">
      <c r="A18" s="212" t="s">
        <v>274</v>
      </c>
      <c r="B18" s="210"/>
      <c r="C18" s="210"/>
      <c r="D18" s="210"/>
      <c r="E18" s="210"/>
      <c r="F18" s="210"/>
      <c r="G18" s="210"/>
      <c r="H18" s="210"/>
      <c r="I18" s="226"/>
      <c r="J18" s="210"/>
      <c r="K18" s="210"/>
      <c r="L18" s="210"/>
      <c r="M18" s="210"/>
      <c r="N18" s="210"/>
      <c r="O18" s="210"/>
      <c r="P18" s="210"/>
      <c r="Q18" s="210"/>
      <c r="R18" s="212" t="s">
        <v>274</v>
      </c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05"/>
      <c r="AG18" s="205"/>
    </row>
    <row r="19" spans="1:33" ht="20.25" x14ac:dyDescent="0.25">
      <c r="A19" s="212" t="s">
        <v>276</v>
      </c>
      <c r="B19" s="210"/>
      <c r="C19" s="210"/>
      <c r="D19" s="210"/>
      <c r="E19" s="210"/>
      <c r="F19" s="210"/>
      <c r="G19" s="210">
        <f>SUM(G10:G18)</f>
        <v>893.90000000000009</v>
      </c>
      <c r="H19" s="210">
        <f>SUM(H10:H18)</f>
        <v>71</v>
      </c>
      <c r="I19" s="226">
        <v>964.90000000000009</v>
      </c>
      <c r="J19" s="226"/>
      <c r="K19" s="226"/>
      <c r="L19" s="226"/>
      <c r="M19" s="226"/>
      <c r="N19" s="226"/>
      <c r="O19" s="226"/>
      <c r="P19" s="226"/>
      <c r="Q19" s="226">
        <v>0</v>
      </c>
      <c r="R19" s="212" t="s">
        <v>276</v>
      </c>
      <c r="S19" s="226"/>
      <c r="T19" s="226"/>
      <c r="U19" s="226"/>
      <c r="V19" s="226"/>
      <c r="W19" s="226"/>
      <c r="X19" s="226"/>
      <c r="Y19" s="226"/>
      <c r="Z19" s="226">
        <v>964.90000000000009</v>
      </c>
      <c r="AA19" s="226">
        <v>960</v>
      </c>
      <c r="AB19" s="226"/>
      <c r="AC19" s="226"/>
      <c r="AD19" s="226">
        <v>449.49</v>
      </c>
      <c r="AE19" s="226">
        <v>439.51</v>
      </c>
      <c r="AF19" s="205"/>
      <c r="AG19" s="205"/>
    </row>
  </sheetData>
  <mergeCells count="2">
    <mergeCell ref="A1:P2"/>
    <mergeCell ref="R1:A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操作员信息</vt:lpstr>
      <vt:lpstr>POS机信息</vt:lpstr>
      <vt:lpstr>资金账户信息</vt:lpstr>
      <vt:lpstr>客户信息和卡信息</vt:lpstr>
      <vt:lpstr>操作录入</vt:lpstr>
      <vt:lpstr>财务统计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2018-10-08T04:01:29Z</dcterms:modified>
</cp:coreProperties>
</file>