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150032\Desktop\"/>
    </mc:Choice>
  </mc:AlternateContent>
  <bookViews>
    <workbookView xWindow="660" yWindow="-150" windowWidth="15480" windowHeight="9270" tabRatio="873" firstSheet="1" activeTab="4"/>
  </bookViews>
  <sheets>
    <sheet name="开发需求跟踪表(201711)" sheetId="17" r:id="rId1"/>
    <sheet name="1用户需求库(市场部)" sheetId="12" r:id="rId2"/>
    <sheet name="1用户需求库 (零售风险部)" sheetId="21" r:id="rId3"/>
    <sheet name="Sheet1" sheetId="23" r:id="rId4"/>
    <sheet name="1用户需求库 (资产部)" sheetId="20" r:id="rId5"/>
    <sheet name="1用户需求库 (销售部)" sheetId="19" r:id="rId6"/>
    <sheet name="1用户需求库 (财务部)" sheetId="22" r:id="rId7"/>
    <sheet name="2软件需求库" sheetId="13" r:id="rId8"/>
    <sheet name="3测试用例库" sheetId="15" r:id="rId9"/>
    <sheet name="4设计库(用例实现)" sheetId="14" r:id="rId10"/>
  </sheets>
  <definedNames>
    <definedName name="_xlnm._FilterDatabase" localSheetId="2" hidden="1">'1用户需求库 (零售风险部)'!$N$1:$N$45</definedName>
    <definedName name="_xlnm._FilterDatabase" localSheetId="1" hidden="1">'1用户需求库(市场部)'!$A$1:$T$18</definedName>
  </definedNames>
  <calcPr calcId="152511"/>
  <customWorkbookViews>
    <customWorkbookView name="xingbb - 个人视面" guid="{F903E154-C563-403C-A680-5361CA7459EE}" mergeInterval="0" personalView="1" maximized="1" windowWidth="796" windowHeight="463" tabRatio="873" activeSheetId="3"/>
    <customWorkbookView name="yanxl - 个人视面" guid="{5056E9D1-FCB7-4416-AED7-31A6B04C3AEA}" mergeInterval="0" personalView="1" maximized="1" windowWidth="796" windowHeight="465" tabRatio="873" activeSheetId="1"/>
    <customWorkbookView name="chengyue - 个人视面" guid="{B19D2A31-1F09-4D70-B478-8564CD4D0506}" mergeInterval="0" personalView="1" maximized="1" windowWidth="1020" windowHeight="626" tabRatio="873" activeSheetId="1"/>
  </customWorkbookViews>
</workbook>
</file>

<file path=xl/calcChain.xml><?xml version="1.0" encoding="utf-8"?>
<calcChain xmlns="http://schemas.openxmlformats.org/spreadsheetml/2006/main">
  <c r="K11" i="19" l="1"/>
  <c r="K10" i="19"/>
  <c r="K9" i="19"/>
  <c r="K8" i="19"/>
  <c r="H12" i="19"/>
  <c r="H11" i="19"/>
  <c r="H8" i="19"/>
  <c r="H9" i="19"/>
  <c r="H10" i="19"/>
  <c r="H25" i="17" l="1"/>
  <c r="K24" i="17"/>
  <c r="H24" i="17"/>
  <c r="K23" i="17"/>
  <c r="H23" i="17"/>
  <c r="K22" i="17"/>
  <c r="H22" i="17"/>
  <c r="K21" i="17"/>
  <c r="H21" i="17"/>
  <c r="K14" i="22"/>
  <c r="K13" i="22"/>
  <c r="K12" i="22"/>
  <c r="K11" i="22"/>
  <c r="H11" i="22"/>
  <c r="H15" i="22"/>
  <c r="H14" i="22"/>
  <c r="H13" i="22"/>
  <c r="H12" i="22"/>
  <c r="G69" i="20" l="1"/>
  <c r="J68" i="20"/>
  <c r="G68" i="20"/>
  <c r="J67" i="20"/>
  <c r="G67" i="20"/>
  <c r="J66" i="20"/>
  <c r="G66" i="20"/>
  <c r="J65" i="20"/>
  <c r="G65" i="20"/>
  <c r="K38" i="21" l="1"/>
  <c r="K37" i="21"/>
  <c r="K36" i="21"/>
  <c r="K35" i="21"/>
  <c r="H39" i="21"/>
  <c r="H38" i="21"/>
  <c r="H37" i="21"/>
  <c r="H36" i="21"/>
  <c r="H35" i="21"/>
  <c r="K26" i="12"/>
  <c r="K25" i="12"/>
  <c r="K24" i="12"/>
  <c r="K23" i="12"/>
  <c r="H27" i="12"/>
  <c r="H26" i="12"/>
  <c r="H25" i="12"/>
  <c r="H24" i="12"/>
  <c r="H23" i="12"/>
</calcChain>
</file>

<file path=xl/comments1.xml><?xml version="1.0" encoding="utf-8"?>
<comments xmlns="http://schemas.openxmlformats.org/spreadsheetml/2006/main">
  <authors>
    <author>石坤炆</author>
    <author>石桥林</author>
  </authors>
  <commentList>
    <comment ref="B3" authorId="0" shapeId="0">
      <text>
        <r>
          <rPr>
            <b/>
            <sz val="9"/>
            <color indexed="81"/>
            <rFont val="宋体"/>
            <family val="3"/>
            <charset val="134"/>
          </rPr>
          <t>石坤炆:</t>
        </r>
        <r>
          <rPr>
            <sz val="9"/>
            <color indexed="81"/>
            <rFont val="宋体"/>
            <family val="3"/>
            <charset val="134"/>
          </rPr>
          <t xml:space="preserve">
</t>
        </r>
      </text>
    </comment>
    <comment ref="K3" authorId="1" shapeId="0">
      <text>
        <r>
          <rPr>
            <b/>
            <sz val="9"/>
            <color indexed="81"/>
            <rFont val="宋体"/>
            <family val="3"/>
            <charset val="134"/>
          </rPr>
          <t>石桥林:</t>
        </r>
        <r>
          <rPr>
            <sz val="9"/>
            <color indexed="81"/>
            <rFont val="宋体"/>
            <family val="3"/>
            <charset val="134"/>
          </rPr>
          <t xml:space="preserve">
软件需求项编号，多项间用逗号分隔。</t>
        </r>
      </text>
    </comment>
  </commentList>
</comments>
</file>

<file path=xl/comments2.xml><?xml version="1.0" encoding="utf-8"?>
<comments xmlns="http://schemas.openxmlformats.org/spreadsheetml/2006/main">
  <authors>
    <author>石桥林</author>
  </authors>
  <commentList>
    <comment ref="E3" authorId="0" shapeId="0">
      <text>
        <r>
          <rPr>
            <b/>
            <sz val="9"/>
            <color indexed="81"/>
            <rFont val="宋体"/>
            <family val="3"/>
            <charset val="134"/>
          </rPr>
          <t>石桥林:</t>
        </r>
        <r>
          <rPr>
            <sz val="9"/>
            <color indexed="81"/>
            <rFont val="宋体"/>
            <family val="3"/>
            <charset val="134"/>
          </rPr>
          <t xml:space="preserve">
软件需求项编号，多项间用逗号分隔。</t>
        </r>
      </text>
    </comment>
  </commentList>
</comments>
</file>

<file path=xl/sharedStrings.xml><?xml version="1.0" encoding="utf-8"?>
<sst xmlns="http://schemas.openxmlformats.org/spreadsheetml/2006/main" count="1075" uniqueCount="394">
  <si>
    <t>对应软件需求项的编号</t>
    <phoneticPr fontId="1" type="noConversion"/>
  </si>
  <si>
    <t>设计库（用例实现）</t>
    <phoneticPr fontId="1" type="noConversion"/>
  </si>
  <si>
    <t>序号</t>
  </si>
  <si>
    <t>优先级</t>
  </si>
  <si>
    <t>所依赖需求Id</t>
    <phoneticPr fontId="1" type="noConversion"/>
  </si>
  <si>
    <t>被依赖需求Id</t>
  </si>
  <si>
    <t>一级需求项</t>
    <phoneticPr fontId="1" type="noConversion"/>
  </si>
  <si>
    <t>二级需求项</t>
    <phoneticPr fontId="1" type="noConversion"/>
  </si>
  <si>
    <t>是否关键项</t>
    <phoneticPr fontId="1" type="noConversion"/>
  </si>
  <si>
    <r>
      <t>所依赖需求</t>
    </r>
    <r>
      <rPr>
        <b/>
        <sz val="10.5"/>
        <rFont val="Arial"/>
        <family val="2"/>
      </rPr>
      <t>Id</t>
    </r>
  </si>
  <si>
    <r>
      <t>被依赖需求</t>
    </r>
    <r>
      <rPr>
        <b/>
        <sz val="10.5"/>
        <rFont val="Arial"/>
        <family val="2"/>
      </rPr>
      <t>Id</t>
    </r>
  </si>
  <si>
    <t>需求负责人</t>
    <phoneticPr fontId="1" type="noConversion"/>
  </si>
  <si>
    <t>注：</t>
    <phoneticPr fontId="1" type="noConversion"/>
  </si>
  <si>
    <t>需求跟踪矩阵</t>
    <phoneticPr fontId="1" type="noConversion"/>
  </si>
  <si>
    <t>用例实现名称</t>
    <phoneticPr fontId="1" type="noConversion"/>
  </si>
  <si>
    <t>各级需求项</t>
    <phoneticPr fontId="1" type="noConversion"/>
  </si>
  <si>
    <t>软件需求库</t>
    <phoneticPr fontId="1" type="noConversion"/>
  </si>
  <si>
    <t>对应的用户需求项</t>
    <phoneticPr fontId="1" type="noConversion"/>
  </si>
  <si>
    <t>软件需求项名称</t>
    <phoneticPr fontId="1" type="noConversion"/>
  </si>
  <si>
    <t>变更状态</t>
    <phoneticPr fontId="1" type="noConversion"/>
  </si>
  <si>
    <t>变更次数</t>
    <phoneticPr fontId="1" type="noConversion"/>
  </si>
  <si>
    <t>设计负责人</t>
    <phoneticPr fontId="1" type="noConversion"/>
  </si>
  <si>
    <t>设计用例实现编号</t>
    <phoneticPr fontId="1" type="noConversion"/>
  </si>
  <si>
    <t>是</t>
  </si>
  <si>
    <t>用户需求变更统计</t>
    <phoneticPr fontId="1" type="noConversion"/>
  </si>
  <si>
    <t>用户需求优先级</t>
    <phoneticPr fontId="1" type="noConversion"/>
  </si>
  <si>
    <t>初始需求基线个数</t>
    <phoneticPr fontId="1" type="noConversion"/>
  </si>
  <si>
    <t>变更的需求项个数</t>
    <phoneticPr fontId="1" type="noConversion"/>
  </si>
  <si>
    <t>增加的需求个数</t>
    <phoneticPr fontId="1" type="noConversion"/>
  </si>
  <si>
    <t>废除的需求个数</t>
    <phoneticPr fontId="1" type="noConversion"/>
  </si>
  <si>
    <t>需求项的变更次数</t>
    <phoneticPr fontId="1" type="noConversion"/>
  </si>
  <si>
    <t>测试用例库</t>
    <phoneticPr fontId="1" type="noConversion"/>
  </si>
  <si>
    <t>用例负责人</t>
    <phoneticPr fontId="1" type="noConversion"/>
  </si>
  <si>
    <t>新增</t>
  </si>
  <si>
    <t>废除</t>
  </si>
  <si>
    <t>修改</t>
  </si>
  <si>
    <t>标识/测试用例名称</t>
    <phoneticPr fontId="1" type="noConversion"/>
  </si>
  <si>
    <t>需求部门</t>
    <phoneticPr fontId="1" type="noConversion"/>
  </si>
  <si>
    <t>市场部</t>
    <phoneticPr fontId="1" type="noConversion"/>
  </si>
  <si>
    <t>详细功能描述</t>
    <phoneticPr fontId="1" type="noConversion"/>
  </si>
  <si>
    <t>以子母产品的形式存在，在前端一个产品入口，发票价格刚性联系，催收环节体现为两笔，具体方案见需求书</t>
    <phoneticPr fontId="17" type="noConversion"/>
  </si>
  <si>
    <t>用户需求库</t>
    <phoneticPr fontId="1" type="noConversion"/>
  </si>
  <si>
    <t>车辆交接单的打印问题</t>
    <phoneticPr fontId="17" type="noConversion"/>
  </si>
  <si>
    <t>车辆处置及代偿后账务处理问题</t>
    <phoneticPr fontId="17" type="noConversion"/>
  </si>
  <si>
    <t>需求ID</t>
    <phoneticPr fontId="1" type="noConversion"/>
  </si>
  <si>
    <t>需求ID</t>
    <phoneticPr fontId="1" type="noConversion"/>
  </si>
  <si>
    <t>工作量评估</t>
    <phoneticPr fontId="17" type="noConversion"/>
  </si>
  <si>
    <t>开发起始日</t>
    <phoneticPr fontId="17" type="noConversion"/>
  </si>
  <si>
    <t>预计上线日期</t>
    <phoneticPr fontId="17" type="noConversion"/>
  </si>
  <si>
    <t>审批状态</t>
    <phoneticPr fontId="17" type="noConversion"/>
  </si>
  <si>
    <t>需求状态</t>
    <phoneticPr fontId="17" type="noConversion"/>
  </si>
  <si>
    <t>向工行请款资料需要专线传输</t>
    <phoneticPr fontId="17" type="noConversion"/>
  </si>
  <si>
    <t>工行合同还款计划不生成，仅导入工行逾期明细数据，加融部分催收沿用现有逻辑</t>
    <phoneticPr fontId="17" type="noConversion"/>
  </si>
  <si>
    <t>工行银租项目，催收功能开发（后期持续调研）</t>
    <phoneticPr fontId="17" type="noConversion"/>
  </si>
  <si>
    <t>合同套打格式以全款再融产品为准</t>
    <phoneticPr fontId="17" type="noConversion"/>
  </si>
  <si>
    <t>二手车产品车型不含轻型商用车及新能源车</t>
    <phoneticPr fontId="17" type="noConversion"/>
  </si>
  <si>
    <t>工行回款确认功能，已开发。但在加融产品后需要修改，确认时生成加融产品我司部分还款计划</t>
    <phoneticPr fontId="17" type="noConversion"/>
  </si>
  <si>
    <t>开发工行还款计划（按规则模拟）</t>
    <phoneticPr fontId="17" type="noConversion"/>
  </si>
  <si>
    <t>工行合同回寄后合同编号补录</t>
    <phoneticPr fontId="17" type="noConversion"/>
  </si>
  <si>
    <t>新分配任务给予用户提醒功能，经理级及以上增加短信通知</t>
    <phoneticPr fontId="17" type="noConversion"/>
  </si>
  <si>
    <t>优化审核审批界面细节，提交时增加确认，增加互斥功能按钮间距</t>
    <phoneticPr fontId="17" type="noConversion"/>
  </si>
  <si>
    <t>优先级（4级）</t>
    <phoneticPr fontId="17" type="noConversion"/>
  </si>
  <si>
    <t>已批准</t>
    <phoneticPr fontId="17" type="noConversion"/>
  </si>
  <si>
    <t>需求类型</t>
    <phoneticPr fontId="17" type="noConversion"/>
  </si>
  <si>
    <t>功能开发</t>
  </si>
  <si>
    <t>报表开发</t>
  </si>
  <si>
    <t>实现与测试</t>
  </si>
  <si>
    <t>需求调研</t>
  </si>
  <si>
    <t>需求设计</t>
  </si>
  <si>
    <t>UAT测试</t>
  </si>
  <si>
    <t>上线投产</t>
  </si>
  <si>
    <t>以子母产品的形式存在，在前端一个产品入口，发票价格刚性联系，催收环节体现为两笔，具体方案见需求书</t>
    <phoneticPr fontId="17" type="noConversion"/>
  </si>
  <si>
    <t>零售风险部</t>
  </si>
  <si>
    <t>A</t>
  </si>
  <si>
    <t>A</t>
    <phoneticPr fontId="1" type="noConversion"/>
  </si>
  <si>
    <t>B</t>
    <phoneticPr fontId="1" type="noConversion"/>
  </si>
  <si>
    <t>C</t>
    <phoneticPr fontId="1" type="noConversion"/>
  </si>
  <si>
    <t>D</t>
    <phoneticPr fontId="1" type="noConversion"/>
  </si>
  <si>
    <t>重要不紧急</t>
    <phoneticPr fontId="1" type="noConversion"/>
  </si>
  <si>
    <t>不重要不紧急</t>
    <phoneticPr fontId="1" type="noConversion"/>
  </si>
  <si>
    <t>重要且紧急</t>
    <phoneticPr fontId="1" type="noConversion"/>
  </si>
  <si>
    <t>紧急不重要</t>
    <phoneticPr fontId="1" type="noConversion"/>
  </si>
  <si>
    <t>工行回款确认功能，已开发。但在加融产品后需要修改，确认时生成加融产品我司部分还款计划</t>
    <phoneticPr fontId="17" type="noConversion"/>
  </si>
  <si>
    <t>URS_MK_1.1.1</t>
    <phoneticPr fontId="1" type="noConversion"/>
  </si>
  <si>
    <t>URS_MK_1.1.2</t>
    <phoneticPr fontId="1" type="noConversion"/>
  </si>
  <si>
    <t>URS_MK_1.1.3</t>
    <phoneticPr fontId="1" type="noConversion"/>
  </si>
  <si>
    <t>URS_MK_1.1.4</t>
    <phoneticPr fontId="1" type="noConversion"/>
  </si>
  <si>
    <t>URS_MK_1.1.5</t>
    <phoneticPr fontId="1" type="noConversion"/>
  </si>
  <si>
    <t>URS_MK_1.3
靠潽贷二手车产品</t>
    <phoneticPr fontId="17" type="noConversion"/>
  </si>
  <si>
    <t>URS_MK_1.2
靠潽贷附加融产品</t>
    <phoneticPr fontId="17" type="noConversion"/>
  </si>
  <si>
    <t>工行银租项目
URS_MK_1</t>
    <phoneticPr fontId="16" type="noConversion"/>
  </si>
  <si>
    <t>URS_MK_1.1
靠潽贷新车产品</t>
    <phoneticPr fontId="16" type="noConversion"/>
  </si>
  <si>
    <t>URS_MK_1.2.2</t>
    <phoneticPr fontId="1" type="noConversion"/>
  </si>
  <si>
    <t>URS_MK_1.2.3</t>
    <phoneticPr fontId="1" type="noConversion"/>
  </si>
  <si>
    <t>URS_MK_1.3.1</t>
    <phoneticPr fontId="1" type="noConversion"/>
  </si>
  <si>
    <t>URS_MK_1.3.2</t>
    <phoneticPr fontId="1" type="noConversion"/>
  </si>
  <si>
    <t>URS_MK_1.3.3</t>
    <phoneticPr fontId="1" type="noConversion"/>
  </si>
  <si>
    <t>URS_MK_1.3.4</t>
    <phoneticPr fontId="1" type="noConversion"/>
  </si>
  <si>
    <t>否</t>
  </si>
  <si>
    <t>URS_MK_1.2.1</t>
    <phoneticPr fontId="1" type="noConversion"/>
  </si>
  <si>
    <t>URS_MK_1.2.1</t>
    <phoneticPr fontId="1" type="noConversion"/>
  </si>
  <si>
    <t>石坤炆</t>
    <phoneticPr fontId="1" type="noConversion"/>
  </si>
  <si>
    <t>URS_RR_1.1
效率优化</t>
    <phoneticPr fontId="17" type="noConversion"/>
  </si>
  <si>
    <t>URS_RR_1.1.4</t>
  </si>
  <si>
    <t>URS_RR_1.1.1</t>
    <phoneticPr fontId="1" type="noConversion"/>
  </si>
  <si>
    <t>URS_RR_1.1.2</t>
  </si>
  <si>
    <t>URS_RR_1.1.3</t>
  </si>
  <si>
    <t>URS_RR_1.1.5</t>
  </si>
  <si>
    <t>URS_RR_1.1.6</t>
  </si>
  <si>
    <t>URS_RR_1.1.7</t>
  </si>
  <si>
    <t>URS_RR_1.1.8</t>
  </si>
  <si>
    <t>URS_RR_1.1.9</t>
  </si>
  <si>
    <t>URS_RR_1.1.10</t>
  </si>
  <si>
    <t>URS_RR_1.1.11</t>
  </si>
  <si>
    <t>URS_RR_1.1.12</t>
  </si>
  <si>
    <t>URS_RR_1.1.13</t>
  </si>
  <si>
    <t>URS_RR_1.1.14</t>
  </si>
  <si>
    <t>URS_RR_1.1.15</t>
  </si>
  <si>
    <t>URS_RR_1.1.16</t>
  </si>
  <si>
    <t>URS_RR_1.1.17</t>
  </si>
  <si>
    <t>URS_RR_1.1.18</t>
  </si>
  <si>
    <t>URS_RR_1.1.19</t>
  </si>
  <si>
    <t>URS_RR_1.1.20</t>
  </si>
  <si>
    <t>URS_RR_1.1.21</t>
  </si>
  <si>
    <t>石坤炆</t>
    <phoneticPr fontId="1" type="noConversion"/>
  </si>
  <si>
    <t>备注</t>
    <phoneticPr fontId="1" type="noConversion"/>
  </si>
  <si>
    <t>B</t>
  </si>
  <si>
    <t>将二手车评估报告通过API接口直接导入系统，增加二手车评估报告按钮，点击后可以直接查看评估报告。添加2个字段（原车主姓名及身份证号码）</t>
    <phoneticPr fontId="1" type="noConversion"/>
  </si>
  <si>
    <t>可新增二手车评估引接入（已由零售风险部立项）</t>
    <phoneticPr fontId="1" type="noConversion"/>
  </si>
  <si>
    <t>C</t>
  </si>
  <si>
    <t>D</t>
  </si>
  <si>
    <t>未批准</t>
  </si>
  <si>
    <t>身份证的真伪鉴别服务通过寻找第三方机构例如公安网自动接入系统</t>
    <phoneticPr fontId="1" type="noConversion"/>
  </si>
  <si>
    <t>D</t>
    <phoneticPr fontId="1" type="noConversion"/>
  </si>
  <si>
    <t>三方机构待定</t>
    <phoneticPr fontId="1" type="noConversion"/>
  </si>
  <si>
    <t>将第三方数据报告中的关键字段进行抓取，根据信贷政策中通过第三方数据报告中查询结果可以进行直接拒绝的客户进行解读，对于命中规则的相应字段可以在系统页面中直接显示出来供征信管理岗作查看。</t>
    <phoneticPr fontId="17" type="noConversion"/>
  </si>
  <si>
    <t>零售信贷部确认命中规则</t>
    <phoneticPr fontId="1" type="noConversion"/>
  </si>
  <si>
    <t>车型数据库已经由信息科技部立项</t>
    <phoneticPr fontId="1" type="noConversion"/>
  </si>
  <si>
    <t>D</t>
    <phoneticPr fontId="1" type="noConversion"/>
  </si>
  <si>
    <t>日常运维</t>
  </si>
  <si>
    <t>跟进备注</t>
    <phoneticPr fontId="1" type="noConversion"/>
  </si>
  <si>
    <t>已批准</t>
  </si>
  <si>
    <t>暂无法实现</t>
    <phoneticPr fontId="1" type="noConversion"/>
  </si>
  <si>
    <t>确认需求细节</t>
    <phoneticPr fontId="1" type="noConversion"/>
  </si>
  <si>
    <t>客户分类（初审/一级审批）可修改，且修改后不在根据系统逻辑更变</t>
    <phoneticPr fontId="17" type="noConversion"/>
  </si>
  <si>
    <t>零售系统通过外部供应商购买车型库，要求将车型不断地更新到车型库中，实现自动更新</t>
    <phoneticPr fontId="17" type="noConversion"/>
  </si>
  <si>
    <t>考虑到员工平凡请假，申请将分单的分组权限下放至零售信贷部自行维护。</t>
    <phoneticPr fontId="17" type="noConversion"/>
  </si>
  <si>
    <t>贷前任务监控中任务太多，需要删除已经完结的案件，并添加筛选框（任务类型，是否已分配）</t>
    <phoneticPr fontId="17" type="noConversion"/>
  </si>
  <si>
    <t>系统用户X分钟没有数据交互时自动提出登陆，且在提出时保存页面。</t>
    <phoneticPr fontId="1" type="noConversion"/>
  </si>
  <si>
    <t>手工分单显示人员是否在线</t>
    <phoneticPr fontId="1" type="noConversion"/>
  </si>
  <si>
    <t>黑名单功能：人员、地址、公司等和名单以及黑名单使用流程、管理机制</t>
    <phoneticPr fontId="17" type="noConversion"/>
  </si>
  <si>
    <t>所有结点的退回添加原因选项</t>
    <phoneticPr fontId="17" type="noConversion"/>
  </si>
  <si>
    <t>零售信贷部确认具体的选项设计</t>
    <phoneticPr fontId="17" type="noConversion"/>
  </si>
  <si>
    <t>综合查询可以查看历史反欺诈信息、历史修改记录</t>
    <phoneticPr fontId="17" type="noConversion"/>
  </si>
  <si>
    <t>当案件金额超过0权限用户（一级审批）的设定金额时，不再由其见习审批主管批复，直接进入对应权限用户处</t>
    <phoneticPr fontId="17" type="noConversion"/>
  </si>
  <si>
    <t>将系统内审核退回至经销商处且经销商一个月后仍未重新提交的案件状态自动变更为取消</t>
    <phoneticPr fontId="17" type="noConversion"/>
  </si>
  <si>
    <t>历史数据及功能</t>
    <phoneticPr fontId="17" type="noConversion"/>
  </si>
  <si>
    <t>将系统中状态为“拒绝”，“取消”状态的客户在经销商处自动生成归档任务，其归档内容为客户申请表，其中拒绝客户需待该客户可申请复议期后方才生成归档任务。</t>
    <phoneticPr fontId="17" type="noConversion"/>
  </si>
  <si>
    <t>A</t>
    <phoneticPr fontId="17" type="noConversion"/>
  </si>
  <si>
    <t>将系统内批核后两个月仍未签约的案件状态自动变更为取消（含二级经销商提交签约流程，但一级经销商两个月内未批核提交“审批二级签约”任务流程，系统状态仍为待签约状态的案件）</t>
    <phoneticPr fontId="17" type="noConversion"/>
  </si>
  <si>
    <t>贷前任务短信提醒内容中，加入“客户姓名”，“任务分配时间”两个字段。</t>
    <phoneticPr fontId="17" type="noConversion"/>
  </si>
  <si>
    <t>各三级审批以下贷前审批及放款复核处，增加一“代理人”弹框式选择按钮。供员工在休假期间，选择代理人代其处理案件。点击“代理人”按钮后，可由员工自行设置其代理人及其授权代理时间，代理人的权限应是同级中大于或等于其授权人的。代理人在登录系统后，可查看并处理其授权代理人的待办任务。与1.0信贷系统里该功能一致。</t>
    <phoneticPr fontId="17" type="noConversion"/>
  </si>
  <si>
    <t>用户需求优先级统计</t>
    <phoneticPr fontId="1" type="noConversion"/>
  </si>
  <si>
    <t>URS_RR_1.1.22</t>
  </si>
  <si>
    <t>URS_RR_1.1.23</t>
  </si>
  <si>
    <t>URS_RR_1.1.24</t>
  </si>
  <si>
    <t>URS_RR_1.1.25</t>
  </si>
  <si>
    <t>新增及时性和达到率较高的短信通道</t>
    <phoneticPr fontId="17" type="noConversion"/>
  </si>
  <si>
    <t>建议新增阿里大于短信通道</t>
    <phoneticPr fontId="17" type="noConversion"/>
  </si>
  <si>
    <t>URS_RR_1.1.26</t>
  </si>
  <si>
    <t>限制同一申请单在信贷系统里第三方征信的自动查询次数为一次，如该单发生退回后重新提交，若需再次查询第三方征信，则由我处初审同事手工发起查询任务，建议设计一按钮“重新查询征信”，点击后弹框再次提醒确认是否需要重新查询征信</t>
    <phoneticPr fontId="17" type="noConversion"/>
  </si>
  <si>
    <t>限制同一客户（以同一身份证号为准）,同一时间点系统内只存在一笔在审案件；同时，对重复案件不自动查询三方征信，由审核人员选择是否更新查询最新征信。</t>
    <phoneticPr fontId="17" type="noConversion"/>
  </si>
  <si>
    <t>增加信贷系统里，图片资料的下载功能</t>
    <phoneticPr fontId="17" type="noConversion"/>
  </si>
  <si>
    <t>人行征信接口</t>
    <phoneticPr fontId="17" type="noConversion"/>
  </si>
  <si>
    <t>URS_RR_1.1.27</t>
  </si>
  <si>
    <t>靠潽贷产品I1和I3需将融资平台费由1%-5%调整为0%-5%</t>
    <phoneticPr fontId="1" type="noConversion"/>
  </si>
  <si>
    <t>业务办理双方使用同一张工行卡扣款；加融产品还款日要求与工行保持一致</t>
    <phoneticPr fontId="17" type="noConversion"/>
  </si>
  <si>
    <t>持续优化
URS_RR_1</t>
    <phoneticPr fontId="1" type="noConversion"/>
  </si>
  <si>
    <t>采购申请单管理</t>
    <phoneticPr fontId="1" type="noConversion"/>
  </si>
  <si>
    <t>采购订单管理</t>
    <phoneticPr fontId="1" type="noConversion"/>
  </si>
  <si>
    <t>潽金库存管理</t>
    <phoneticPr fontId="1" type="noConversion"/>
  </si>
  <si>
    <t>即时库存管理</t>
    <phoneticPr fontId="1" type="noConversion"/>
  </si>
  <si>
    <t>在合同放款后按照放款先后顺序，生成唯一【档案号】</t>
    <phoneticPr fontId="1" type="noConversion"/>
  </si>
  <si>
    <t>归档贷后代办任务共享、互斥</t>
    <phoneticPr fontId="1" type="noConversion"/>
  </si>
  <si>
    <t>归档任务显示栏增加档案编号和合同到期日</t>
    <phoneticPr fontId="1" type="noConversion"/>
  </si>
  <si>
    <t>检核，系统归档+线上扫描+条码登记</t>
    <phoneticPr fontId="1" type="noConversion"/>
  </si>
  <si>
    <t>档案入库</t>
    <phoneticPr fontId="1" type="noConversion"/>
  </si>
  <si>
    <t>档案查询</t>
    <phoneticPr fontId="1" type="noConversion"/>
  </si>
  <si>
    <t>档案调回</t>
    <phoneticPr fontId="1" type="noConversion"/>
  </si>
  <si>
    <t>档案新增</t>
    <phoneticPr fontId="1" type="noConversion"/>
  </si>
  <si>
    <t>档案释放</t>
    <phoneticPr fontId="1" type="noConversion"/>
  </si>
  <si>
    <t>档案出借</t>
    <phoneticPr fontId="1" type="noConversion"/>
  </si>
  <si>
    <t>档案归还</t>
    <phoneticPr fontId="1" type="noConversion"/>
  </si>
  <si>
    <t>档案延期申请</t>
    <phoneticPr fontId="1" type="noConversion"/>
  </si>
  <si>
    <t>URS_AM_FM_1</t>
    <phoneticPr fontId="1" type="noConversion"/>
  </si>
  <si>
    <t>URS_AM_FM_2</t>
  </si>
  <si>
    <t>URS_AM_FM_3</t>
  </si>
  <si>
    <t>URS_AM_FM_4</t>
  </si>
  <si>
    <t>URS_AM_FM_5</t>
  </si>
  <si>
    <t>URS_AM_FM_6</t>
  </si>
  <si>
    <t>URS_AM_FM_7</t>
  </si>
  <si>
    <t>URS_AM_FM_8</t>
  </si>
  <si>
    <t>URS_AM_FM_9</t>
  </si>
  <si>
    <t>URS_AM_FM_10</t>
  </si>
  <si>
    <t>URS_AM_FM_11</t>
  </si>
  <si>
    <t>功能相对独立，且未新增功能，后期详细需求分析并完成原型</t>
    <phoneticPr fontId="1" type="noConversion"/>
  </si>
  <si>
    <t>GPS管理URS_AM_GPS</t>
    <phoneticPr fontId="1" type="noConversion"/>
  </si>
  <si>
    <t>URS_AM_GPS_1</t>
    <phoneticPr fontId="1" type="noConversion"/>
  </si>
  <si>
    <t>档案管理URS_AM_FM</t>
    <phoneticPr fontId="1" type="noConversion"/>
  </si>
  <si>
    <t>经销商端可提起提前还款试算申请，后台审批</t>
  </si>
  <si>
    <t xml:space="preserve">在客户最后一期还款时，若要求提前扣款，扣款成功后入账，系统挂账，改为结清  </t>
  </si>
  <si>
    <t>理赔、结清系统内增加电子业务章</t>
  </si>
  <si>
    <t>还款通知书模板要修改为：剩余本金+利息+违约金（现在为剩余本金+月供+违约金）</t>
  </si>
  <si>
    <t>结清入账确认界面结清开始期数显示错误</t>
  </si>
  <si>
    <t xml:space="preserve">申请提前结清减免审批通过后，入账填写金额时，添加备注框，方便备注存款人及存款时间 </t>
  </si>
  <si>
    <t>提前结清的应结清金额能否显示在待办任务的列表里</t>
  </si>
  <si>
    <t>增加取消贷款功能，原则是放款后一个月内，超过一个月就是提前结清，取消贷款费用按天收取利息，按年化8%每天计算利息，违约金照常计算，申请及审批及费用减免流程与提前结清一致</t>
  </si>
  <si>
    <t>退款操作时，只能退挂账金额，已入账的金额不能退，修改为可以退入账金额</t>
  </si>
  <si>
    <t>所有入账记录（包括对公及扣款）改为：都能撤销 即账务回滚</t>
  </si>
  <si>
    <t>对公还款时，还款日期不可以修改，改为可选择还款日，选择对应的日期，还款金额会相应改变</t>
  </si>
  <si>
    <t>对公还款需要区分类型，且显示在还款记录中（客户对公还款/经销商代偿/某某某某代偿）</t>
  </si>
  <si>
    <t>代办任务中每一条需显示提交人 （现在显示的是工号，无法识别）建议用姓名和我办理的任务中一致</t>
  </si>
  <si>
    <t>界面无实放金额</t>
  </si>
  <si>
    <t xml:space="preserve">还款记录中无实还本金合计、实还利息合计、剩余利息合计 </t>
  </si>
  <si>
    <t>客户回访界面没有客户还款日、月供</t>
  </si>
  <si>
    <t>贷后综合管理-查询选项中没有显示客户所属经销商（经销商编码---经销商）</t>
  </si>
  <si>
    <t>还款卡变更由经销商录入并上传附件，客服审批并有修改权限</t>
  </si>
  <si>
    <t>客户回访增加按比例分配任务设置</t>
  </si>
  <si>
    <t>打印文档（1、保险理赔确认函2、结清证明3、第一受益人通知书4、解除抵押审批表5、解除抵押资料交接清单）</t>
  </si>
  <si>
    <t>续保保单由经销商上传并完善信息录入，客服审核</t>
  </si>
  <si>
    <t>如果客户的挂账金额能够覆盖客户提前结清的金额，申请结清后，在结清入账时可以直接输入0</t>
  </si>
  <si>
    <t>重大投诉流程</t>
  </si>
  <si>
    <t>提前结清申请后取消审批环节，申请后直接进入下一个环节，逾期客户或处于催收流程中的客户提前结清审批流程继续保留</t>
  </si>
  <si>
    <t>修改展期流程中的收费---展期费用500</t>
  </si>
  <si>
    <t>结清以入账时间为准，不以截至日期为准</t>
  </si>
  <si>
    <t>取消还款日前三个工作日系统无法入账、变更还款日等限制。 改为一天</t>
  </si>
  <si>
    <t>界面查询是否可以直接摁回车键，目前只能用鼠标点击查询</t>
  </si>
  <si>
    <t>来电记录显示是乱的，建议按最近接听顺序优先显示，未处理的来电排列最前面，并且可以搜索所有标注未处理的来电，新增按登记人员姓名+日期查询当天或某一时间段该工作人员总的记录条数，以及单独按工作人员姓名或日期查询</t>
  </si>
  <si>
    <t>保险理赔审批表、解除抵押审批表等取消纸质审批流程，建议建立系统表单和表单流转审批流程</t>
  </si>
  <si>
    <t>申请单详细信息中的客户资料建议可以下载（现只能查看，无法下载）</t>
  </si>
  <si>
    <t>待办任务打开后，只做备注不做提交的情况，给该条记录标记颜色</t>
  </si>
  <si>
    <t>系统单独设置登记投诉、保险理赔的备注，方便记录和查询</t>
  </si>
  <si>
    <t>URS_AM_GPS_3</t>
  </si>
  <si>
    <t>URS_AM_GPS_4</t>
  </si>
  <si>
    <t>URS_AM_GPS_2</t>
    <phoneticPr fontId="1" type="noConversion"/>
  </si>
  <si>
    <t>URS_AM_GPS_1</t>
    <phoneticPr fontId="1" type="noConversion"/>
  </si>
  <si>
    <t>URS_AM_GPS_1</t>
    <phoneticPr fontId="1" type="noConversion"/>
  </si>
  <si>
    <t>URS_AM_FM_12</t>
    <phoneticPr fontId="1" type="noConversion"/>
  </si>
  <si>
    <t>客服管理URS_AM_CSM</t>
    <phoneticPr fontId="1" type="noConversion"/>
  </si>
  <si>
    <t>URS_AM_CSM_1</t>
    <phoneticPr fontId="1" type="noConversion"/>
  </si>
  <si>
    <t>URS_AM_CSM_2</t>
    <phoneticPr fontId="1" type="noConversion"/>
  </si>
  <si>
    <t>URS_AM_CSM_3</t>
  </si>
  <si>
    <t>URS_AM_CSM_4</t>
  </si>
  <si>
    <t>URS_AM_CSM_5</t>
  </si>
  <si>
    <t>URS_AM_CSM_6</t>
  </si>
  <si>
    <t>URS_AM_CSM_7</t>
  </si>
  <si>
    <t>URS_AM_CSM_8</t>
  </si>
  <si>
    <t>URS_AM_CSM_9</t>
  </si>
  <si>
    <t>URS_AM_CSM_10</t>
  </si>
  <si>
    <t>URS_AM_CSM_11</t>
  </si>
  <si>
    <t>URS_AM_CSM_12</t>
  </si>
  <si>
    <t>URS_AM_CSM_13</t>
  </si>
  <si>
    <t>URS_AM_CSM_14</t>
  </si>
  <si>
    <t>URS_AM_CSM_15</t>
  </si>
  <si>
    <t>URS_AM_CSM_16</t>
  </si>
  <si>
    <t>URS_AM_CSM_17</t>
  </si>
  <si>
    <t>URS_AM_CSM_18</t>
  </si>
  <si>
    <t>URS_AM_CSM_19</t>
  </si>
  <si>
    <t>URS_AM_CSM_20</t>
  </si>
  <si>
    <t>URS_AM_CSM_21</t>
  </si>
  <si>
    <t>URS_AM_CSM_22</t>
  </si>
  <si>
    <t>URS_AM_CSM_23</t>
  </si>
  <si>
    <t>URS_AM_CSM_24</t>
  </si>
  <si>
    <t>URS_AM_CSM_25</t>
  </si>
  <si>
    <t>URS_AM_CSM_26</t>
  </si>
  <si>
    <t>URS_AM_CSM_27</t>
  </si>
  <si>
    <t>URS_AM_CSM_28</t>
  </si>
  <si>
    <t>URS_AM_CSM_30</t>
  </si>
  <si>
    <t>URS_AM_CSM_31</t>
  </si>
  <si>
    <t>URS_AM_CSM_32</t>
  </si>
  <si>
    <t>URS_AM_CSM_33</t>
  </si>
  <si>
    <t>URS_AM_CSM_34</t>
  </si>
  <si>
    <t>提前结清界面（添加委外催收、收车等标记功能，方便客服人员判断是否还有其他收费）</t>
    <phoneticPr fontId="1" type="noConversion"/>
  </si>
  <si>
    <t>石坤炆</t>
  </si>
  <si>
    <t>石坤炆</t>
    <phoneticPr fontId="1" type="noConversion"/>
  </si>
  <si>
    <t>销售部</t>
    <phoneticPr fontId="1" type="noConversion"/>
  </si>
  <si>
    <t>财务部</t>
    <phoneticPr fontId="1" type="noConversion"/>
  </si>
  <si>
    <t>银租放款流程中，当一笔业务完成放款后，该业务状态显示为“待确认工行放款”，烦请在此节点后，增加一项“确认工行放款”的功能，由财务部经办人员根据工行打款时间，执行此操作。</t>
    <phoneticPr fontId="1" type="noConversion"/>
  </si>
  <si>
    <t>信贷系统报表管理，台帐报表中，“未实现融资收益”字段，当该笔业务发生“部分提前结清”后，又办理了“提前结清”后，重新查询该业务时，该字段的计算逻辑有误同时影响到了“剩余利息”等字段，烦请核实后完善。
例：该业务余1月办理“部分提前结清”后未实现融资收益字段为“A”，3月办理“提前结清”后未实现融资收益字段为“B”，4月查询2月该业务的状态，未实现融资收益为“0”(此时应为“A”)，目前暂时发现以下三笔业务存在该情况。
A1021601040018S2
A3021605020015N1
A301160918033N1</t>
    <phoneticPr fontId="1" type="noConversion"/>
  </si>
  <si>
    <t>功能优化</t>
    <phoneticPr fontId="1" type="noConversion"/>
  </si>
  <si>
    <t>银联批量代扣及催收实时扣款功能</t>
    <phoneticPr fontId="1" type="noConversion"/>
  </si>
  <si>
    <t>审核审批时效统计，需要零售风险部提供报表模板</t>
    <phoneticPr fontId="17" type="noConversion"/>
  </si>
  <si>
    <t>效率优化</t>
    <phoneticPr fontId="1" type="noConversion"/>
  </si>
  <si>
    <t>主界面-显示栏（序号、任务状态、分配时间、更新时间）增加升序降序功能；</t>
    <phoneticPr fontId="17" type="noConversion"/>
  </si>
  <si>
    <t>录入收车信息-增加上传功能（车辆照片、回收报告、入库单等）、下载功能（授权的客户信息）；</t>
    <phoneticPr fontId="17" type="noConversion"/>
  </si>
  <si>
    <t>录入收车信息提交后页面自动转回提交前的页面（现在是跳转至首页）；</t>
    <phoneticPr fontId="17" type="noConversion"/>
  </si>
  <si>
    <t>待办任务-主界面-显示栏（操作）增加升序降序功能；</t>
    <phoneticPr fontId="17" type="noConversion"/>
  </si>
  <si>
    <t>申请资产处置-把停放城市设为必填项才能进行提交；</t>
    <phoneticPr fontId="17" type="noConversion"/>
  </si>
  <si>
    <t>任何界面提交后页面自动转回提交前的页面（现在是跳转至首页）；</t>
    <phoneticPr fontId="17" type="noConversion"/>
  </si>
  <si>
    <t>需要把借款人名字放在借款信息最前面方便一眼能看到；</t>
    <phoneticPr fontId="17" type="noConversion"/>
  </si>
  <si>
    <t>系统电话需要自己手动加0才能拨出，希望能弹出号码之后自动有添加；</t>
    <phoneticPr fontId="17" type="noConversion"/>
  </si>
  <si>
    <t>URS_AM_CSM_35</t>
  </si>
  <si>
    <t>URS_AM_CSM_36</t>
  </si>
  <si>
    <t>URS_AM_CSM_37</t>
  </si>
  <si>
    <t>URS_AM_CSM_38</t>
  </si>
  <si>
    <t>URS_AM_CSM_39</t>
  </si>
  <si>
    <t>URS_AM_CSM_40</t>
  </si>
  <si>
    <t>URS_AM_CSM_41</t>
  </si>
  <si>
    <t>URS_AM_CSM_42</t>
  </si>
  <si>
    <t>资产管理部</t>
    <phoneticPr fontId="1" type="noConversion"/>
  </si>
  <si>
    <t>开发需求跟踪表</t>
    <phoneticPr fontId="1" type="noConversion"/>
  </si>
  <si>
    <t>经销商申请和放款情况、经销商贷前指标、经销商贷后指标、待签约案件明细</t>
    <phoneticPr fontId="17" type="noConversion"/>
  </si>
  <si>
    <t>经销商申请和放款情况、经销商贷前指标、经销商贷后指标、待签约案件明细</t>
    <phoneticPr fontId="1" type="noConversion"/>
  </si>
  <si>
    <t>修改放款报表，即在现有放款金额基础上增加“购车分期金额*3%”后再放款给经销商，以此完成“基础定价让利的3%在放款时，每笔发放”的操作。</t>
    <phoneticPr fontId="1" type="noConversion"/>
  </si>
  <si>
    <t>URS_AM_CSM_29</t>
    <phoneticPr fontId="1" type="noConversion"/>
  </si>
  <si>
    <t>URS_SD_1.1</t>
    <phoneticPr fontId="1" type="noConversion"/>
  </si>
  <si>
    <t>URS_SD_1.2</t>
    <phoneticPr fontId="1" type="noConversion"/>
  </si>
  <si>
    <t>石坤炆</t>
    <phoneticPr fontId="1" type="noConversion"/>
  </si>
  <si>
    <t>邓攀</t>
    <phoneticPr fontId="1" type="noConversion"/>
  </si>
  <si>
    <t>接口开发完成后，设计具体使用场景</t>
    <phoneticPr fontId="1" type="noConversion"/>
  </si>
  <si>
    <t>靠潽贷产品I1和I3需将融资平台费由1%-5%调整为0%-5%</t>
    <phoneticPr fontId="1" type="noConversion"/>
  </si>
  <si>
    <t>URS_MK_1.1.6</t>
    <phoneticPr fontId="1" type="noConversion"/>
  </si>
  <si>
    <t>靠潽贷产品I1和I3需将融资平台费由1%-5%调整为0%-5%</t>
    <phoneticPr fontId="1" type="noConversion"/>
  </si>
  <si>
    <t>A</t>
    <phoneticPr fontId="1" type="noConversion"/>
  </si>
  <si>
    <t>URS_MK_1.3.5</t>
  </si>
  <si>
    <t>问题类型</t>
  </si>
  <si>
    <t>功能模板</t>
    <phoneticPr fontId="17" type="noConversion"/>
  </si>
  <si>
    <t>问题描述</t>
  </si>
  <si>
    <t>提前结清</t>
  </si>
  <si>
    <t>结清权限</t>
    <phoneticPr fontId="17" type="noConversion"/>
  </si>
  <si>
    <r>
      <t>提前结清界面（</t>
    </r>
    <r>
      <rPr>
        <sz val="11"/>
        <color theme="1"/>
        <rFont val="宋体"/>
        <family val="3"/>
        <charset val="134"/>
        <scheme val="minor"/>
      </rPr>
      <t>添加委外催收、收车等标记功能，方便客服人员判断是否还有其他收费）</t>
    </r>
    <phoneticPr fontId="17" type="noConversion"/>
  </si>
  <si>
    <t>增加处理中状态，暂不逻辑判断</t>
    <phoneticPr fontId="17" type="noConversion"/>
  </si>
  <si>
    <t>功能</t>
  </si>
  <si>
    <t>经销商端可提起提前还款试算申请，后台审批</t>
    <phoneticPr fontId="17" type="noConversion"/>
  </si>
  <si>
    <t>建议只提供试算功能，不提供提前结清申请功能</t>
    <phoneticPr fontId="17" type="noConversion"/>
  </si>
  <si>
    <r>
      <t xml:space="preserve">在客户最后一期还款时，若要求提前扣款，扣款成功后入账，系统挂账，改为结清 </t>
    </r>
    <r>
      <rPr>
        <sz val="11"/>
        <color rgb="FFFF0000"/>
        <rFont val="宋体"/>
        <family val="2"/>
        <scheme val="minor"/>
      </rPr>
      <t xml:space="preserve"> </t>
    </r>
    <phoneticPr fontId="17" type="noConversion"/>
  </si>
  <si>
    <t>待确认</t>
    <phoneticPr fontId="17" type="noConversion"/>
  </si>
  <si>
    <t>理赔、结清系统内增加电子业务章</t>
    <phoneticPr fontId="17" type="noConversion"/>
  </si>
  <si>
    <t>待确认</t>
    <phoneticPr fontId="17" type="noConversion"/>
  </si>
  <si>
    <t xml:space="preserve">申请提前结清减免审批通过后，入账填写金额时，添加备注框，方便备注存款人及存款时间 </t>
    <phoneticPr fontId="17" type="noConversion"/>
  </si>
  <si>
    <t>结清界面</t>
    <phoneticPr fontId="17" type="noConversion"/>
  </si>
  <si>
    <t>建议不做</t>
    <phoneticPr fontId="17" type="noConversion"/>
  </si>
  <si>
    <t>取消贷款</t>
  </si>
  <si>
    <t>增加取消贷款功能，原则是放款后一个月内，超过一个月就是提前结清，取消贷款费用按天收取利息，按年化8%每天计算利息，违约金照常计算，申请及审批及费用减免流程与提前结清一致</t>
    <phoneticPr fontId="17" type="noConversion"/>
  </si>
  <si>
    <t>待确认</t>
    <phoneticPr fontId="17" type="noConversion"/>
  </si>
  <si>
    <t>账务</t>
    <phoneticPr fontId="17" type="noConversion"/>
  </si>
  <si>
    <t>退款</t>
    <phoneticPr fontId="17" type="noConversion"/>
  </si>
  <si>
    <t>退款操作时，只能退挂账金额，已入账的金额不能退，修改为可以退入账金额</t>
    <phoneticPr fontId="17" type="noConversion"/>
  </si>
  <si>
    <t>退款</t>
  </si>
  <si>
    <t>所有入账记录（包括对公及扣款）改为：都能撤销 即账务回滚</t>
    <phoneticPr fontId="17" type="noConversion"/>
  </si>
  <si>
    <t>对公</t>
  </si>
  <si>
    <r>
      <t>对公还款时，还款日期不可以修改，改为可选择还款日</t>
    </r>
    <r>
      <rPr>
        <sz val="11"/>
        <color theme="1"/>
        <rFont val="宋体"/>
        <family val="3"/>
        <charset val="134"/>
        <scheme val="minor"/>
      </rPr>
      <t>，选择对应的日期，还款金额会相应改变</t>
    </r>
    <phoneticPr fontId="17" type="noConversion"/>
  </si>
  <si>
    <t>建议走减免流程，暂不提供金额更改功能</t>
    <phoneticPr fontId="17" type="noConversion"/>
  </si>
  <si>
    <t>对公还款需要区分类型，且显示在还款记录中（客户对公还款/经销商代偿/某某某某代偿）</t>
    <phoneticPr fontId="17" type="noConversion"/>
  </si>
  <si>
    <t>显示</t>
    <phoneticPr fontId="17" type="noConversion"/>
  </si>
  <si>
    <t>贷后待办任务</t>
  </si>
  <si>
    <t>贷款详细信息</t>
  </si>
  <si>
    <t>界面无实放金额</t>
    <phoneticPr fontId="17" type="noConversion"/>
  </si>
  <si>
    <t>还款计划</t>
  </si>
  <si>
    <t xml:space="preserve">还款记录中无实还本金合计、实还利息合计、剩余利息合计 </t>
    <phoneticPr fontId="17" type="noConversion"/>
  </si>
  <si>
    <t>电话回访</t>
  </si>
  <si>
    <t>客户回访界面没有客户还款日、月供</t>
    <phoneticPr fontId="17" type="noConversion"/>
  </si>
  <si>
    <t>贷后综合管理</t>
    <phoneticPr fontId="17" type="noConversion"/>
  </si>
  <si>
    <t>贷后综合管理-查询选项中没有显示客户所属经销商（经销商编码---经销商）</t>
    <phoneticPr fontId="17" type="noConversion"/>
  </si>
  <si>
    <t>银行卡变更</t>
    <phoneticPr fontId="17" type="noConversion"/>
  </si>
  <si>
    <t>还款卡变更由经销商录入并上传附件，客服审批并有修改权限</t>
    <phoneticPr fontId="17" type="noConversion"/>
  </si>
  <si>
    <t>客户回访增加按比例分配任务设置</t>
    <phoneticPr fontId="17" type="noConversion"/>
  </si>
  <si>
    <t>其他</t>
    <phoneticPr fontId="17" type="noConversion"/>
  </si>
  <si>
    <t>贷后打印</t>
  </si>
  <si>
    <t>打印文档（1、保险理赔确认函2、结清证明3、第一受益人通知书4、解除抵押审批表5、解除抵押资料交接清单）</t>
    <phoneticPr fontId="17" type="noConversion"/>
  </si>
  <si>
    <t>待确认增加地方</t>
    <phoneticPr fontId="17" type="noConversion"/>
  </si>
  <si>
    <t>续保</t>
    <phoneticPr fontId="17" type="noConversion"/>
  </si>
  <si>
    <t>续保保单由经销商上传并完善信息录入，客服审核</t>
    <phoneticPr fontId="17" type="noConversion"/>
  </si>
  <si>
    <t>如果客户的挂账金额能够覆盖客户提前结清的金额，申请结清后，在结清入账时可以直接输入0</t>
    <phoneticPr fontId="17" type="noConversion"/>
  </si>
  <si>
    <t>重大投诉流程</t>
    <phoneticPr fontId="17" type="noConversion"/>
  </si>
  <si>
    <t>待确认需求</t>
    <phoneticPr fontId="17" type="noConversion"/>
  </si>
  <si>
    <t>提前结清申请后取消审批环节，申请后直接进入下一个环节，逾期客户或处于催收流程中的客户提前结清审批流程继续保留</t>
    <phoneticPr fontId="17" type="noConversion"/>
  </si>
  <si>
    <t>正常客户结清不审批，逾期客户需审批？</t>
    <phoneticPr fontId="17" type="noConversion"/>
  </si>
  <si>
    <t>修改展期流程中的收费---展期费用500</t>
    <phoneticPr fontId="17" type="noConversion"/>
  </si>
  <si>
    <t>结清以入账时间为准，不以截至日期为准</t>
    <phoneticPr fontId="17" type="noConversion"/>
  </si>
  <si>
    <t>确认下需求</t>
    <phoneticPr fontId="17" type="noConversion"/>
  </si>
  <si>
    <t>取消还款日前三个工作日系统无法入账、变更还款日等限制（提前结清、变更还款日、展期）。 改为一天</t>
    <phoneticPr fontId="17" type="noConversion"/>
  </si>
  <si>
    <t>界面查询是否可以直接摁回车键，目前只能用鼠标点击查询</t>
    <phoneticPr fontId="17" type="noConversion"/>
  </si>
  <si>
    <t>不处理</t>
    <phoneticPr fontId="17" type="noConversion"/>
  </si>
  <si>
    <t>来电记录显示是乱的，建议按最近接听顺序优先显示，未处理的来电排列最前面，并且可以搜索所有标注未处理的来电，新增按登记人员姓名+日期查询当天或某一时间段该工作人员总的记录条数，以及单独按工作人员姓名或日期查询</t>
    <phoneticPr fontId="17" type="noConversion"/>
  </si>
  <si>
    <t>保险理赔审批表、解除抵押审批表等取消纸质审批流程，建议建立系统表单和表单流转审批流程</t>
    <phoneticPr fontId="17" type="noConversion"/>
  </si>
  <si>
    <t>需求细节</t>
    <phoneticPr fontId="17" type="noConversion"/>
  </si>
  <si>
    <t>申请单详细信息中的客户资料建议可以下载（现只能查看，无法下载）</t>
    <phoneticPr fontId="17" type="noConversion"/>
  </si>
  <si>
    <t>权限设置</t>
    <phoneticPr fontId="17" type="noConversion"/>
  </si>
  <si>
    <t>回访</t>
    <phoneticPr fontId="17" type="noConversion"/>
  </si>
  <si>
    <t>待办任务打开后，只做备注不做提交的情况，给该条记录标记颜色</t>
    <phoneticPr fontId="17" type="noConversion"/>
  </si>
  <si>
    <r>
      <t>代办任务中每一条需显示提交人 （</t>
    </r>
    <r>
      <rPr>
        <sz val="11"/>
        <color rgb="FF3F3F76"/>
        <rFont val="宋体"/>
        <charset val="134"/>
        <scheme val="minor"/>
      </rPr>
      <t>现在显示的是工号，无法识别）建议用姓名和我办理的任务中一致</t>
    </r>
    <phoneticPr fontId="17" type="noConversion"/>
  </si>
  <si>
    <t>上线日期</t>
    <phoneticPr fontId="26" type="noConversion"/>
  </si>
  <si>
    <t>已确认需求，开发原型见https://run.mockplus.cn/bAfDG55dJ9HjlkVJ/index.html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</si>
</sst>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2"/>
      <name val="宋体"/>
      <charset val="134"/>
    </font>
    <font>
      <sz val="9"/>
      <name val="宋体"/>
      <family val="3"/>
      <charset val="134"/>
    </font>
    <font>
      <sz val="9"/>
      <color indexed="10"/>
      <name val="宋体"/>
      <family val="3"/>
      <charset val="134"/>
    </font>
    <font>
      <sz val="12"/>
      <name val="Arial"/>
      <family val="2"/>
    </font>
    <font>
      <sz val="9"/>
      <name val="Arial"/>
      <family val="2"/>
    </font>
    <font>
      <b/>
      <sz val="9"/>
      <name val="宋体"/>
      <family val="3"/>
      <charset val="134"/>
    </font>
    <font>
      <b/>
      <sz val="22"/>
      <name val="宋体"/>
      <family val="3"/>
      <charset val="134"/>
    </font>
    <font>
      <b/>
      <sz val="10"/>
      <name val="宋体"/>
      <family val="3"/>
      <charset val="134"/>
    </font>
    <font>
      <b/>
      <sz val="10.5"/>
      <name val="Arial"/>
      <family val="2"/>
    </font>
    <font>
      <sz val="12"/>
      <color indexed="10"/>
      <name val="Arial"/>
      <family val="2"/>
    </font>
    <font>
      <sz val="12"/>
      <color indexed="10"/>
      <name val="宋体"/>
      <family val="3"/>
      <charset val="134"/>
    </font>
    <font>
      <b/>
      <sz val="16"/>
      <name val="宋体"/>
      <family val="3"/>
      <charset val="134"/>
    </font>
    <font>
      <sz val="10"/>
      <name val="宋体"/>
      <family val="3"/>
      <charset val="134"/>
    </font>
    <font>
      <sz val="10"/>
      <color indexed="10"/>
      <name val="宋体"/>
      <family val="3"/>
      <charset val="134"/>
    </font>
    <font>
      <b/>
      <sz val="9"/>
      <color indexed="81"/>
      <name val="宋体"/>
      <family val="3"/>
      <charset val="134"/>
    </font>
    <font>
      <sz val="9"/>
      <color indexed="81"/>
      <name val="宋体"/>
      <family val="3"/>
      <charset val="134"/>
    </font>
    <font>
      <sz val="9"/>
      <name val="宋体"/>
      <family val="3"/>
      <charset val="134"/>
    </font>
    <font>
      <sz val="9"/>
      <name val="宋体"/>
      <family val="3"/>
      <charset val="134"/>
      <scheme val="minor"/>
    </font>
    <font>
      <b/>
      <sz val="10"/>
      <name val="宋体"/>
      <family val="3"/>
      <charset val="134"/>
    </font>
    <font>
      <b/>
      <sz val="16"/>
      <name val="宋体"/>
      <family val="3"/>
      <charset val="134"/>
    </font>
    <font>
      <sz val="10.5"/>
      <name val="宋体"/>
      <family val="3"/>
      <charset val="134"/>
      <scheme val="minor"/>
    </font>
    <font>
      <sz val="10"/>
      <color theme="1"/>
      <name val="宋体"/>
      <family val="3"/>
      <charset val="134"/>
      <scheme val="minor"/>
    </font>
    <font>
      <sz val="10"/>
      <color theme="1"/>
      <name val="微软雅黑"/>
      <family val="2"/>
      <charset val="134"/>
    </font>
    <font>
      <sz val="12"/>
      <name val="宋体"/>
      <family val="3"/>
      <charset val="134"/>
    </font>
    <font>
      <sz val="10"/>
      <name val="宋体"/>
      <family val="3"/>
      <charset val="134"/>
      <scheme val="minor"/>
    </font>
    <font>
      <sz val="11"/>
      <color theme="1"/>
      <name val="宋体"/>
      <family val="2"/>
      <scheme val="minor"/>
    </font>
    <font>
      <sz val="9"/>
      <name val="宋体"/>
      <charset val="134"/>
    </font>
    <font>
      <b/>
      <sz val="11"/>
      <color theme="1"/>
      <name val="宋体"/>
      <family val="3"/>
      <charset val="134"/>
      <scheme val="minor"/>
    </font>
    <font>
      <sz val="11"/>
      <color rgb="FFFF0000"/>
      <name val="宋体"/>
      <family val="2"/>
      <scheme val="minor"/>
    </font>
    <font>
      <sz val="11"/>
      <color theme="1"/>
      <name val="宋体"/>
      <family val="3"/>
      <charset val="134"/>
      <scheme val="minor"/>
    </font>
    <font>
      <sz val="11"/>
      <color rgb="FFFF0000"/>
      <name val="宋体"/>
      <family val="3"/>
      <charset val="134"/>
      <scheme val="minor"/>
    </font>
    <font>
      <sz val="11"/>
      <color rgb="FF3F3F76"/>
      <name val="宋体"/>
      <family val="2"/>
      <charset val="134"/>
      <scheme val="minor"/>
    </font>
    <font>
      <sz val="11"/>
      <color rgb="FF3F3F76"/>
      <name val="宋体"/>
      <charset val="134"/>
      <scheme val="minor"/>
    </font>
  </fonts>
  <fills count="9">
    <fill>
      <patternFill patternType="none"/>
    </fill>
    <fill>
      <patternFill patternType="gray125"/>
    </fill>
    <fill>
      <patternFill patternType="solid">
        <fgColor indexed="27"/>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CC99"/>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double">
        <color theme="2" tint="-0.24994659260841701"/>
      </left>
      <right style="double">
        <color theme="2" tint="-0.24994659260841701"/>
      </right>
      <top style="double">
        <color theme="2" tint="-0.24994659260841701"/>
      </top>
      <bottom style="double">
        <color theme="2" tint="-0.24994659260841701"/>
      </bottom>
      <diagonal/>
    </border>
    <border>
      <left style="double">
        <color theme="2" tint="-0.24994659260841701"/>
      </left>
      <right style="double">
        <color theme="2" tint="-0.24994659260841701"/>
      </right>
      <top style="double">
        <color theme="2" tint="-0.24994659260841701"/>
      </top>
      <bottom/>
      <diagonal/>
    </border>
    <border>
      <left style="double">
        <color theme="2" tint="-0.24994659260841701"/>
      </left>
      <right style="double">
        <color theme="2" tint="-0.24994659260841701"/>
      </right>
      <top/>
      <bottom/>
      <diagonal/>
    </border>
    <border>
      <left style="double">
        <color theme="2" tint="-0.24994659260841701"/>
      </left>
      <right style="double">
        <color theme="2" tint="-0.24994659260841701"/>
      </right>
      <top/>
      <bottom style="double">
        <color theme="2" tint="-0.24994659260841701"/>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31" fillId="8" borderId="13" applyNumberFormat="0" applyAlignment="0" applyProtection="0">
      <alignment vertical="center"/>
    </xf>
  </cellStyleXfs>
  <cellXfs count="134">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vertical="center"/>
    </xf>
    <xf numFmtId="0" fontId="0" fillId="0" borderId="0" xfId="0" applyAlignment="1">
      <alignment vertical="center"/>
    </xf>
    <xf numFmtId="0" fontId="1" fillId="0" borderId="1" xfId="0" applyFont="1" applyBorder="1" applyAlignment="1">
      <alignment horizontal="center" vertical="center" wrapText="1"/>
    </xf>
    <xf numFmtId="0" fontId="1" fillId="0" borderId="0" xfId="0" applyFont="1" applyAlignment="1">
      <alignment horizontal="left"/>
    </xf>
    <xf numFmtId="0" fontId="1" fillId="0" borderId="0" xfId="0" applyFont="1" applyAlignment="1">
      <alignment vertical="center" wrapText="1"/>
    </xf>
    <xf numFmtId="0" fontId="4" fillId="0" borderId="1" xfId="0" applyFont="1" applyBorder="1" applyAlignment="1">
      <alignment horizontal="justify" vertical="center" wrapText="1"/>
    </xf>
    <xf numFmtId="0" fontId="2" fillId="0" borderId="0" xfId="0" applyFont="1" applyAlignment="1">
      <alignment vertical="center" wrapText="1"/>
    </xf>
    <xf numFmtId="0" fontId="1" fillId="0" borderId="0" xfId="0" applyFont="1" applyAlignment="1">
      <alignment horizontal="center" vertical="center" wrapText="1"/>
    </xf>
    <xf numFmtId="0" fontId="3" fillId="0" borderId="0" xfId="0" applyFont="1" applyAlignment="1">
      <alignment vertical="center"/>
    </xf>
    <xf numFmtId="0" fontId="9"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xf>
    <xf numFmtId="0" fontId="12" fillId="0" borderId="0" xfId="0" applyFont="1" applyFill="1" applyAlignment="1">
      <alignment horizontal="center" wrapText="1"/>
    </xf>
    <xf numFmtId="0" fontId="12" fillId="0" borderId="0" xfId="0" applyFont="1" applyAlignment="1">
      <alignment vertical="center" wrapText="1"/>
    </xf>
    <xf numFmtId="0" fontId="5"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top" wrapText="1"/>
    </xf>
    <xf numFmtId="0" fontId="7" fillId="3" borderId="1" xfId="0" applyFont="1" applyFill="1" applyBorder="1" applyAlignment="1">
      <alignment horizontal="center" wrapText="1"/>
    </xf>
    <xf numFmtId="0" fontId="7" fillId="3" borderId="1" xfId="0" applyFont="1" applyFill="1" applyBorder="1" applyAlignment="1">
      <alignment horizontal="center"/>
    </xf>
    <xf numFmtId="0" fontId="13" fillId="0" borderId="0" xfId="0" applyFont="1" applyAlignment="1">
      <alignment vertical="center"/>
    </xf>
    <xf numFmtId="0" fontId="1" fillId="0" borderId="0" xfId="0" applyFont="1" applyAlignment="1">
      <alignment horizontal="center" vertical="center"/>
    </xf>
    <xf numFmtId="0" fontId="1" fillId="0" borderId="2" xfId="0" applyFont="1" applyBorder="1" applyAlignment="1">
      <alignment horizontal="center" vertical="center" wrapText="1"/>
    </xf>
    <xf numFmtId="0" fontId="2" fillId="0" borderId="1" xfId="0" applyFont="1" applyBorder="1" applyAlignment="1">
      <alignment horizontal="center" vertical="center" wrapText="1"/>
    </xf>
    <xf numFmtId="0" fontId="1" fillId="4" borderId="1"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1" fillId="0" borderId="6" xfId="0" applyFont="1" applyBorder="1" applyAlignment="1">
      <alignment horizontal="left" vertical="center" wrapText="1"/>
    </xf>
    <xf numFmtId="0" fontId="12" fillId="0" borderId="0" xfId="0" applyFont="1" applyAlignment="1">
      <alignment vertical="center"/>
    </xf>
    <xf numFmtId="0" fontId="7" fillId="2" borderId="1"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13" fillId="0" borderId="0" xfId="0" applyFont="1" applyAlignment="1">
      <alignment vertical="center" wrapText="1"/>
    </xf>
    <xf numFmtId="0" fontId="0" fillId="0" borderId="0" xfId="0" applyAlignment="1">
      <alignment vertical="center" wrapText="1"/>
    </xf>
    <xf numFmtId="0" fontId="20" fillId="0" borderId="1" xfId="0" applyFont="1" applyBorder="1" applyAlignment="1">
      <alignment horizontal="justify" wrapText="1"/>
    </xf>
    <xf numFmtId="0" fontId="21" fillId="0" borderId="1" xfId="0" applyFont="1" applyBorder="1" applyAlignment="1">
      <alignment horizontal="left" vertical="top" wrapText="1"/>
    </xf>
    <xf numFmtId="0" fontId="21" fillId="0" borderId="1" xfId="0" applyFont="1" applyBorder="1" applyAlignment="1">
      <alignment horizontal="left" vertical="center" wrapText="1"/>
    </xf>
    <xf numFmtId="0" fontId="17" fillId="0"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1" xfId="0" applyFont="1" applyBorder="1" applyAlignment="1">
      <alignment vertical="center" wrapText="1"/>
    </xf>
    <xf numFmtId="0" fontId="17" fillId="0" borderId="1" xfId="0" applyFont="1" applyBorder="1" applyAlignment="1">
      <alignment horizontal="justify" vertical="center" wrapText="1"/>
    </xf>
    <xf numFmtId="0" fontId="17" fillId="0" borderId="1" xfId="0" applyFont="1" applyBorder="1" applyAlignment="1">
      <alignment horizontal="center" vertical="center" wrapText="1"/>
    </xf>
    <xf numFmtId="0" fontId="21" fillId="0" borderId="1" xfId="0" applyFont="1" applyBorder="1" applyAlignment="1">
      <alignment wrapText="1"/>
    </xf>
    <xf numFmtId="0" fontId="17" fillId="0" borderId="1" xfId="0" applyFont="1" applyBorder="1" applyAlignment="1">
      <alignment vertical="center" wrapText="1"/>
    </xf>
    <xf numFmtId="0" fontId="12" fillId="0" borderId="0" xfId="0" applyFont="1" applyAlignment="1">
      <alignment vertical="center"/>
    </xf>
    <xf numFmtId="0" fontId="20"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0" fontId="21" fillId="0" borderId="1" xfId="0" applyFont="1" applyBorder="1" applyAlignment="1">
      <alignment horizontal="center" vertical="center" wrapText="1"/>
    </xf>
    <xf numFmtId="14" fontId="1" fillId="0" borderId="1" xfId="0" applyNumberFormat="1" applyFont="1" applyBorder="1" applyAlignment="1">
      <alignment vertical="center" wrapText="1"/>
    </xf>
    <xf numFmtId="14" fontId="1" fillId="0" borderId="1" xfId="0" applyNumberFormat="1"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20" fillId="0" borderId="0" xfId="0" applyFont="1" applyBorder="1" applyAlignment="1">
      <alignment horizontal="center" vertical="center" wrapText="1"/>
    </xf>
    <xf numFmtId="0" fontId="20" fillId="0" borderId="0" xfId="0" applyFont="1" applyBorder="1" applyAlignment="1">
      <alignment vertical="center" wrapText="1"/>
    </xf>
    <xf numFmtId="0" fontId="20" fillId="0" borderId="0" xfId="0" applyFont="1" applyBorder="1" applyAlignment="1">
      <alignment horizontal="center" vertical="top" wrapText="1"/>
    </xf>
    <xf numFmtId="0" fontId="20" fillId="0" borderId="0" xfId="0" applyFont="1" applyBorder="1" applyAlignment="1">
      <alignment horizontal="justify" wrapText="1"/>
    </xf>
    <xf numFmtId="0" fontId="17" fillId="0" borderId="0" xfId="0" applyFont="1" applyFill="1" applyBorder="1" applyAlignment="1">
      <alignment horizontal="center" vertical="center" wrapText="1"/>
    </xf>
    <xf numFmtId="0" fontId="17" fillId="0" borderId="0" xfId="0" applyFont="1" applyBorder="1" applyAlignment="1">
      <alignment horizontal="justify" vertical="center" wrapText="1"/>
    </xf>
    <xf numFmtId="0" fontId="17" fillId="0" borderId="0" xfId="0" applyFont="1" applyBorder="1" applyAlignment="1">
      <alignment horizontal="center" vertical="center" wrapText="1"/>
    </xf>
    <xf numFmtId="0" fontId="21" fillId="0" borderId="0" xfId="0" applyFont="1" applyBorder="1" applyAlignment="1">
      <alignment horizontal="center" vertical="center" wrapText="1"/>
    </xf>
    <xf numFmtId="0" fontId="17" fillId="0" borderId="0" xfId="0" applyFont="1" applyBorder="1" applyAlignment="1">
      <alignment vertical="center" wrapText="1"/>
    </xf>
    <xf numFmtId="0" fontId="12" fillId="0" borderId="0" xfId="0" applyFont="1" applyAlignment="1">
      <alignment vertical="center"/>
    </xf>
    <xf numFmtId="0" fontId="20"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0" fontId="13" fillId="0" borderId="0" xfId="0" applyFont="1" applyAlignment="1">
      <alignment vertical="center" wrapText="1"/>
    </xf>
    <xf numFmtId="0" fontId="12" fillId="0" borderId="0" xfId="0" applyFont="1" applyAlignment="1">
      <alignment vertical="center"/>
    </xf>
    <xf numFmtId="0" fontId="20"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14" fontId="1" fillId="0" borderId="1" xfId="0" applyNumberFormat="1" applyFont="1" applyBorder="1" applyAlignment="1">
      <alignment horizontal="center" vertical="center" wrapText="1"/>
    </xf>
    <xf numFmtId="0" fontId="22" fillId="0" borderId="0" xfId="0" applyFont="1" applyBorder="1" applyAlignment="1">
      <alignment vertical="center" wrapText="1"/>
    </xf>
    <xf numFmtId="0" fontId="20"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20" fillId="0" borderId="3" xfId="0" applyFont="1" applyBorder="1" applyAlignment="1">
      <alignment horizontal="center" vertical="center" wrapText="1"/>
    </xf>
    <xf numFmtId="0" fontId="23" fillId="0" borderId="0" xfId="0" applyFont="1" applyAlignment="1">
      <alignment vertical="center"/>
    </xf>
    <xf numFmtId="0" fontId="21" fillId="0" borderId="0" xfId="0" applyFont="1" applyBorder="1" applyAlignment="1">
      <alignment horizontal="left" vertical="center" wrapText="1"/>
    </xf>
    <xf numFmtId="0" fontId="24" fillId="0" borderId="1" xfId="0" applyFont="1" applyBorder="1" applyAlignment="1">
      <alignment vertical="center" wrapText="1"/>
    </xf>
    <xf numFmtId="0" fontId="25" fillId="0" borderId="0" xfId="0" applyFont="1"/>
    <xf numFmtId="0" fontId="25" fillId="0" borderId="0" xfId="0" applyFont="1" applyAlignment="1">
      <alignment horizontal="center" vertical="center"/>
    </xf>
    <xf numFmtId="0" fontId="27" fillId="6" borderId="9" xfId="0" applyFont="1" applyFill="1" applyBorder="1" applyAlignment="1">
      <alignment horizontal="center" vertical="center"/>
    </xf>
    <xf numFmtId="0" fontId="0" fillId="0" borderId="9" xfId="0" applyFont="1" applyBorder="1" applyAlignment="1">
      <alignment horizontal="center" vertical="center"/>
    </xf>
    <xf numFmtId="0" fontId="28" fillId="0" borderId="9" xfId="0" applyFont="1" applyBorder="1" applyAlignment="1">
      <alignment vertical="center"/>
    </xf>
    <xf numFmtId="0" fontId="0" fillId="0" borderId="9" xfId="0" applyFont="1" applyFill="1" applyBorder="1" applyAlignment="1">
      <alignment wrapText="1"/>
    </xf>
    <xf numFmtId="0" fontId="0" fillId="0" borderId="0" xfId="0" applyFont="1"/>
    <xf numFmtId="0" fontId="30" fillId="0" borderId="9" xfId="0" applyFont="1" applyBorder="1" applyAlignment="1">
      <alignment vertical="center"/>
    </xf>
    <xf numFmtId="0" fontId="0" fillId="0" borderId="0" xfId="0" applyFont="1" applyFill="1" applyBorder="1"/>
    <xf numFmtId="0" fontId="0" fillId="7" borderId="9" xfId="0" applyFont="1" applyFill="1" applyBorder="1" applyAlignment="1">
      <alignment wrapText="1"/>
    </xf>
    <xf numFmtId="0" fontId="0" fillId="0" borderId="9" xfId="0" applyFont="1" applyBorder="1" applyAlignment="1">
      <alignment vertical="center"/>
    </xf>
    <xf numFmtId="0" fontId="0" fillId="0" borderId="9" xfId="0" applyFont="1" applyFill="1" applyBorder="1"/>
    <xf numFmtId="0" fontId="0" fillId="7" borderId="9" xfId="0" applyFont="1" applyFill="1" applyBorder="1"/>
    <xf numFmtId="0" fontId="28" fillId="0" borderId="11" xfId="0" applyFont="1" applyFill="1" applyBorder="1" applyAlignment="1">
      <alignment vertical="center"/>
    </xf>
    <xf numFmtId="0" fontId="0" fillId="0" borderId="11" xfId="0" applyFont="1" applyFill="1" applyBorder="1"/>
    <xf numFmtId="0" fontId="31" fillId="8" borderId="13" xfId="1" applyAlignment="1">
      <alignment wrapText="1"/>
    </xf>
    <xf numFmtId="0" fontId="31" fillId="8" borderId="13" xfId="1" applyAlignment="1"/>
    <xf numFmtId="14" fontId="0" fillId="0" borderId="0" xfId="0" applyNumberFormat="1" applyFont="1"/>
    <xf numFmtId="0" fontId="6" fillId="0" borderId="0" xfId="0" applyFont="1" applyAlignment="1">
      <alignment horizontal="center" vertical="center"/>
    </xf>
    <xf numFmtId="0" fontId="11" fillId="0" borderId="7" xfId="0" applyFont="1" applyBorder="1" applyAlignment="1">
      <alignment horizontal="center" vertical="center" wrapText="1"/>
    </xf>
    <xf numFmtId="0" fontId="1" fillId="5" borderId="2"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5" xfId="0" applyFont="1" applyFill="1" applyBorder="1" applyAlignment="1">
      <alignment horizontal="center" vertical="center" wrapText="1"/>
    </xf>
    <xf numFmtId="14" fontId="1" fillId="5" borderId="2" xfId="0" applyNumberFormat="1" applyFont="1" applyFill="1" applyBorder="1" applyAlignment="1">
      <alignment horizontal="center" vertical="center" wrapText="1"/>
    </xf>
    <xf numFmtId="14" fontId="1" fillId="5" borderId="8" xfId="0" applyNumberFormat="1" applyFont="1" applyFill="1" applyBorder="1" applyAlignment="1">
      <alignment horizontal="center" vertical="center" wrapText="1"/>
    </xf>
    <xf numFmtId="14" fontId="1" fillId="5" borderId="5" xfId="0" applyNumberFormat="1" applyFont="1" applyFill="1" applyBorder="1" applyAlignment="1">
      <alignment horizontal="center" vertical="center" wrapText="1"/>
    </xf>
    <xf numFmtId="0" fontId="13" fillId="0" borderId="0" xfId="0" applyFont="1" applyAlignment="1">
      <alignment vertical="center" wrapText="1"/>
    </xf>
    <xf numFmtId="0" fontId="12" fillId="0" borderId="0" xfId="0" applyFont="1" applyAlignment="1">
      <alignment vertical="center"/>
    </xf>
    <xf numFmtId="0" fontId="20" fillId="0" borderId="6" xfId="0" applyFont="1" applyBorder="1" applyAlignment="1">
      <alignment horizontal="center" vertical="center" wrapText="1"/>
    </xf>
    <xf numFmtId="0" fontId="20" fillId="0" borderId="3" xfId="0" applyFont="1" applyBorder="1" applyAlignment="1">
      <alignment horizontal="center" vertical="center" wrapText="1"/>
    </xf>
    <xf numFmtId="0" fontId="20" fillId="0" borderId="1" xfId="0" applyFont="1" applyBorder="1" applyAlignment="1">
      <alignment horizontal="center" vertical="center" wrapText="1"/>
    </xf>
    <xf numFmtId="0" fontId="21" fillId="0" borderId="6"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19" fillId="0" borderId="7" xfId="0" applyFont="1" applyBorder="1" applyAlignment="1">
      <alignment horizontal="center" vertical="center" wrapText="1"/>
    </xf>
    <xf numFmtId="0" fontId="20" fillId="0" borderId="4" xfId="0" applyFont="1" applyBorder="1" applyAlignment="1">
      <alignment horizontal="center" vertical="center" wrapText="1"/>
    </xf>
    <xf numFmtId="0" fontId="25" fillId="0" borderId="10" xfId="0" applyFont="1" applyBorder="1" applyAlignment="1">
      <alignment horizontal="center" vertical="center"/>
    </xf>
    <xf numFmtId="0" fontId="25" fillId="0" borderId="11" xfId="0" applyFont="1" applyBorder="1" applyAlignment="1">
      <alignment horizontal="center" vertical="center"/>
    </xf>
    <xf numFmtId="0" fontId="25" fillId="0" borderId="12" xfId="0" applyFont="1" applyBorder="1" applyAlignment="1">
      <alignment horizontal="center" vertical="center"/>
    </xf>
    <xf numFmtId="0" fontId="25" fillId="0" borderId="9" xfId="0" applyFont="1" applyBorder="1" applyAlignment="1">
      <alignment horizontal="center" vertical="center"/>
    </xf>
    <xf numFmtId="0" fontId="21" fillId="0" borderId="6" xfId="0" applyFont="1" applyBorder="1" applyAlignment="1">
      <alignment horizontal="left" vertical="center" wrapText="1"/>
    </xf>
    <xf numFmtId="0" fontId="21" fillId="0" borderId="3" xfId="0" applyFont="1" applyBorder="1" applyAlignment="1">
      <alignment horizontal="left" vertical="center" wrapText="1"/>
    </xf>
    <xf numFmtId="0" fontId="21" fillId="0" borderId="4" xfId="0" applyFont="1" applyBorder="1" applyAlignment="1">
      <alignment horizontal="left" vertical="center" wrapText="1"/>
    </xf>
    <xf numFmtId="0" fontId="17" fillId="0" borderId="6"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0" fillId="0" borderId="0" xfId="0" applyFont="1" applyAlignment="1">
      <alignment vertical="center" wrapText="1"/>
    </xf>
    <xf numFmtId="0" fontId="3" fillId="0" borderId="0" xfId="0" applyFont="1" applyAlignment="1">
      <alignment vertical="center"/>
    </xf>
    <xf numFmtId="0" fontId="11" fillId="0" borderId="0" xfId="0" applyFont="1" applyAlignment="1">
      <alignment horizontal="center"/>
    </xf>
    <xf numFmtId="0" fontId="11" fillId="0" borderId="0" xfId="0" applyFont="1" applyBorder="1" applyAlignment="1">
      <alignment horizontal="center"/>
    </xf>
    <xf numFmtId="0" fontId="7" fillId="3" borderId="1" xfId="0" applyFont="1" applyFill="1" applyBorder="1" applyAlignment="1">
      <alignment horizontal="center"/>
    </xf>
    <xf numFmtId="0" fontId="7" fillId="2" borderId="1" xfId="0" applyFont="1" applyFill="1" applyBorder="1" applyAlignment="1">
      <alignment horizontal="center" vertical="center" wrapText="1"/>
    </xf>
  </cellXfs>
  <cellStyles count="2">
    <cellStyle name="常规" xfId="0" builtinId="0"/>
    <cellStyle name="输入" xfId="1" builtinId="2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showGridLines="0" workbookViewId="0">
      <selection activeCell="F16" sqref="F16"/>
    </sheetView>
  </sheetViews>
  <sheetFormatPr defaultRowHeight="11.25" x14ac:dyDescent="0.15"/>
  <cols>
    <col min="1" max="1" width="1.375" style="7" customWidth="1"/>
    <col min="2" max="2" width="13.25" style="7" customWidth="1"/>
    <col min="3" max="3" width="17.125" style="7" customWidth="1"/>
    <col min="4" max="4" width="21.625" style="7" customWidth="1"/>
    <col min="5" max="5" width="16.25" style="7" customWidth="1"/>
    <col min="6" max="6" width="45.125" style="7" customWidth="1"/>
    <col min="7" max="7" width="15.375" style="7" customWidth="1"/>
    <col min="8" max="8" width="7.5" style="10" customWidth="1"/>
    <col min="9" max="9" width="7.5" style="7" customWidth="1"/>
    <col min="10" max="10" width="12.25" style="7" customWidth="1"/>
    <col min="11" max="11" width="18.625" style="7" customWidth="1"/>
    <col min="12" max="15" width="11.25" style="7" customWidth="1"/>
    <col min="16" max="16" width="8.375" style="7" customWidth="1"/>
    <col min="17" max="17" width="5" style="7" customWidth="1"/>
    <col min="18" max="20" width="11.25" style="7" customWidth="1"/>
    <col min="21" max="16384" width="9" style="7"/>
  </cols>
  <sheetData>
    <row r="1" spans="1:26" s="3" customFormat="1" ht="27" x14ac:dyDescent="0.15">
      <c r="A1" s="100" t="s">
        <v>13</v>
      </c>
      <c r="B1" s="100"/>
      <c r="C1" s="100"/>
      <c r="D1" s="100"/>
      <c r="E1" s="100"/>
      <c r="F1" s="100"/>
      <c r="G1" s="100"/>
      <c r="H1" s="100"/>
      <c r="I1" s="100"/>
      <c r="J1" s="100"/>
      <c r="K1" s="100"/>
      <c r="L1" s="100"/>
      <c r="M1" s="100"/>
      <c r="N1" s="100"/>
      <c r="O1" s="100"/>
      <c r="P1" s="100"/>
      <c r="Q1" s="100"/>
      <c r="R1" s="100"/>
      <c r="S1" s="100"/>
      <c r="T1" s="100"/>
      <c r="U1" s="15"/>
      <c r="V1" s="15"/>
    </row>
    <row r="2" spans="1:26" ht="20.25" x14ac:dyDescent="0.15">
      <c r="A2" s="10"/>
      <c r="B2" s="101" t="s">
        <v>310</v>
      </c>
      <c r="C2" s="101"/>
      <c r="D2" s="101"/>
      <c r="E2" s="101"/>
      <c r="F2" s="101"/>
      <c r="G2" s="101"/>
      <c r="H2" s="101"/>
      <c r="I2" s="101"/>
      <c r="J2" s="101"/>
      <c r="K2" s="101"/>
      <c r="L2" s="101"/>
      <c r="M2" s="101"/>
      <c r="N2" s="101"/>
      <c r="O2" s="101"/>
      <c r="P2" s="101"/>
      <c r="Q2" s="101"/>
      <c r="R2" s="101"/>
      <c r="S2" s="101"/>
      <c r="T2" s="101"/>
    </row>
    <row r="3" spans="1:26" s="70" customFormat="1" ht="24" x14ac:dyDescent="0.15">
      <c r="B3" s="33" t="s">
        <v>37</v>
      </c>
      <c r="C3" s="29" t="s">
        <v>6</v>
      </c>
      <c r="D3" s="29" t="s">
        <v>7</v>
      </c>
      <c r="E3" s="33" t="s">
        <v>44</v>
      </c>
      <c r="F3" s="33" t="s">
        <v>39</v>
      </c>
      <c r="G3" s="29" t="s">
        <v>125</v>
      </c>
      <c r="H3" s="35" t="s">
        <v>61</v>
      </c>
      <c r="I3" s="73" t="s">
        <v>8</v>
      </c>
      <c r="J3" s="73" t="s">
        <v>4</v>
      </c>
      <c r="K3" s="73" t="s">
        <v>5</v>
      </c>
      <c r="L3" s="73" t="s">
        <v>11</v>
      </c>
      <c r="M3" s="35" t="s">
        <v>63</v>
      </c>
      <c r="N3" s="35" t="s">
        <v>49</v>
      </c>
      <c r="O3" s="35" t="s">
        <v>50</v>
      </c>
      <c r="P3" s="73" t="s">
        <v>19</v>
      </c>
      <c r="Q3" s="73" t="s">
        <v>20</v>
      </c>
      <c r="R3" s="35" t="s">
        <v>46</v>
      </c>
      <c r="S3" s="35" t="s">
        <v>47</v>
      </c>
      <c r="T3" s="35" t="s">
        <v>48</v>
      </c>
      <c r="U3" s="24"/>
      <c r="V3" s="108"/>
      <c r="W3" s="109"/>
      <c r="X3" s="109"/>
      <c r="Y3" s="109"/>
      <c r="Z3" s="109"/>
    </row>
    <row r="4" spans="1:26" s="18" customFormat="1" ht="12.75" x14ac:dyDescent="0.15">
      <c r="B4" s="110" t="s">
        <v>38</v>
      </c>
      <c r="C4" s="112" t="s">
        <v>90</v>
      </c>
      <c r="D4" s="112" t="s">
        <v>91</v>
      </c>
      <c r="E4" s="38" t="s">
        <v>83</v>
      </c>
      <c r="F4" s="39" t="s">
        <v>42</v>
      </c>
      <c r="G4" s="39"/>
      <c r="H4" s="41" t="s">
        <v>73</v>
      </c>
      <c r="I4" s="72" t="s">
        <v>98</v>
      </c>
      <c r="J4" s="40"/>
      <c r="K4" s="40"/>
      <c r="L4" s="72" t="s">
        <v>101</v>
      </c>
      <c r="M4" s="41" t="s">
        <v>64</v>
      </c>
      <c r="N4" s="72" t="s">
        <v>62</v>
      </c>
      <c r="O4" s="72" t="s">
        <v>70</v>
      </c>
      <c r="P4" s="41" t="s">
        <v>33</v>
      </c>
      <c r="Q4" s="40"/>
      <c r="R4" s="40"/>
      <c r="S4" s="40"/>
      <c r="T4" s="40"/>
      <c r="U4" s="69"/>
      <c r="V4" s="69"/>
    </row>
    <row r="5" spans="1:26" s="18" customFormat="1" ht="12.75" x14ac:dyDescent="0.15">
      <c r="B5" s="111"/>
      <c r="C5" s="112"/>
      <c r="D5" s="112"/>
      <c r="E5" s="38" t="s">
        <v>84</v>
      </c>
      <c r="F5" s="39" t="s">
        <v>51</v>
      </c>
      <c r="G5" s="39"/>
      <c r="H5" s="41" t="s">
        <v>73</v>
      </c>
      <c r="I5" s="72" t="s">
        <v>23</v>
      </c>
      <c r="J5" s="40"/>
      <c r="K5" s="40"/>
      <c r="L5" s="72" t="s">
        <v>101</v>
      </c>
      <c r="M5" s="41" t="s">
        <v>64</v>
      </c>
      <c r="N5" s="72" t="s">
        <v>62</v>
      </c>
      <c r="O5" s="72" t="s">
        <v>66</v>
      </c>
      <c r="P5" s="41" t="s">
        <v>33</v>
      </c>
      <c r="Q5" s="40"/>
      <c r="R5" s="40"/>
      <c r="S5" s="40"/>
      <c r="T5" s="40"/>
      <c r="U5" s="69"/>
      <c r="V5" s="69"/>
    </row>
    <row r="6" spans="1:26" s="18" customFormat="1" ht="24" x14ac:dyDescent="0.15">
      <c r="B6" s="111"/>
      <c r="C6" s="112"/>
      <c r="D6" s="112"/>
      <c r="E6" s="38" t="s">
        <v>85</v>
      </c>
      <c r="F6" s="39" t="s">
        <v>52</v>
      </c>
      <c r="G6" s="39"/>
      <c r="H6" s="41" t="s">
        <v>73</v>
      </c>
      <c r="I6" s="72" t="s">
        <v>23</v>
      </c>
      <c r="J6" s="40"/>
      <c r="K6" s="40"/>
      <c r="L6" s="72" t="s">
        <v>101</v>
      </c>
      <c r="M6" s="41" t="s">
        <v>64</v>
      </c>
      <c r="N6" s="72" t="s">
        <v>62</v>
      </c>
      <c r="O6" s="72" t="s">
        <v>66</v>
      </c>
      <c r="P6" s="41" t="s">
        <v>33</v>
      </c>
      <c r="Q6" s="40"/>
      <c r="R6" s="40"/>
      <c r="S6" s="40"/>
      <c r="T6" s="40"/>
      <c r="U6" s="69"/>
      <c r="V6" s="69"/>
    </row>
    <row r="7" spans="1:26" s="18" customFormat="1" ht="12.75" x14ac:dyDescent="0.15">
      <c r="B7" s="111"/>
      <c r="C7" s="112"/>
      <c r="D7" s="112"/>
      <c r="E7" s="38" t="s">
        <v>86</v>
      </c>
      <c r="F7" s="39" t="s">
        <v>43</v>
      </c>
      <c r="G7" s="39"/>
      <c r="H7" s="41" t="s">
        <v>73</v>
      </c>
      <c r="I7" s="72" t="s">
        <v>98</v>
      </c>
      <c r="J7" s="40"/>
      <c r="K7" s="40"/>
      <c r="L7" s="72" t="s">
        <v>101</v>
      </c>
      <c r="M7" s="41" t="s">
        <v>64</v>
      </c>
      <c r="N7" s="72" t="s">
        <v>62</v>
      </c>
      <c r="O7" s="72" t="s">
        <v>67</v>
      </c>
      <c r="P7" s="41" t="s">
        <v>33</v>
      </c>
      <c r="Q7" s="40"/>
      <c r="R7" s="40"/>
      <c r="S7" s="40"/>
      <c r="T7" s="40"/>
      <c r="U7" s="69"/>
      <c r="V7" s="69"/>
    </row>
    <row r="8" spans="1:26" s="18" customFormat="1" ht="12.75" x14ac:dyDescent="0.15">
      <c r="B8" s="111"/>
      <c r="C8" s="112"/>
      <c r="D8" s="112"/>
      <c r="E8" s="38" t="s">
        <v>87</v>
      </c>
      <c r="F8" s="39" t="s">
        <v>53</v>
      </c>
      <c r="G8" s="39"/>
      <c r="H8" s="41" t="s">
        <v>73</v>
      </c>
      <c r="I8" s="72" t="s">
        <v>98</v>
      </c>
      <c r="J8" s="40"/>
      <c r="K8" s="43"/>
      <c r="L8" s="72" t="s">
        <v>101</v>
      </c>
      <c r="M8" s="41" t="s">
        <v>64</v>
      </c>
      <c r="N8" s="72" t="s">
        <v>62</v>
      </c>
      <c r="O8" s="72" t="s">
        <v>67</v>
      </c>
      <c r="P8" s="41" t="s">
        <v>33</v>
      </c>
      <c r="Q8" s="40"/>
      <c r="R8" s="40"/>
      <c r="S8" s="40"/>
      <c r="T8" s="40"/>
      <c r="U8" s="69"/>
      <c r="V8" s="69"/>
    </row>
    <row r="9" spans="1:26" s="18" customFormat="1" ht="24" x14ac:dyDescent="0.15">
      <c r="B9" s="111"/>
      <c r="C9" s="112"/>
      <c r="D9" s="113" t="s">
        <v>89</v>
      </c>
      <c r="E9" s="38" t="s">
        <v>99</v>
      </c>
      <c r="F9" s="39" t="s">
        <v>40</v>
      </c>
      <c r="G9" s="39"/>
      <c r="H9" s="41" t="s">
        <v>73</v>
      </c>
      <c r="I9" s="72" t="s">
        <v>23</v>
      </c>
      <c r="J9" s="40"/>
      <c r="K9" s="43"/>
      <c r="L9" s="72" t="s">
        <v>101</v>
      </c>
      <c r="M9" s="41" t="s">
        <v>64</v>
      </c>
      <c r="N9" s="72" t="s">
        <v>62</v>
      </c>
      <c r="O9" s="72" t="s">
        <v>69</v>
      </c>
      <c r="P9" s="41" t="s">
        <v>33</v>
      </c>
      <c r="Q9" s="40"/>
      <c r="R9" s="40"/>
      <c r="S9" s="40"/>
      <c r="T9" s="40"/>
      <c r="U9" s="69"/>
      <c r="V9" s="69"/>
    </row>
    <row r="10" spans="1:26" s="18" customFormat="1" ht="12.75" x14ac:dyDescent="0.15">
      <c r="B10" s="111"/>
      <c r="C10" s="112"/>
      <c r="D10" s="114"/>
      <c r="E10" s="38" t="s">
        <v>92</v>
      </c>
      <c r="F10" s="39" t="s">
        <v>54</v>
      </c>
      <c r="G10" s="39"/>
      <c r="H10" s="41" t="s">
        <v>73</v>
      </c>
      <c r="I10" s="72" t="s">
        <v>23</v>
      </c>
      <c r="J10" s="40" t="s">
        <v>99</v>
      </c>
      <c r="K10" s="43"/>
      <c r="L10" s="72" t="s">
        <v>101</v>
      </c>
      <c r="M10" s="41" t="s">
        <v>64</v>
      </c>
      <c r="N10" s="72" t="s">
        <v>62</v>
      </c>
      <c r="O10" s="72" t="s">
        <v>69</v>
      </c>
      <c r="P10" s="41" t="s">
        <v>33</v>
      </c>
      <c r="Q10" s="40"/>
      <c r="R10" s="40"/>
      <c r="S10" s="40"/>
      <c r="T10" s="40"/>
      <c r="U10" s="69"/>
      <c r="V10" s="69"/>
    </row>
    <row r="11" spans="1:26" s="18" customFormat="1" ht="24" x14ac:dyDescent="0.15">
      <c r="B11" s="111"/>
      <c r="C11" s="112"/>
      <c r="D11" s="115"/>
      <c r="E11" s="38" t="s">
        <v>93</v>
      </c>
      <c r="F11" s="39" t="s">
        <v>176</v>
      </c>
      <c r="G11" s="39"/>
      <c r="H11" s="41" t="s">
        <v>73</v>
      </c>
      <c r="I11" s="72" t="s">
        <v>23</v>
      </c>
      <c r="J11" s="40" t="s">
        <v>99</v>
      </c>
      <c r="K11" s="43"/>
      <c r="L11" s="72" t="s">
        <v>101</v>
      </c>
      <c r="M11" s="41" t="s">
        <v>64</v>
      </c>
      <c r="N11" s="72" t="s">
        <v>62</v>
      </c>
      <c r="O11" s="72" t="s">
        <v>66</v>
      </c>
      <c r="P11" s="41" t="s">
        <v>35</v>
      </c>
      <c r="Q11" s="40">
        <v>2</v>
      </c>
      <c r="R11" s="40"/>
      <c r="S11" s="40"/>
      <c r="T11" s="40"/>
      <c r="U11" s="69"/>
      <c r="V11" s="69"/>
    </row>
    <row r="12" spans="1:26" s="18" customFormat="1" ht="12.75" customHeight="1" x14ac:dyDescent="0.15">
      <c r="B12" s="111"/>
      <c r="C12" s="112"/>
      <c r="D12" s="113" t="s">
        <v>88</v>
      </c>
      <c r="E12" s="38" t="s">
        <v>94</v>
      </c>
      <c r="F12" s="39" t="s">
        <v>55</v>
      </c>
      <c r="G12" s="39"/>
      <c r="H12" s="41" t="s">
        <v>73</v>
      </c>
      <c r="I12" s="72" t="s">
        <v>23</v>
      </c>
      <c r="J12" s="40"/>
      <c r="K12" s="43"/>
      <c r="L12" s="72" t="s">
        <v>101</v>
      </c>
      <c r="M12" s="41" t="s">
        <v>64</v>
      </c>
      <c r="N12" s="72" t="s">
        <v>62</v>
      </c>
      <c r="O12" s="72" t="s">
        <v>68</v>
      </c>
      <c r="P12" s="41" t="s">
        <v>33</v>
      </c>
      <c r="Q12" s="40"/>
      <c r="R12" s="40"/>
      <c r="S12" s="40"/>
      <c r="T12" s="40"/>
      <c r="U12" s="69"/>
      <c r="V12" s="69"/>
    </row>
    <row r="13" spans="1:26" s="37" customFormat="1" ht="24" x14ac:dyDescent="0.15">
      <c r="B13" s="111"/>
      <c r="C13" s="112"/>
      <c r="D13" s="114"/>
      <c r="E13" s="38" t="s">
        <v>95</v>
      </c>
      <c r="F13" s="39" t="s">
        <v>56</v>
      </c>
      <c r="G13" s="39"/>
      <c r="H13" s="41" t="s">
        <v>73</v>
      </c>
      <c r="I13" s="72" t="s">
        <v>23</v>
      </c>
      <c r="J13" s="44"/>
      <c r="K13" s="43"/>
      <c r="L13" s="72" t="s">
        <v>101</v>
      </c>
      <c r="M13" s="41" t="s">
        <v>64</v>
      </c>
      <c r="N13" s="72" t="s">
        <v>62</v>
      </c>
      <c r="O13" s="72" t="s">
        <v>69</v>
      </c>
      <c r="P13" s="41" t="s">
        <v>33</v>
      </c>
      <c r="Q13" s="45"/>
      <c r="R13" s="45"/>
      <c r="S13" s="45"/>
      <c r="T13" s="45"/>
    </row>
    <row r="14" spans="1:26" s="37" customFormat="1" ht="14.25" x14ac:dyDescent="0.15">
      <c r="B14" s="111"/>
      <c r="C14" s="112"/>
      <c r="D14" s="114"/>
      <c r="E14" s="38" t="s">
        <v>96</v>
      </c>
      <c r="F14" s="39" t="s">
        <v>57</v>
      </c>
      <c r="G14" s="39"/>
      <c r="H14" s="41" t="s">
        <v>73</v>
      </c>
      <c r="I14" s="72" t="s">
        <v>98</v>
      </c>
      <c r="J14" s="44"/>
      <c r="K14" s="43"/>
      <c r="L14" s="72" t="s">
        <v>101</v>
      </c>
      <c r="M14" s="41" t="s">
        <v>64</v>
      </c>
      <c r="N14" s="72" t="s">
        <v>62</v>
      </c>
      <c r="O14" s="72" t="s">
        <v>66</v>
      </c>
      <c r="P14" s="41" t="s">
        <v>34</v>
      </c>
      <c r="Q14" s="45"/>
      <c r="R14" s="45"/>
      <c r="S14" s="45"/>
      <c r="T14" s="45"/>
    </row>
    <row r="15" spans="1:26" s="37" customFormat="1" ht="14.25" x14ac:dyDescent="0.15">
      <c r="B15" s="111"/>
      <c r="C15" s="112"/>
      <c r="D15" s="115"/>
      <c r="E15" s="38" t="s">
        <v>97</v>
      </c>
      <c r="F15" s="39" t="s">
        <v>58</v>
      </c>
      <c r="G15" s="39"/>
      <c r="H15" s="41" t="s">
        <v>73</v>
      </c>
      <c r="I15" s="72" t="s">
        <v>23</v>
      </c>
      <c r="J15" s="44"/>
      <c r="K15" s="43"/>
      <c r="L15" s="72" t="s">
        <v>101</v>
      </c>
      <c r="M15" s="41" t="s">
        <v>64</v>
      </c>
      <c r="N15" s="72" t="s">
        <v>62</v>
      </c>
      <c r="O15" s="72" t="s">
        <v>69</v>
      </c>
      <c r="P15" s="41" t="s">
        <v>33</v>
      </c>
      <c r="Q15" s="45"/>
      <c r="R15" s="45"/>
      <c r="S15" s="45"/>
      <c r="T15" s="45"/>
    </row>
    <row r="16" spans="1:26" s="4" customFormat="1" ht="14.25" x14ac:dyDescent="0.15">
      <c r="B16" s="71"/>
      <c r="C16" s="47"/>
      <c r="D16" s="47"/>
      <c r="E16" s="44"/>
      <c r="F16" s="44" t="s">
        <v>322</v>
      </c>
      <c r="G16" s="44"/>
      <c r="H16" s="41"/>
      <c r="I16" s="41"/>
      <c r="J16" s="44"/>
      <c r="K16" s="44"/>
      <c r="L16" s="45"/>
      <c r="M16" s="41"/>
      <c r="N16" s="45"/>
      <c r="O16" s="72"/>
      <c r="P16" s="41"/>
      <c r="Q16" s="45"/>
      <c r="R16" s="45"/>
      <c r="S16" s="45"/>
      <c r="T16" s="45"/>
    </row>
    <row r="17" spans="2:20" s="4" customFormat="1" ht="14.25" x14ac:dyDescent="0.15">
      <c r="B17" s="56"/>
      <c r="C17" s="64"/>
      <c r="D17" s="64"/>
      <c r="E17" s="61"/>
      <c r="F17" s="61"/>
      <c r="G17" s="61"/>
      <c r="H17" s="60"/>
      <c r="I17" s="60"/>
      <c r="J17" s="61"/>
      <c r="K17" s="61"/>
      <c r="L17" s="62"/>
      <c r="M17" s="60"/>
      <c r="N17" s="62"/>
      <c r="O17" s="63"/>
      <c r="P17" s="60"/>
      <c r="Q17" s="62"/>
      <c r="R17" s="62"/>
      <c r="S17" s="62"/>
      <c r="T17" s="62"/>
    </row>
    <row r="18" spans="2:20" s="4" customFormat="1" ht="14.25" x14ac:dyDescent="0.15">
      <c r="B18" s="56"/>
      <c r="C18" s="64"/>
      <c r="D18" s="64"/>
      <c r="E18" s="61"/>
      <c r="F18" s="61"/>
      <c r="G18" s="61"/>
      <c r="H18" s="60"/>
      <c r="I18" s="60"/>
      <c r="J18" s="61"/>
      <c r="K18" s="61"/>
      <c r="L18" s="62"/>
      <c r="M18" s="60"/>
      <c r="N18" s="62"/>
      <c r="O18" s="63"/>
      <c r="P18" s="60"/>
      <c r="Q18" s="62"/>
      <c r="R18" s="62"/>
      <c r="S18" s="62"/>
      <c r="T18" s="62"/>
    </row>
    <row r="19" spans="2:20" s="4" customFormat="1" ht="14.25" x14ac:dyDescent="0.15">
      <c r="F19" s="37"/>
      <c r="G19" s="37"/>
      <c r="H19" s="14"/>
      <c r="I19" s="14"/>
      <c r="L19" s="14"/>
      <c r="M19" s="14"/>
      <c r="N19" s="14"/>
      <c r="O19" s="14"/>
      <c r="P19" s="14"/>
      <c r="Q19" s="14"/>
      <c r="R19" s="14"/>
      <c r="S19" s="14"/>
      <c r="T19" s="14"/>
    </row>
    <row r="20" spans="2:20" x14ac:dyDescent="0.15">
      <c r="F20" s="102" t="s">
        <v>24</v>
      </c>
      <c r="G20" s="103"/>
      <c r="H20" s="104"/>
      <c r="J20" s="105" t="s">
        <v>25</v>
      </c>
      <c r="K20" s="106"/>
      <c r="L20" s="107"/>
    </row>
    <row r="21" spans="2:20" x14ac:dyDescent="0.15">
      <c r="F21" s="26" t="s">
        <v>26</v>
      </c>
      <c r="G21" s="26"/>
      <c r="H21" s="5">
        <f>COUNTIF(P4:P15,"初始")+COUNTIF(P4:P15,"修改")+COUNTIF(P4:P15,"废除")</f>
        <v>2</v>
      </c>
      <c r="J21" s="54" t="s">
        <v>74</v>
      </c>
      <c r="K21" s="55">
        <f>COUNTIF(H4:H15,"A")</f>
        <v>12</v>
      </c>
      <c r="L21" s="53" t="s">
        <v>80</v>
      </c>
    </row>
    <row r="22" spans="2:20" x14ac:dyDescent="0.15">
      <c r="F22" s="26" t="s">
        <v>27</v>
      </c>
      <c r="G22" s="26"/>
      <c r="H22" s="28">
        <f>COUNTIF(P4:P15,"修改 ")</f>
        <v>0</v>
      </c>
      <c r="J22" s="54" t="s">
        <v>75</v>
      </c>
      <c r="K22" s="55">
        <f>COUNTIF(H4:H15,"B")</f>
        <v>0</v>
      </c>
      <c r="L22" s="53" t="s">
        <v>78</v>
      </c>
    </row>
    <row r="23" spans="2:20" x14ac:dyDescent="0.15">
      <c r="F23" s="26" t="s">
        <v>28</v>
      </c>
      <c r="G23" s="26"/>
      <c r="H23" s="28">
        <f>COUNTIF(P4:P15,"新增")</f>
        <v>10</v>
      </c>
      <c r="J23" s="54" t="s">
        <v>76</v>
      </c>
      <c r="K23" s="55">
        <f>COUNTIF(H4:H15,"C")</f>
        <v>0</v>
      </c>
      <c r="L23" s="53" t="s">
        <v>81</v>
      </c>
    </row>
    <row r="24" spans="2:20" x14ac:dyDescent="0.15">
      <c r="F24" s="26" t="s">
        <v>29</v>
      </c>
      <c r="G24" s="26"/>
      <c r="H24" s="28">
        <f>COUNTIF(P4:P15,"废除")</f>
        <v>1</v>
      </c>
      <c r="J24" s="54" t="s">
        <v>77</v>
      </c>
      <c r="K24" s="55">
        <f>COUNTIF(H4:H15,"D")</f>
        <v>0</v>
      </c>
      <c r="L24" s="53" t="s">
        <v>79</v>
      </c>
    </row>
    <row r="25" spans="2:20" x14ac:dyDescent="0.15">
      <c r="F25" s="26" t="s">
        <v>30</v>
      </c>
      <c r="G25" s="26"/>
      <c r="H25" s="28">
        <f>SUM(Q1:Q15)</f>
        <v>2</v>
      </c>
    </row>
  </sheetData>
  <mergeCells count="10">
    <mergeCell ref="A1:T1"/>
    <mergeCell ref="B2:T2"/>
    <mergeCell ref="F20:H20"/>
    <mergeCell ref="J20:L20"/>
    <mergeCell ref="V3:Z3"/>
    <mergeCell ref="B4:B15"/>
    <mergeCell ref="C4:C15"/>
    <mergeCell ref="D9:D11"/>
    <mergeCell ref="D12:D15"/>
    <mergeCell ref="D4:D8"/>
  </mergeCells>
  <phoneticPr fontId="1" type="noConversion"/>
  <dataValidations count="7">
    <dataValidation type="list" allowBlank="1" showInputMessage="1" showErrorMessage="1" sqref="H4:H15">
      <formula1>"A,B,C,D"</formula1>
    </dataValidation>
    <dataValidation type="list" allowBlank="1" showInputMessage="1" showErrorMessage="1" sqref="O4:O18">
      <formula1>"需求调研,需求设计,实现与测试,UAT测试,上线投产"</formula1>
    </dataValidation>
    <dataValidation type="list" allowBlank="1" showInputMessage="1" showErrorMessage="1" sqref="M4:M18">
      <formula1>"功能开发,报表开发,数据提取,日常运维"</formula1>
    </dataValidation>
    <dataValidation type="list" allowBlank="1" showInputMessage="1" showErrorMessage="1" sqref="P4:P18">
      <formula1>"初始,新增,修改,废除"</formula1>
    </dataValidation>
    <dataValidation type="list" allowBlank="1" showInputMessage="1" showErrorMessage="1" sqref="I4:I18">
      <formula1>"是,否"</formula1>
    </dataValidation>
    <dataValidation type="list" allowBlank="1" showInputMessage="1" showErrorMessage="1" prompt="_x000a_" sqref="N4:N15">
      <formula1>"已批准,未批准"</formula1>
    </dataValidation>
    <dataValidation type="list" allowBlank="1" showInputMessage="1" showErrorMessage="1" sqref="H16:H18">
      <formula1>"3,2,1"</formula1>
    </dataValidation>
  </dataValidations>
  <pageMargins left="0.75" right="0.75" top="1" bottom="1" header="0.5" footer="0.5"/>
  <pageSetup paperSize="9"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showGridLines="0" topLeftCell="B1" workbookViewId="0">
      <selection activeCell="B3" sqref="B3:H3"/>
    </sheetView>
  </sheetViews>
  <sheetFormatPr defaultRowHeight="15" x14ac:dyDescent="0.15"/>
  <cols>
    <col min="1" max="1" width="1.375" style="11" customWidth="1"/>
    <col min="2" max="2" width="20.5" style="11" customWidth="1"/>
    <col min="3" max="3" width="35.75" style="11" customWidth="1"/>
    <col min="4" max="4" width="6.25" style="13" customWidth="1"/>
    <col min="5" max="5" width="11.875" style="11" customWidth="1"/>
    <col min="6" max="6" width="10.75" style="11" customWidth="1"/>
    <col min="7" max="7" width="10.875" style="14" customWidth="1"/>
    <col min="8" max="8" width="43.125" style="14" customWidth="1"/>
    <col min="9" max="16384" width="9" style="11"/>
  </cols>
  <sheetData>
    <row r="1" spans="1:13" s="3" customFormat="1" ht="27" x14ac:dyDescent="0.15">
      <c r="A1" s="100" t="s">
        <v>13</v>
      </c>
      <c r="B1" s="100"/>
      <c r="C1" s="100"/>
      <c r="D1" s="100"/>
      <c r="E1" s="100"/>
      <c r="F1" s="100"/>
      <c r="G1" s="100"/>
      <c r="H1" s="100"/>
      <c r="I1" s="15"/>
      <c r="J1" s="15"/>
      <c r="K1" s="15"/>
      <c r="L1" s="15"/>
    </row>
    <row r="2" spans="1:13" s="1" customFormat="1" ht="21.75" customHeight="1" x14ac:dyDescent="0.25">
      <c r="A2" s="130" t="s">
        <v>1</v>
      </c>
      <c r="B2" s="130"/>
      <c r="C2" s="130"/>
      <c r="D2" s="130"/>
      <c r="E2" s="130"/>
      <c r="F2" s="130"/>
      <c r="G2" s="130"/>
      <c r="H2" s="130"/>
    </row>
    <row r="3" spans="1:13" ht="26.25" customHeight="1" x14ac:dyDescent="0.15">
      <c r="B3" s="19" t="s">
        <v>22</v>
      </c>
      <c r="C3" s="19" t="s">
        <v>14</v>
      </c>
      <c r="D3" s="19" t="s">
        <v>3</v>
      </c>
      <c r="E3" s="19" t="s">
        <v>9</v>
      </c>
      <c r="F3" s="19" t="s">
        <v>10</v>
      </c>
      <c r="G3" s="20" t="s">
        <v>21</v>
      </c>
      <c r="H3" s="20" t="s">
        <v>0</v>
      </c>
      <c r="I3" s="128" t="s">
        <v>12</v>
      </c>
      <c r="J3" s="129"/>
      <c r="K3" s="129"/>
      <c r="L3" s="129"/>
      <c r="M3" s="129"/>
    </row>
  </sheetData>
  <mergeCells count="3">
    <mergeCell ref="I3:M3"/>
    <mergeCell ref="A2:H2"/>
    <mergeCell ref="A1:H1"/>
  </mergeCells>
  <phoneticPr fontId="1" type="noConversion"/>
  <pageMargins left="0.74803149606299213" right="0.74803149606299213" top="0.78740157480314965" bottom="0.78740157480314965" header="0.70866141732283472" footer="0.70866141732283472"/>
  <pageSetup paperSize="9" scale="99" orientation="portrait" r:id="rId1"/>
  <headerFooter alignWithMargins="0">
    <oddHeader>&amp;L&amp;G&amp;R&amp;"宋体,加粗"&amp;6 &amp;12
北京信城通数码科技有限公司</oddHeader>
    <oddFooter>&amp;L&amp;F  &amp;A&amp;R第 &amp;P 页，共 &amp;N 页</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showGridLines="0" workbookViewId="0">
      <selection activeCell="F10" sqref="F10"/>
    </sheetView>
  </sheetViews>
  <sheetFormatPr defaultRowHeight="11.25" x14ac:dyDescent="0.15"/>
  <cols>
    <col min="1" max="1" width="1.375" style="7" customWidth="1"/>
    <col min="2" max="2" width="13.25" style="7" customWidth="1"/>
    <col min="3" max="3" width="17.125" style="7" customWidth="1"/>
    <col min="4" max="4" width="21.625" style="7" customWidth="1"/>
    <col min="5" max="5" width="16.25" style="7" customWidth="1"/>
    <col min="6" max="6" width="45.125" style="7" customWidth="1"/>
    <col min="7" max="7" width="15.375" style="7" customWidth="1"/>
    <col min="8" max="8" width="7.5" style="10" customWidth="1"/>
    <col min="9" max="9" width="7.5" style="7" customWidth="1"/>
    <col min="10" max="10" width="12.25" style="7" customWidth="1"/>
    <col min="11" max="11" width="18.625" style="7" customWidth="1"/>
    <col min="12" max="15" width="11.25" style="7" customWidth="1"/>
    <col min="16" max="16" width="8.375" style="7" customWidth="1"/>
    <col min="17" max="17" width="5" style="7" customWidth="1"/>
    <col min="18" max="20" width="11.25" style="7" customWidth="1"/>
    <col min="21" max="16384" width="9" style="7"/>
  </cols>
  <sheetData>
    <row r="1" spans="1:26" s="3" customFormat="1" ht="27" x14ac:dyDescent="0.15">
      <c r="A1" s="100" t="s">
        <v>13</v>
      </c>
      <c r="B1" s="100"/>
      <c r="C1" s="100"/>
      <c r="D1" s="100"/>
      <c r="E1" s="100"/>
      <c r="F1" s="100"/>
      <c r="G1" s="100"/>
      <c r="H1" s="100"/>
      <c r="I1" s="100"/>
      <c r="J1" s="100"/>
      <c r="K1" s="100"/>
      <c r="L1" s="100"/>
      <c r="M1" s="100"/>
      <c r="N1" s="100"/>
      <c r="O1" s="100"/>
      <c r="P1" s="100"/>
      <c r="Q1" s="100"/>
      <c r="R1" s="100"/>
      <c r="S1" s="100"/>
      <c r="T1" s="100"/>
      <c r="U1" s="15"/>
      <c r="V1" s="15"/>
    </row>
    <row r="2" spans="1:26" ht="20.25" x14ac:dyDescent="0.15">
      <c r="A2" s="10"/>
      <c r="B2" s="116" t="s">
        <v>41</v>
      </c>
      <c r="C2" s="101"/>
      <c r="D2" s="101"/>
      <c r="E2" s="101"/>
      <c r="F2" s="101"/>
      <c r="G2" s="101"/>
      <c r="H2" s="101"/>
      <c r="I2" s="101"/>
      <c r="J2" s="101"/>
      <c r="K2" s="101"/>
      <c r="L2" s="101"/>
      <c r="M2" s="101"/>
      <c r="N2" s="101"/>
      <c r="O2" s="101"/>
      <c r="P2" s="101"/>
      <c r="Q2" s="101"/>
      <c r="R2" s="101"/>
      <c r="S2" s="101"/>
      <c r="T2" s="101"/>
    </row>
    <row r="3" spans="1:26" s="31" customFormat="1" ht="24" x14ac:dyDescent="0.15">
      <c r="B3" s="33" t="s">
        <v>37</v>
      </c>
      <c r="C3" s="29" t="s">
        <v>6</v>
      </c>
      <c r="D3" s="29" t="s">
        <v>7</v>
      </c>
      <c r="E3" s="33" t="s">
        <v>45</v>
      </c>
      <c r="F3" s="33" t="s">
        <v>39</v>
      </c>
      <c r="G3" s="29" t="s">
        <v>125</v>
      </c>
      <c r="H3" s="35" t="s">
        <v>61</v>
      </c>
      <c r="I3" s="32" t="s">
        <v>8</v>
      </c>
      <c r="J3" s="32" t="s">
        <v>4</v>
      </c>
      <c r="K3" s="32" t="s">
        <v>5</v>
      </c>
      <c r="L3" s="32" t="s">
        <v>11</v>
      </c>
      <c r="M3" s="35" t="s">
        <v>63</v>
      </c>
      <c r="N3" s="35" t="s">
        <v>49</v>
      </c>
      <c r="O3" s="35" t="s">
        <v>50</v>
      </c>
      <c r="P3" s="34" t="s">
        <v>19</v>
      </c>
      <c r="Q3" s="34" t="s">
        <v>20</v>
      </c>
      <c r="R3" s="35" t="s">
        <v>46</v>
      </c>
      <c r="S3" s="35" t="s">
        <v>47</v>
      </c>
      <c r="T3" s="35" t="s">
        <v>48</v>
      </c>
      <c r="U3" s="24"/>
      <c r="V3" s="108"/>
      <c r="W3" s="109"/>
      <c r="X3" s="109"/>
      <c r="Y3" s="109"/>
      <c r="Z3" s="109"/>
    </row>
    <row r="4" spans="1:26" s="18" customFormat="1" ht="12.75" customHeight="1" x14ac:dyDescent="0.15">
      <c r="B4" s="110" t="s">
        <v>38</v>
      </c>
      <c r="C4" s="112" t="s">
        <v>90</v>
      </c>
      <c r="D4" s="110" t="s">
        <v>91</v>
      </c>
      <c r="E4" s="38" t="s">
        <v>83</v>
      </c>
      <c r="F4" s="39" t="s">
        <v>42</v>
      </c>
      <c r="G4" s="39"/>
      <c r="H4" s="41" t="s">
        <v>73</v>
      </c>
      <c r="I4" s="52" t="s">
        <v>98</v>
      </c>
      <c r="J4" s="40"/>
      <c r="K4" s="40"/>
      <c r="L4" s="52" t="s">
        <v>101</v>
      </c>
      <c r="M4" s="41" t="s">
        <v>64</v>
      </c>
      <c r="N4" s="42" t="s">
        <v>62</v>
      </c>
      <c r="O4" s="42" t="s">
        <v>70</v>
      </c>
      <c r="P4" s="41" t="s">
        <v>33</v>
      </c>
      <c r="Q4" s="40"/>
      <c r="R4" s="40"/>
      <c r="S4" s="40"/>
      <c r="T4" s="40"/>
      <c r="U4" s="36"/>
      <c r="V4" s="36"/>
    </row>
    <row r="5" spans="1:26" s="18" customFormat="1" ht="12.75" x14ac:dyDescent="0.15">
      <c r="B5" s="111"/>
      <c r="C5" s="112"/>
      <c r="D5" s="111"/>
      <c r="E5" s="38" t="s">
        <v>84</v>
      </c>
      <c r="F5" s="39" t="s">
        <v>51</v>
      </c>
      <c r="G5" s="39"/>
      <c r="H5" s="41" t="s">
        <v>73</v>
      </c>
      <c r="I5" s="52" t="s">
        <v>23</v>
      </c>
      <c r="J5" s="40"/>
      <c r="K5" s="40"/>
      <c r="L5" s="52" t="s">
        <v>101</v>
      </c>
      <c r="M5" s="41" t="s">
        <v>64</v>
      </c>
      <c r="N5" s="50" t="s">
        <v>62</v>
      </c>
      <c r="O5" s="42" t="s">
        <v>66</v>
      </c>
      <c r="P5" s="41" t="s">
        <v>33</v>
      </c>
      <c r="Q5" s="40"/>
      <c r="R5" s="40"/>
      <c r="S5" s="40"/>
      <c r="T5" s="40"/>
      <c r="U5" s="36"/>
      <c r="V5" s="36"/>
    </row>
    <row r="6" spans="1:26" s="18" customFormat="1" ht="24" x14ac:dyDescent="0.15">
      <c r="B6" s="111"/>
      <c r="C6" s="112"/>
      <c r="D6" s="111"/>
      <c r="E6" s="38" t="s">
        <v>85</v>
      </c>
      <c r="F6" s="39" t="s">
        <v>52</v>
      </c>
      <c r="G6" s="39"/>
      <c r="H6" s="41" t="s">
        <v>73</v>
      </c>
      <c r="I6" s="52" t="s">
        <v>23</v>
      </c>
      <c r="J6" s="40"/>
      <c r="K6" s="40"/>
      <c r="L6" s="52" t="s">
        <v>101</v>
      </c>
      <c r="M6" s="41" t="s">
        <v>64</v>
      </c>
      <c r="N6" s="50" t="s">
        <v>62</v>
      </c>
      <c r="O6" s="42" t="s">
        <v>66</v>
      </c>
      <c r="P6" s="41" t="s">
        <v>33</v>
      </c>
      <c r="Q6" s="40"/>
      <c r="R6" s="40"/>
      <c r="S6" s="40"/>
      <c r="T6" s="40"/>
      <c r="U6" s="36"/>
      <c r="V6" s="36"/>
    </row>
    <row r="7" spans="1:26" s="18" customFormat="1" ht="12.75" x14ac:dyDescent="0.15">
      <c r="B7" s="111"/>
      <c r="C7" s="112"/>
      <c r="D7" s="111"/>
      <c r="E7" s="38" t="s">
        <v>86</v>
      </c>
      <c r="F7" s="39" t="s">
        <v>43</v>
      </c>
      <c r="G7" s="39"/>
      <c r="H7" s="41" t="s">
        <v>73</v>
      </c>
      <c r="I7" s="52" t="s">
        <v>98</v>
      </c>
      <c r="J7" s="40"/>
      <c r="K7" s="40"/>
      <c r="L7" s="52" t="s">
        <v>101</v>
      </c>
      <c r="M7" s="41" t="s">
        <v>64</v>
      </c>
      <c r="N7" s="50" t="s">
        <v>62</v>
      </c>
      <c r="O7" s="42" t="s">
        <v>67</v>
      </c>
      <c r="P7" s="41" t="s">
        <v>33</v>
      </c>
      <c r="Q7" s="40"/>
      <c r="R7" s="40"/>
      <c r="S7" s="40"/>
      <c r="T7" s="40"/>
      <c r="U7" s="36"/>
      <c r="V7" s="36"/>
    </row>
    <row r="8" spans="1:26" s="18" customFormat="1" ht="12.75" x14ac:dyDescent="0.15">
      <c r="B8" s="111"/>
      <c r="C8" s="112"/>
      <c r="D8" s="111"/>
      <c r="E8" s="38" t="s">
        <v>87</v>
      </c>
      <c r="F8" s="39" t="s">
        <v>53</v>
      </c>
      <c r="G8" s="39"/>
      <c r="H8" s="41" t="s">
        <v>73</v>
      </c>
      <c r="I8" s="52" t="s">
        <v>98</v>
      </c>
      <c r="J8" s="40"/>
      <c r="K8" s="43"/>
      <c r="L8" s="52" t="s">
        <v>101</v>
      </c>
      <c r="M8" s="41" t="s">
        <v>64</v>
      </c>
      <c r="N8" s="50" t="s">
        <v>62</v>
      </c>
      <c r="O8" s="42" t="s">
        <v>67</v>
      </c>
      <c r="P8" s="41" t="s">
        <v>33</v>
      </c>
      <c r="Q8" s="40"/>
      <c r="R8" s="40"/>
      <c r="S8" s="40"/>
      <c r="T8" s="40"/>
      <c r="U8" s="36"/>
      <c r="V8" s="36"/>
    </row>
    <row r="9" spans="1:26" s="18" customFormat="1" ht="12.75" x14ac:dyDescent="0.15">
      <c r="B9" s="111"/>
      <c r="C9" s="112"/>
      <c r="D9" s="117"/>
      <c r="E9" s="38" t="s">
        <v>321</v>
      </c>
      <c r="F9" s="39" t="s">
        <v>320</v>
      </c>
      <c r="G9" s="39"/>
      <c r="H9" s="41" t="s">
        <v>73</v>
      </c>
      <c r="I9" s="72" t="s">
        <v>23</v>
      </c>
      <c r="J9" s="40"/>
      <c r="K9" s="43"/>
      <c r="L9" s="72" t="s">
        <v>101</v>
      </c>
      <c r="M9" s="41" t="s">
        <v>64</v>
      </c>
      <c r="N9" s="72" t="s">
        <v>62</v>
      </c>
      <c r="O9" s="72" t="s">
        <v>66</v>
      </c>
      <c r="P9" s="41" t="s">
        <v>33</v>
      </c>
      <c r="Q9" s="40"/>
      <c r="R9" s="40"/>
      <c r="S9" s="40"/>
      <c r="T9" s="40"/>
      <c r="U9" s="69"/>
      <c r="V9" s="69"/>
    </row>
    <row r="10" spans="1:26" s="18" customFormat="1" ht="24" x14ac:dyDescent="0.15">
      <c r="B10" s="111"/>
      <c r="C10" s="112"/>
      <c r="D10" s="113" t="s">
        <v>89</v>
      </c>
      <c r="E10" s="38" t="s">
        <v>99</v>
      </c>
      <c r="F10" s="39" t="s">
        <v>71</v>
      </c>
      <c r="G10" s="39"/>
      <c r="H10" s="41" t="s">
        <v>73</v>
      </c>
      <c r="I10" s="52" t="s">
        <v>23</v>
      </c>
      <c r="J10" s="40"/>
      <c r="K10" s="43"/>
      <c r="L10" s="52" t="s">
        <v>101</v>
      </c>
      <c r="M10" s="41" t="s">
        <v>64</v>
      </c>
      <c r="N10" s="50" t="s">
        <v>62</v>
      </c>
      <c r="O10" s="42" t="s">
        <v>69</v>
      </c>
      <c r="P10" s="41" t="s">
        <v>33</v>
      </c>
      <c r="Q10" s="40"/>
      <c r="R10" s="40"/>
      <c r="S10" s="40"/>
      <c r="T10" s="40"/>
      <c r="U10" s="36"/>
      <c r="V10" s="36"/>
    </row>
    <row r="11" spans="1:26" s="18" customFormat="1" ht="12.75" x14ac:dyDescent="0.15">
      <c r="B11" s="111"/>
      <c r="C11" s="112"/>
      <c r="D11" s="114"/>
      <c r="E11" s="38" t="s">
        <v>92</v>
      </c>
      <c r="F11" s="39" t="s">
        <v>54</v>
      </c>
      <c r="G11" s="39"/>
      <c r="H11" s="41" t="s">
        <v>73</v>
      </c>
      <c r="I11" s="52" t="s">
        <v>23</v>
      </c>
      <c r="J11" s="40" t="s">
        <v>100</v>
      </c>
      <c r="K11" s="43"/>
      <c r="L11" s="52" t="s">
        <v>101</v>
      </c>
      <c r="M11" s="41" t="s">
        <v>64</v>
      </c>
      <c r="N11" s="50" t="s">
        <v>62</v>
      </c>
      <c r="O11" s="42" t="s">
        <v>69</v>
      </c>
      <c r="P11" s="41" t="s">
        <v>33</v>
      </c>
      <c r="Q11" s="40"/>
      <c r="R11" s="40"/>
      <c r="S11" s="40"/>
      <c r="T11" s="40"/>
      <c r="U11" s="36"/>
      <c r="V11" s="36"/>
    </row>
    <row r="12" spans="1:26" s="18" customFormat="1" ht="24" x14ac:dyDescent="0.15">
      <c r="B12" s="111"/>
      <c r="C12" s="112"/>
      <c r="D12" s="115"/>
      <c r="E12" s="38" t="s">
        <v>93</v>
      </c>
      <c r="F12" s="39" t="s">
        <v>176</v>
      </c>
      <c r="G12" s="39"/>
      <c r="H12" s="41" t="s">
        <v>73</v>
      </c>
      <c r="I12" s="52" t="s">
        <v>23</v>
      </c>
      <c r="J12" s="40" t="s">
        <v>100</v>
      </c>
      <c r="K12" s="43"/>
      <c r="L12" s="52" t="s">
        <v>101</v>
      </c>
      <c r="M12" s="41" t="s">
        <v>64</v>
      </c>
      <c r="N12" s="50" t="s">
        <v>62</v>
      </c>
      <c r="O12" s="42" t="s">
        <v>66</v>
      </c>
      <c r="P12" s="41" t="s">
        <v>33</v>
      </c>
      <c r="Q12" s="40">
        <v>2</v>
      </c>
      <c r="R12" s="40"/>
      <c r="S12" s="40"/>
      <c r="T12" s="40"/>
      <c r="U12" s="36"/>
      <c r="V12" s="36"/>
    </row>
    <row r="13" spans="1:26" s="18" customFormat="1" ht="12.75" customHeight="1" x14ac:dyDescent="0.15">
      <c r="B13" s="111"/>
      <c r="C13" s="112"/>
      <c r="D13" s="113" t="s">
        <v>88</v>
      </c>
      <c r="E13" s="38" t="s">
        <v>94</v>
      </c>
      <c r="F13" s="39" t="s">
        <v>55</v>
      </c>
      <c r="G13" s="39"/>
      <c r="H13" s="41" t="s">
        <v>73</v>
      </c>
      <c r="I13" s="52" t="s">
        <v>23</v>
      </c>
      <c r="J13" s="40"/>
      <c r="K13" s="43"/>
      <c r="L13" s="52" t="s">
        <v>101</v>
      </c>
      <c r="M13" s="41" t="s">
        <v>64</v>
      </c>
      <c r="N13" s="50" t="s">
        <v>62</v>
      </c>
      <c r="O13" s="42" t="s">
        <v>68</v>
      </c>
      <c r="P13" s="41" t="s">
        <v>33</v>
      </c>
      <c r="Q13" s="40"/>
      <c r="R13" s="40"/>
      <c r="S13" s="40"/>
      <c r="T13" s="40"/>
      <c r="U13" s="36"/>
      <c r="V13" s="36"/>
    </row>
    <row r="14" spans="1:26" s="37" customFormat="1" ht="24" x14ac:dyDescent="0.15">
      <c r="B14" s="111"/>
      <c r="C14" s="112"/>
      <c r="D14" s="114"/>
      <c r="E14" s="38" t="s">
        <v>95</v>
      </c>
      <c r="F14" s="39" t="s">
        <v>82</v>
      </c>
      <c r="G14" s="39"/>
      <c r="H14" s="41" t="s">
        <v>73</v>
      </c>
      <c r="I14" s="52" t="s">
        <v>23</v>
      </c>
      <c r="J14" s="44"/>
      <c r="K14" s="43"/>
      <c r="L14" s="52" t="s">
        <v>101</v>
      </c>
      <c r="M14" s="41" t="s">
        <v>64</v>
      </c>
      <c r="N14" s="50" t="s">
        <v>62</v>
      </c>
      <c r="O14" s="42" t="s">
        <v>69</v>
      </c>
      <c r="P14" s="41" t="s">
        <v>33</v>
      </c>
      <c r="Q14" s="45"/>
      <c r="R14" s="45"/>
      <c r="S14" s="45"/>
      <c r="T14" s="45"/>
    </row>
    <row r="15" spans="1:26" s="37" customFormat="1" ht="14.25" x14ac:dyDescent="0.15">
      <c r="B15" s="111"/>
      <c r="C15" s="112"/>
      <c r="D15" s="114"/>
      <c r="E15" s="38" t="s">
        <v>96</v>
      </c>
      <c r="F15" s="39" t="s">
        <v>57</v>
      </c>
      <c r="G15" s="39"/>
      <c r="H15" s="41" t="s">
        <v>73</v>
      </c>
      <c r="I15" s="52" t="s">
        <v>98</v>
      </c>
      <c r="J15" s="44"/>
      <c r="K15" s="43"/>
      <c r="L15" s="52" t="s">
        <v>101</v>
      </c>
      <c r="M15" s="41" t="s">
        <v>64</v>
      </c>
      <c r="N15" s="50" t="s">
        <v>62</v>
      </c>
      <c r="O15" s="42" t="s">
        <v>66</v>
      </c>
      <c r="P15" s="41" t="s">
        <v>34</v>
      </c>
      <c r="Q15" s="45"/>
      <c r="R15" s="45"/>
      <c r="S15" s="45"/>
      <c r="T15" s="45"/>
    </row>
    <row r="16" spans="1:26" s="37" customFormat="1" ht="14.25" x14ac:dyDescent="0.15">
      <c r="B16" s="111"/>
      <c r="C16" s="112"/>
      <c r="D16" s="114"/>
      <c r="E16" s="38" t="s">
        <v>97</v>
      </c>
      <c r="F16" s="39" t="s">
        <v>58</v>
      </c>
      <c r="G16" s="39"/>
      <c r="H16" s="41" t="s">
        <v>73</v>
      </c>
      <c r="I16" s="52" t="s">
        <v>23</v>
      </c>
      <c r="J16" s="44"/>
      <c r="K16" s="43"/>
      <c r="L16" s="52" t="s">
        <v>101</v>
      </c>
      <c r="M16" s="41" t="s">
        <v>64</v>
      </c>
      <c r="N16" s="50" t="s">
        <v>62</v>
      </c>
      <c r="O16" s="42" t="s">
        <v>69</v>
      </c>
      <c r="P16" s="41" t="s">
        <v>33</v>
      </c>
      <c r="Q16" s="45"/>
      <c r="R16" s="45"/>
      <c r="S16" s="45"/>
      <c r="T16" s="45"/>
    </row>
    <row r="17" spans="2:20" s="37" customFormat="1" ht="14.25" x14ac:dyDescent="0.15">
      <c r="B17" s="78"/>
      <c r="C17" s="76"/>
      <c r="D17" s="115"/>
      <c r="E17" s="38" t="s">
        <v>324</v>
      </c>
      <c r="F17" s="39" t="s">
        <v>175</v>
      </c>
      <c r="G17" s="39"/>
      <c r="H17" s="41" t="s">
        <v>323</v>
      </c>
      <c r="I17" s="77" t="s">
        <v>23</v>
      </c>
      <c r="J17" s="44"/>
      <c r="K17" s="43"/>
      <c r="L17" s="77" t="s">
        <v>101</v>
      </c>
      <c r="M17" s="41" t="s">
        <v>64</v>
      </c>
      <c r="N17" s="77" t="s">
        <v>62</v>
      </c>
      <c r="O17" s="77" t="s">
        <v>70</v>
      </c>
      <c r="P17" s="41" t="s">
        <v>33</v>
      </c>
      <c r="Q17" s="45"/>
      <c r="R17" s="45"/>
      <c r="S17" s="45"/>
      <c r="T17" s="45"/>
    </row>
    <row r="18" spans="2:20" s="4" customFormat="1" ht="14.25" x14ac:dyDescent="0.15">
      <c r="B18" s="49"/>
      <c r="C18" s="47"/>
      <c r="D18" s="47"/>
      <c r="E18" s="44"/>
      <c r="F18" s="44"/>
      <c r="G18" s="44"/>
      <c r="H18" s="41"/>
      <c r="I18" s="41"/>
      <c r="J18" s="44"/>
      <c r="K18" s="44"/>
      <c r="L18" s="45"/>
      <c r="M18" s="41"/>
      <c r="N18" s="45"/>
      <c r="O18" s="42"/>
      <c r="P18" s="41"/>
      <c r="Q18" s="45"/>
      <c r="R18" s="45"/>
      <c r="S18" s="45"/>
      <c r="T18" s="45"/>
    </row>
    <row r="19" spans="2:20" s="4" customFormat="1" ht="14.25" x14ac:dyDescent="0.15">
      <c r="B19" s="56"/>
      <c r="C19" s="64"/>
      <c r="D19" s="64"/>
      <c r="E19" s="61"/>
      <c r="F19" s="61"/>
      <c r="G19" s="61"/>
      <c r="H19" s="60"/>
      <c r="I19" s="60"/>
      <c r="J19" s="61"/>
      <c r="K19" s="61"/>
      <c r="L19" s="62"/>
      <c r="M19" s="60"/>
      <c r="N19" s="62"/>
      <c r="O19" s="63"/>
      <c r="P19" s="60"/>
      <c r="Q19" s="62"/>
      <c r="R19" s="62"/>
      <c r="S19" s="62"/>
      <c r="T19" s="62"/>
    </row>
    <row r="20" spans="2:20" s="4" customFormat="1" ht="14.25" x14ac:dyDescent="0.15">
      <c r="B20" s="56"/>
      <c r="C20" s="64"/>
      <c r="D20" s="64"/>
      <c r="E20" s="61"/>
      <c r="F20" s="61"/>
      <c r="G20" s="61"/>
      <c r="H20" s="60"/>
      <c r="I20" s="60"/>
      <c r="J20" s="61"/>
      <c r="K20" s="61"/>
      <c r="L20" s="62"/>
      <c r="M20" s="60"/>
      <c r="N20" s="62"/>
      <c r="O20" s="63"/>
      <c r="P20" s="60"/>
      <c r="Q20" s="62"/>
      <c r="R20" s="62"/>
      <c r="S20" s="62"/>
      <c r="T20" s="62"/>
    </row>
    <row r="21" spans="2:20" s="4" customFormat="1" ht="14.25" x14ac:dyDescent="0.15">
      <c r="F21" s="37"/>
      <c r="G21" s="37"/>
      <c r="H21" s="14"/>
      <c r="I21" s="14"/>
      <c r="L21" s="14"/>
      <c r="M21" s="14"/>
      <c r="N21" s="14"/>
      <c r="O21" s="14"/>
      <c r="P21" s="14"/>
      <c r="Q21" s="14"/>
      <c r="R21" s="14"/>
      <c r="S21" s="14"/>
      <c r="T21" s="14"/>
    </row>
    <row r="22" spans="2:20" x14ac:dyDescent="0.15">
      <c r="F22" s="102" t="s">
        <v>24</v>
      </c>
      <c r="G22" s="103"/>
      <c r="H22" s="104"/>
      <c r="J22" s="105" t="s">
        <v>25</v>
      </c>
      <c r="K22" s="106"/>
      <c r="L22" s="107"/>
    </row>
    <row r="23" spans="2:20" x14ac:dyDescent="0.15">
      <c r="F23" s="26" t="s">
        <v>26</v>
      </c>
      <c r="G23" s="26"/>
      <c r="H23" s="5">
        <f>COUNTIF(P4:P16,"初始")+COUNTIF(P4:P16,"修改")+COUNTIF(P4:P16,"废除")</f>
        <v>1</v>
      </c>
      <c r="J23" s="54" t="s">
        <v>74</v>
      </c>
      <c r="K23" s="55">
        <f>COUNTIF(H4:H16,"A")</f>
        <v>13</v>
      </c>
      <c r="L23" s="53" t="s">
        <v>80</v>
      </c>
    </row>
    <row r="24" spans="2:20" x14ac:dyDescent="0.15">
      <c r="F24" s="26" t="s">
        <v>27</v>
      </c>
      <c r="G24" s="26"/>
      <c r="H24" s="28">
        <f>COUNTIF(P4:P16,"修改 ")</f>
        <v>0</v>
      </c>
      <c r="J24" s="54" t="s">
        <v>75</v>
      </c>
      <c r="K24" s="55">
        <f>COUNTIF(H4:H16,"B")</f>
        <v>0</v>
      </c>
      <c r="L24" s="53" t="s">
        <v>78</v>
      </c>
    </row>
    <row r="25" spans="2:20" x14ac:dyDescent="0.15">
      <c r="F25" s="26" t="s">
        <v>28</v>
      </c>
      <c r="G25" s="26"/>
      <c r="H25" s="28">
        <f>COUNTIF(P4:P16,"新增")</f>
        <v>12</v>
      </c>
      <c r="J25" s="54" t="s">
        <v>76</v>
      </c>
      <c r="K25" s="55">
        <f>COUNTIF(H4:H16,"C")</f>
        <v>0</v>
      </c>
      <c r="L25" s="53" t="s">
        <v>81</v>
      </c>
    </row>
    <row r="26" spans="2:20" x14ac:dyDescent="0.15">
      <c r="F26" s="26" t="s">
        <v>29</v>
      </c>
      <c r="G26" s="26"/>
      <c r="H26" s="28">
        <f>COUNTIF(P4:P16,"废除")</f>
        <v>1</v>
      </c>
      <c r="J26" s="54" t="s">
        <v>77</v>
      </c>
      <c r="K26" s="55">
        <f>COUNTIF(H4:H16,"D")</f>
        <v>0</v>
      </c>
      <c r="L26" s="53" t="s">
        <v>79</v>
      </c>
    </row>
    <row r="27" spans="2:20" x14ac:dyDescent="0.15">
      <c r="F27" s="26" t="s">
        <v>30</v>
      </c>
      <c r="G27" s="26"/>
      <c r="H27" s="28">
        <f>SUM(Q1:Q16)</f>
        <v>2</v>
      </c>
    </row>
  </sheetData>
  <autoFilter ref="A1:T18">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autoFilter>
  <mergeCells count="10">
    <mergeCell ref="A1:T1"/>
    <mergeCell ref="B2:T2"/>
    <mergeCell ref="J22:L22"/>
    <mergeCell ref="D4:D9"/>
    <mergeCell ref="V3:Z3"/>
    <mergeCell ref="D10:D12"/>
    <mergeCell ref="F22:H22"/>
    <mergeCell ref="D13:D17"/>
    <mergeCell ref="B4:B16"/>
    <mergeCell ref="C4:C16"/>
  </mergeCells>
  <phoneticPr fontId="1" type="noConversion"/>
  <dataValidations count="7">
    <dataValidation type="list" allowBlank="1" showInputMessage="1" showErrorMessage="1" sqref="H18:H20">
      <formula1>"3,2,1"</formula1>
    </dataValidation>
    <dataValidation type="list" allowBlank="1" showInputMessage="1" showErrorMessage="1" prompt="_x000a_" sqref="N4:N17">
      <formula1>"已批准,未批准"</formula1>
    </dataValidation>
    <dataValidation type="list" allowBlank="1" showInputMessage="1" showErrorMessage="1" sqref="I4:I20">
      <formula1>"是,否"</formula1>
    </dataValidation>
    <dataValidation type="list" allowBlank="1" showInputMessage="1" showErrorMessage="1" sqref="P4:P20">
      <formula1>"初始,新增,修改,废除"</formula1>
    </dataValidation>
    <dataValidation type="list" allowBlank="1" showInputMessage="1" showErrorMessage="1" sqref="M4:M20">
      <formula1>"功能开发,报表开发,数据提取,日常运维"</formula1>
    </dataValidation>
    <dataValidation type="list" allowBlank="1" showInputMessage="1" showErrorMessage="1" sqref="O4:O20">
      <formula1>"需求调研,需求设计,实现与测试,UAT测试,上线投产"</formula1>
    </dataValidation>
    <dataValidation type="list" allowBlank="1" showInputMessage="1" showErrorMessage="1" sqref="H4:H17">
      <formula1>"A,B,C,D"</formula1>
    </dataValidation>
  </dataValidations>
  <pageMargins left="0.75" right="0.75" top="1" bottom="1" header="0.5" footer="0.5"/>
  <pageSetup paperSize="9"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45"/>
  <sheetViews>
    <sheetView workbookViewId="0">
      <selection activeCell="F5" sqref="F5"/>
    </sheetView>
  </sheetViews>
  <sheetFormatPr defaultRowHeight="11.25" x14ac:dyDescent="0.15"/>
  <cols>
    <col min="1" max="1" width="1.375" style="7" customWidth="1"/>
    <col min="2" max="2" width="13.25" style="7" customWidth="1"/>
    <col min="3" max="3" width="9.625" style="7" customWidth="1"/>
    <col min="4" max="4" width="10" style="7" customWidth="1"/>
    <col min="5" max="5" width="16.25" style="10" customWidth="1"/>
    <col min="6" max="6" width="45.125" style="7" customWidth="1"/>
    <col min="7" max="7" width="17.625" style="7" customWidth="1"/>
    <col min="8" max="8" width="7.5" style="10" customWidth="1"/>
    <col min="9" max="9" width="7.5" style="7" customWidth="1"/>
    <col min="10" max="10" width="12.25" style="7" customWidth="1"/>
    <col min="11" max="11" width="18.625" style="7" customWidth="1"/>
    <col min="12" max="12" width="11.25" style="10" customWidth="1"/>
    <col min="13" max="14" width="11.25" style="7" customWidth="1"/>
    <col min="15" max="15" width="11.25" style="10" customWidth="1"/>
    <col min="16" max="16" width="8.375" style="7" customWidth="1"/>
    <col min="17" max="17" width="5" style="7" customWidth="1"/>
    <col min="18" max="20" width="11.25" style="7" customWidth="1"/>
    <col min="21" max="16384" width="9" style="7"/>
  </cols>
  <sheetData>
    <row r="1" spans="1:26" s="3" customFormat="1" ht="27" x14ac:dyDescent="0.15">
      <c r="A1" s="100" t="s">
        <v>13</v>
      </c>
      <c r="B1" s="100"/>
      <c r="C1" s="100"/>
      <c r="D1" s="100"/>
      <c r="E1" s="100"/>
      <c r="F1" s="100"/>
      <c r="G1" s="100"/>
      <c r="H1" s="100"/>
      <c r="I1" s="100"/>
      <c r="J1" s="100"/>
      <c r="K1" s="100"/>
      <c r="L1" s="100"/>
      <c r="M1" s="100"/>
      <c r="N1" s="100"/>
      <c r="O1" s="100"/>
      <c r="P1" s="100"/>
      <c r="Q1" s="100"/>
      <c r="R1" s="100"/>
      <c r="S1" s="100"/>
      <c r="T1" s="100"/>
      <c r="U1" s="15"/>
      <c r="V1" s="15"/>
    </row>
    <row r="2" spans="1:26" ht="20.25" hidden="1" x14ac:dyDescent="0.15">
      <c r="A2" s="10"/>
      <c r="B2" s="116" t="s">
        <v>41</v>
      </c>
      <c r="C2" s="101"/>
      <c r="D2" s="101"/>
      <c r="E2" s="101"/>
      <c r="F2" s="101"/>
      <c r="G2" s="101"/>
      <c r="H2" s="101"/>
      <c r="I2" s="101"/>
      <c r="J2" s="101"/>
      <c r="K2" s="101"/>
      <c r="L2" s="101"/>
      <c r="M2" s="101"/>
      <c r="N2" s="101"/>
      <c r="O2" s="101"/>
      <c r="P2" s="101"/>
      <c r="Q2" s="101"/>
      <c r="R2" s="101"/>
      <c r="S2" s="101"/>
      <c r="T2" s="101"/>
    </row>
    <row r="3" spans="1:26" s="48" customFormat="1" ht="24" hidden="1" x14ac:dyDescent="0.15">
      <c r="B3" s="33" t="s">
        <v>37</v>
      </c>
      <c r="C3" s="29" t="s">
        <v>6</v>
      </c>
      <c r="D3" s="29" t="s">
        <v>7</v>
      </c>
      <c r="E3" s="33" t="s">
        <v>44</v>
      </c>
      <c r="F3" s="33" t="s">
        <v>39</v>
      </c>
      <c r="G3" s="29" t="s">
        <v>140</v>
      </c>
      <c r="H3" s="35" t="s">
        <v>61</v>
      </c>
      <c r="I3" s="51" t="s">
        <v>8</v>
      </c>
      <c r="J3" s="51" t="s">
        <v>4</v>
      </c>
      <c r="K3" s="51" t="s">
        <v>5</v>
      </c>
      <c r="L3" s="68" t="s">
        <v>11</v>
      </c>
      <c r="M3" s="35" t="s">
        <v>63</v>
      </c>
      <c r="N3" s="35" t="s">
        <v>49</v>
      </c>
      <c r="O3" s="35" t="s">
        <v>50</v>
      </c>
      <c r="P3" s="51" t="s">
        <v>19</v>
      </c>
      <c r="Q3" s="51" t="s">
        <v>20</v>
      </c>
      <c r="R3" s="35" t="s">
        <v>46</v>
      </c>
      <c r="S3" s="35" t="s">
        <v>47</v>
      </c>
      <c r="T3" s="35" t="s">
        <v>48</v>
      </c>
      <c r="U3" s="24"/>
      <c r="V3" s="108"/>
      <c r="W3" s="109"/>
      <c r="X3" s="109"/>
      <c r="Y3" s="109"/>
      <c r="Z3" s="109"/>
    </row>
    <row r="4" spans="1:26" s="37" customFormat="1" ht="14.25" x14ac:dyDescent="0.15">
      <c r="B4" s="111" t="s">
        <v>72</v>
      </c>
      <c r="C4" s="110" t="s">
        <v>177</v>
      </c>
      <c r="D4" s="110" t="s">
        <v>102</v>
      </c>
      <c r="E4" s="66" t="s">
        <v>104</v>
      </c>
      <c r="F4" s="40" t="s">
        <v>59</v>
      </c>
      <c r="G4" s="40"/>
      <c r="H4" s="41" t="s">
        <v>73</v>
      </c>
      <c r="I4" s="41" t="s">
        <v>98</v>
      </c>
      <c r="J4" s="44"/>
      <c r="K4" s="43"/>
      <c r="L4" s="67" t="s">
        <v>124</v>
      </c>
      <c r="M4" s="41" t="s">
        <v>64</v>
      </c>
      <c r="N4" s="67" t="s">
        <v>62</v>
      </c>
      <c r="O4" s="67" t="s">
        <v>70</v>
      </c>
      <c r="P4" s="41" t="s">
        <v>33</v>
      </c>
      <c r="Q4" s="45"/>
      <c r="R4" s="45"/>
      <c r="S4" s="45"/>
      <c r="T4" s="45"/>
    </row>
    <row r="5" spans="1:26" s="37" customFormat="1" ht="24" x14ac:dyDescent="0.15">
      <c r="B5" s="111"/>
      <c r="C5" s="111"/>
      <c r="D5" s="111"/>
      <c r="E5" s="66" t="s">
        <v>105</v>
      </c>
      <c r="F5" s="40" t="s">
        <v>60</v>
      </c>
      <c r="G5" s="40"/>
      <c r="H5" s="41" t="s">
        <v>73</v>
      </c>
      <c r="I5" s="41" t="s">
        <v>98</v>
      </c>
      <c r="J5" s="44"/>
      <c r="K5" s="43"/>
      <c r="L5" s="67" t="s">
        <v>124</v>
      </c>
      <c r="M5" s="41" t="s">
        <v>64</v>
      </c>
      <c r="N5" s="67" t="s">
        <v>62</v>
      </c>
      <c r="O5" s="67" t="s">
        <v>70</v>
      </c>
      <c r="P5" s="41" t="s">
        <v>33</v>
      </c>
      <c r="Q5" s="45"/>
      <c r="R5" s="45"/>
      <c r="S5" s="45"/>
      <c r="T5" s="45"/>
    </row>
    <row r="6" spans="1:26" s="37" customFormat="1" ht="14.25" x14ac:dyDescent="0.15">
      <c r="B6" s="111"/>
      <c r="C6" s="111"/>
      <c r="D6" s="111"/>
      <c r="E6" s="66" t="s">
        <v>106</v>
      </c>
      <c r="F6" s="40" t="s">
        <v>291</v>
      </c>
      <c r="G6" s="40"/>
      <c r="H6" s="41" t="s">
        <v>126</v>
      </c>
      <c r="I6" s="41" t="s">
        <v>98</v>
      </c>
      <c r="J6" s="44"/>
      <c r="K6" s="46"/>
      <c r="L6" s="67" t="s">
        <v>124</v>
      </c>
      <c r="M6" s="41" t="s">
        <v>65</v>
      </c>
      <c r="N6" s="67" t="s">
        <v>62</v>
      </c>
      <c r="O6" s="67" t="s">
        <v>67</v>
      </c>
      <c r="P6" s="41" t="s">
        <v>33</v>
      </c>
      <c r="Q6" s="45"/>
      <c r="R6" s="45"/>
      <c r="S6" s="45"/>
      <c r="T6" s="45"/>
    </row>
    <row r="7" spans="1:26" s="37" customFormat="1" ht="24" x14ac:dyDescent="0.15">
      <c r="B7" s="111"/>
      <c r="C7" s="111"/>
      <c r="D7" s="111"/>
      <c r="E7" s="66" t="s">
        <v>103</v>
      </c>
      <c r="F7" s="40" t="s">
        <v>311</v>
      </c>
      <c r="G7" s="40"/>
      <c r="H7" s="41" t="s">
        <v>126</v>
      </c>
      <c r="I7" s="41" t="s">
        <v>23</v>
      </c>
      <c r="J7" s="44"/>
      <c r="K7" s="46"/>
      <c r="L7" s="67" t="s">
        <v>124</v>
      </c>
      <c r="M7" s="41" t="s">
        <v>65</v>
      </c>
      <c r="N7" s="67" t="s">
        <v>62</v>
      </c>
      <c r="O7" s="67" t="s">
        <v>68</v>
      </c>
      <c r="P7" s="41" t="s">
        <v>33</v>
      </c>
      <c r="Q7" s="45"/>
      <c r="R7" s="45"/>
      <c r="S7" s="45"/>
      <c r="T7" s="45"/>
    </row>
    <row r="8" spans="1:26" s="4" customFormat="1" ht="36" hidden="1" x14ac:dyDescent="0.15">
      <c r="B8" s="111"/>
      <c r="C8" s="111"/>
      <c r="D8" s="111"/>
      <c r="E8" s="66" t="s">
        <v>107</v>
      </c>
      <c r="F8" s="40" t="s">
        <v>127</v>
      </c>
      <c r="G8" s="40" t="s">
        <v>128</v>
      </c>
      <c r="H8" s="41" t="s">
        <v>130</v>
      </c>
      <c r="I8" s="41" t="s">
        <v>98</v>
      </c>
      <c r="J8" s="44"/>
      <c r="K8" s="46"/>
      <c r="L8" s="67" t="s">
        <v>124</v>
      </c>
      <c r="M8" s="41" t="s">
        <v>64</v>
      </c>
      <c r="N8" s="67" t="s">
        <v>131</v>
      </c>
      <c r="O8" s="67"/>
      <c r="P8" s="41"/>
      <c r="Q8" s="45"/>
      <c r="R8" s="45"/>
      <c r="S8" s="45"/>
      <c r="T8" s="45"/>
    </row>
    <row r="9" spans="1:26" s="4" customFormat="1" ht="24" hidden="1" x14ac:dyDescent="0.15">
      <c r="B9" s="111"/>
      <c r="C9" s="111"/>
      <c r="D9" s="111"/>
      <c r="E9" s="66" t="s">
        <v>108</v>
      </c>
      <c r="F9" s="40" t="s">
        <v>132</v>
      </c>
      <c r="G9" s="40" t="s">
        <v>134</v>
      </c>
      <c r="H9" s="41" t="s">
        <v>133</v>
      </c>
      <c r="I9" s="41" t="s">
        <v>98</v>
      </c>
      <c r="J9" s="44"/>
      <c r="K9" s="46"/>
      <c r="L9" s="67" t="s">
        <v>124</v>
      </c>
      <c r="M9" s="41" t="s">
        <v>64</v>
      </c>
      <c r="N9" s="67" t="s">
        <v>131</v>
      </c>
      <c r="O9" s="67"/>
      <c r="P9" s="41"/>
      <c r="Q9" s="45"/>
      <c r="R9" s="45"/>
      <c r="S9" s="45"/>
      <c r="T9" s="45"/>
    </row>
    <row r="10" spans="1:26" s="4" customFormat="1" ht="48" hidden="1" x14ac:dyDescent="0.15">
      <c r="B10" s="111"/>
      <c r="C10" s="111"/>
      <c r="D10" s="111"/>
      <c r="E10" s="66" t="s">
        <v>109</v>
      </c>
      <c r="F10" s="40" t="s">
        <v>135</v>
      </c>
      <c r="G10" s="40" t="s">
        <v>136</v>
      </c>
      <c r="H10" s="41" t="s">
        <v>130</v>
      </c>
      <c r="I10" s="41" t="s">
        <v>98</v>
      </c>
      <c r="J10" s="44"/>
      <c r="K10" s="46"/>
      <c r="L10" s="67" t="s">
        <v>124</v>
      </c>
      <c r="M10" s="41" t="s">
        <v>64</v>
      </c>
      <c r="N10" s="67" t="s">
        <v>131</v>
      </c>
      <c r="O10" s="67"/>
      <c r="P10" s="41"/>
      <c r="Q10" s="45"/>
      <c r="R10" s="45"/>
      <c r="S10" s="45"/>
      <c r="T10" s="45"/>
    </row>
    <row r="11" spans="1:26" s="4" customFormat="1" ht="24" hidden="1" x14ac:dyDescent="0.15">
      <c r="B11" s="111"/>
      <c r="C11" s="111"/>
      <c r="D11" s="111"/>
      <c r="E11" s="66" t="s">
        <v>110</v>
      </c>
      <c r="F11" s="40" t="s">
        <v>145</v>
      </c>
      <c r="G11" s="40" t="s">
        <v>137</v>
      </c>
      <c r="H11" s="41" t="s">
        <v>138</v>
      </c>
      <c r="I11" s="41" t="s">
        <v>98</v>
      </c>
      <c r="J11" s="44"/>
      <c r="K11" s="44"/>
      <c r="L11" s="67" t="s">
        <v>124</v>
      </c>
      <c r="M11" s="41" t="s">
        <v>64</v>
      </c>
      <c r="N11" s="67" t="s">
        <v>131</v>
      </c>
      <c r="O11" s="67"/>
      <c r="P11" s="41"/>
      <c r="Q11" s="45"/>
      <c r="R11" s="45"/>
      <c r="S11" s="45"/>
      <c r="T11" s="45"/>
    </row>
    <row r="12" spans="1:26" s="4" customFormat="1" ht="24" hidden="1" x14ac:dyDescent="0.15">
      <c r="B12" s="111"/>
      <c r="C12" s="111"/>
      <c r="D12" s="111"/>
      <c r="E12" s="66" t="s">
        <v>111</v>
      </c>
      <c r="F12" s="40" t="s">
        <v>146</v>
      </c>
      <c r="G12" s="40"/>
      <c r="H12" s="41" t="s">
        <v>130</v>
      </c>
      <c r="I12" s="41" t="s">
        <v>98</v>
      </c>
      <c r="J12" s="44"/>
      <c r="K12" s="44"/>
      <c r="L12" s="67" t="s">
        <v>124</v>
      </c>
      <c r="M12" s="41" t="s">
        <v>139</v>
      </c>
      <c r="N12" s="67" t="s">
        <v>131</v>
      </c>
      <c r="O12" s="67"/>
      <c r="P12" s="41"/>
      <c r="Q12" s="45"/>
      <c r="R12" s="45"/>
      <c r="S12" s="45"/>
      <c r="T12" s="45"/>
    </row>
    <row r="13" spans="1:26" s="4" customFormat="1" ht="24" x14ac:dyDescent="0.15">
      <c r="B13" s="111"/>
      <c r="C13" s="111"/>
      <c r="D13" s="111"/>
      <c r="E13" s="66" t="s">
        <v>112</v>
      </c>
      <c r="F13" s="40" t="s">
        <v>147</v>
      </c>
      <c r="G13" s="40"/>
      <c r="H13" s="41" t="s">
        <v>130</v>
      </c>
      <c r="I13" s="41" t="s">
        <v>98</v>
      </c>
      <c r="J13" s="44"/>
      <c r="K13" s="44"/>
      <c r="L13" s="67" t="s">
        <v>124</v>
      </c>
      <c r="M13" s="41" t="s">
        <v>139</v>
      </c>
      <c r="N13" s="67" t="s">
        <v>141</v>
      </c>
      <c r="O13" s="67" t="s">
        <v>67</v>
      </c>
      <c r="P13" s="41" t="s">
        <v>33</v>
      </c>
      <c r="Q13" s="45"/>
      <c r="R13" s="45"/>
      <c r="S13" s="45"/>
      <c r="T13" s="45"/>
    </row>
    <row r="14" spans="1:26" s="4" customFormat="1" ht="24" hidden="1" x14ac:dyDescent="0.15">
      <c r="B14" s="111"/>
      <c r="C14" s="111"/>
      <c r="D14" s="111"/>
      <c r="E14" s="66" t="s">
        <v>113</v>
      </c>
      <c r="F14" s="40" t="s">
        <v>148</v>
      </c>
      <c r="G14" s="40" t="s">
        <v>142</v>
      </c>
      <c r="H14" s="41" t="s">
        <v>130</v>
      </c>
      <c r="I14" s="41" t="s">
        <v>98</v>
      </c>
      <c r="J14" s="44"/>
      <c r="K14" s="44"/>
      <c r="L14" s="67" t="s">
        <v>124</v>
      </c>
      <c r="M14" s="41" t="s">
        <v>64</v>
      </c>
      <c r="N14" s="67" t="s">
        <v>131</v>
      </c>
      <c r="O14" s="67"/>
      <c r="P14" s="41"/>
      <c r="Q14" s="45"/>
      <c r="R14" s="45"/>
      <c r="S14" s="45"/>
      <c r="T14" s="45"/>
    </row>
    <row r="15" spans="1:26" s="4" customFormat="1" ht="14.25" x14ac:dyDescent="0.15">
      <c r="B15" s="111"/>
      <c r="C15" s="111"/>
      <c r="D15" s="111"/>
      <c r="E15" s="66" t="s">
        <v>114</v>
      </c>
      <c r="F15" s="40" t="s">
        <v>149</v>
      </c>
      <c r="G15" s="40"/>
      <c r="H15" s="41" t="s">
        <v>126</v>
      </c>
      <c r="I15" s="41" t="s">
        <v>98</v>
      </c>
      <c r="J15" s="44"/>
      <c r="K15" s="44"/>
      <c r="L15" s="67" t="s">
        <v>124</v>
      </c>
      <c r="M15" s="41" t="s">
        <v>64</v>
      </c>
      <c r="N15" s="67" t="s">
        <v>141</v>
      </c>
      <c r="O15" s="67" t="s">
        <v>68</v>
      </c>
      <c r="P15" s="41" t="s">
        <v>33</v>
      </c>
      <c r="Q15" s="45"/>
      <c r="R15" s="45"/>
      <c r="S15" s="45"/>
      <c r="T15" s="45"/>
    </row>
    <row r="16" spans="1:26" s="4" customFormat="1" ht="24" x14ac:dyDescent="0.15">
      <c r="B16" s="111"/>
      <c r="C16" s="111"/>
      <c r="D16" s="111"/>
      <c r="E16" s="66" t="s">
        <v>115</v>
      </c>
      <c r="F16" s="40" t="s">
        <v>150</v>
      </c>
      <c r="G16" s="40" t="s">
        <v>143</v>
      </c>
      <c r="H16" s="41" t="s">
        <v>130</v>
      </c>
      <c r="I16" s="41" t="s">
        <v>98</v>
      </c>
      <c r="J16" s="44"/>
      <c r="K16" s="44"/>
      <c r="L16" s="67" t="s">
        <v>124</v>
      </c>
      <c r="M16" s="41" t="s">
        <v>64</v>
      </c>
      <c r="N16" s="67" t="s">
        <v>141</v>
      </c>
      <c r="O16" s="67" t="s">
        <v>67</v>
      </c>
      <c r="P16" s="41" t="s">
        <v>33</v>
      </c>
      <c r="Q16" s="45"/>
      <c r="R16" s="45"/>
      <c r="S16" s="45"/>
      <c r="T16" s="45"/>
    </row>
    <row r="17" spans="2:20" s="4" customFormat="1" ht="24" x14ac:dyDescent="0.15">
      <c r="B17" s="111"/>
      <c r="C17" s="111"/>
      <c r="D17" s="111"/>
      <c r="E17" s="66" t="s">
        <v>116</v>
      </c>
      <c r="F17" s="40" t="s">
        <v>144</v>
      </c>
      <c r="G17" s="40"/>
      <c r="H17" s="41" t="s">
        <v>129</v>
      </c>
      <c r="I17" s="41" t="s">
        <v>98</v>
      </c>
      <c r="J17" s="44"/>
      <c r="K17" s="44"/>
      <c r="L17" s="67" t="s">
        <v>124</v>
      </c>
      <c r="M17" s="41" t="s">
        <v>64</v>
      </c>
      <c r="N17" s="67" t="s">
        <v>141</v>
      </c>
      <c r="O17" s="67" t="s">
        <v>68</v>
      </c>
      <c r="P17" s="41" t="s">
        <v>33</v>
      </c>
      <c r="Q17" s="45"/>
      <c r="R17" s="45"/>
      <c r="S17" s="45"/>
      <c r="T17" s="45"/>
    </row>
    <row r="18" spans="2:20" s="4" customFormat="1" ht="14.25" x14ac:dyDescent="0.15">
      <c r="B18" s="111"/>
      <c r="C18" s="111"/>
      <c r="D18" s="111"/>
      <c r="E18" s="66" t="s">
        <v>117</v>
      </c>
      <c r="F18" s="40" t="s">
        <v>153</v>
      </c>
      <c r="G18" s="40"/>
      <c r="H18" s="41" t="s">
        <v>73</v>
      </c>
      <c r="I18" s="41" t="s">
        <v>98</v>
      </c>
      <c r="J18" s="44"/>
      <c r="K18" s="44"/>
      <c r="L18" s="67" t="s">
        <v>124</v>
      </c>
      <c r="M18" s="41" t="s">
        <v>64</v>
      </c>
      <c r="N18" s="67" t="s">
        <v>141</v>
      </c>
      <c r="O18" s="67" t="s">
        <v>68</v>
      </c>
      <c r="P18" s="41" t="s">
        <v>33</v>
      </c>
      <c r="Q18" s="45"/>
      <c r="R18" s="45"/>
      <c r="S18" s="45"/>
      <c r="T18" s="45"/>
    </row>
    <row r="19" spans="2:20" s="4" customFormat="1" ht="24" hidden="1" x14ac:dyDescent="0.15">
      <c r="B19" s="111"/>
      <c r="C19" s="111"/>
      <c r="D19" s="111"/>
      <c r="E19" s="66" t="s">
        <v>118</v>
      </c>
      <c r="F19" s="40" t="s">
        <v>151</v>
      </c>
      <c r="G19" s="40" t="s">
        <v>152</v>
      </c>
      <c r="H19" s="41" t="s">
        <v>126</v>
      </c>
      <c r="I19" s="41" t="s">
        <v>98</v>
      </c>
      <c r="J19" s="44"/>
      <c r="K19" s="44"/>
      <c r="L19" s="67" t="s">
        <v>124</v>
      </c>
      <c r="M19" s="41" t="s">
        <v>64</v>
      </c>
      <c r="N19" s="67" t="s">
        <v>131</v>
      </c>
      <c r="O19" s="67"/>
      <c r="P19" s="41"/>
      <c r="Q19" s="45"/>
      <c r="R19" s="45"/>
      <c r="S19" s="45"/>
      <c r="T19" s="45"/>
    </row>
    <row r="20" spans="2:20" s="4" customFormat="1" ht="24" x14ac:dyDescent="0.15">
      <c r="B20" s="111"/>
      <c r="C20" s="111"/>
      <c r="D20" s="111"/>
      <c r="E20" s="66" t="s">
        <v>119</v>
      </c>
      <c r="F20" s="40" t="s">
        <v>154</v>
      </c>
      <c r="G20" s="40"/>
      <c r="H20" s="41" t="s">
        <v>126</v>
      </c>
      <c r="I20" s="41" t="s">
        <v>98</v>
      </c>
      <c r="J20" s="44"/>
      <c r="K20" s="44"/>
      <c r="L20" s="67" t="s">
        <v>124</v>
      </c>
      <c r="M20" s="41" t="s">
        <v>64</v>
      </c>
      <c r="N20" s="67" t="s">
        <v>141</v>
      </c>
      <c r="O20" s="67" t="s">
        <v>67</v>
      </c>
      <c r="P20" s="41" t="s">
        <v>33</v>
      </c>
      <c r="Q20" s="45"/>
      <c r="R20" s="45"/>
      <c r="S20" s="45"/>
      <c r="T20" s="45"/>
    </row>
    <row r="21" spans="2:20" s="4" customFormat="1" ht="24" x14ac:dyDescent="0.15">
      <c r="B21" s="111"/>
      <c r="C21" s="111"/>
      <c r="D21" s="111"/>
      <c r="E21" s="66" t="s">
        <v>120</v>
      </c>
      <c r="F21" s="40" t="s">
        <v>155</v>
      </c>
      <c r="G21" s="40" t="s">
        <v>156</v>
      </c>
      <c r="H21" s="41" t="s">
        <v>126</v>
      </c>
      <c r="I21" s="41" t="s">
        <v>98</v>
      </c>
      <c r="J21" s="44"/>
      <c r="K21" s="44"/>
      <c r="L21" s="67" t="s">
        <v>124</v>
      </c>
      <c r="M21" s="41" t="s">
        <v>64</v>
      </c>
      <c r="N21" s="67" t="s">
        <v>141</v>
      </c>
      <c r="O21" s="67" t="s">
        <v>67</v>
      </c>
      <c r="P21" s="41" t="s">
        <v>33</v>
      </c>
      <c r="Q21" s="45"/>
      <c r="R21" s="45"/>
      <c r="S21" s="45"/>
      <c r="T21" s="45"/>
    </row>
    <row r="22" spans="2:20" s="4" customFormat="1" ht="36" x14ac:dyDescent="0.15">
      <c r="B22" s="111"/>
      <c r="C22" s="111"/>
      <c r="D22" s="111"/>
      <c r="E22" s="66" t="s">
        <v>121</v>
      </c>
      <c r="F22" s="40" t="s">
        <v>157</v>
      </c>
      <c r="G22" s="40"/>
      <c r="H22" s="41" t="s">
        <v>158</v>
      </c>
      <c r="I22" s="41" t="s">
        <v>23</v>
      </c>
      <c r="J22" s="44"/>
      <c r="K22" s="44"/>
      <c r="L22" s="67" t="s">
        <v>124</v>
      </c>
      <c r="M22" s="41" t="s">
        <v>64</v>
      </c>
      <c r="N22" s="67" t="s">
        <v>141</v>
      </c>
      <c r="O22" s="67" t="s">
        <v>70</v>
      </c>
      <c r="P22" s="41" t="s">
        <v>33</v>
      </c>
      <c r="Q22" s="45"/>
      <c r="R22" s="45"/>
      <c r="S22" s="45"/>
      <c r="T22" s="45"/>
    </row>
    <row r="23" spans="2:20" s="4" customFormat="1" ht="48" x14ac:dyDescent="0.15">
      <c r="B23" s="111"/>
      <c r="C23" s="111"/>
      <c r="D23" s="111"/>
      <c r="E23" s="66" t="s">
        <v>122</v>
      </c>
      <c r="F23" s="40" t="s">
        <v>159</v>
      </c>
      <c r="G23" s="40"/>
      <c r="H23" s="41" t="s">
        <v>126</v>
      </c>
      <c r="I23" s="41" t="s">
        <v>98</v>
      </c>
      <c r="J23" s="44"/>
      <c r="K23" s="44"/>
      <c r="L23" s="67" t="s">
        <v>124</v>
      </c>
      <c r="M23" s="41" t="s">
        <v>64</v>
      </c>
      <c r="N23" s="67" t="s">
        <v>141</v>
      </c>
      <c r="O23" s="67" t="s">
        <v>67</v>
      </c>
      <c r="P23" s="41" t="s">
        <v>33</v>
      </c>
      <c r="Q23" s="45"/>
      <c r="R23" s="45"/>
      <c r="S23" s="45"/>
      <c r="T23" s="45"/>
    </row>
    <row r="24" spans="2:20" s="4" customFormat="1" ht="24" x14ac:dyDescent="0.15">
      <c r="B24" s="111"/>
      <c r="C24" s="111"/>
      <c r="D24" s="111"/>
      <c r="E24" s="66" t="s">
        <v>123</v>
      </c>
      <c r="F24" s="40" t="s">
        <v>160</v>
      </c>
      <c r="G24" s="40"/>
      <c r="H24" s="41" t="s">
        <v>73</v>
      </c>
      <c r="I24" s="41" t="s">
        <v>98</v>
      </c>
      <c r="J24" s="44"/>
      <c r="K24" s="44"/>
      <c r="L24" s="67" t="s">
        <v>124</v>
      </c>
      <c r="M24" s="41" t="s">
        <v>64</v>
      </c>
      <c r="N24" s="67" t="s">
        <v>141</v>
      </c>
      <c r="O24" s="67" t="s">
        <v>70</v>
      </c>
      <c r="P24" s="41" t="s">
        <v>33</v>
      </c>
      <c r="Q24" s="45"/>
      <c r="R24" s="45"/>
      <c r="S24" s="45"/>
      <c r="T24" s="45"/>
    </row>
    <row r="25" spans="2:20" s="4" customFormat="1" ht="24" hidden="1" x14ac:dyDescent="0.15">
      <c r="B25" s="111"/>
      <c r="C25" s="111"/>
      <c r="D25" s="111"/>
      <c r="E25" s="66" t="s">
        <v>163</v>
      </c>
      <c r="F25" s="40" t="s">
        <v>167</v>
      </c>
      <c r="G25" s="40" t="s">
        <v>168</v>
      </c>
      <c r="H25" s="41" t="s">
        <v>126</v>
      </c>
      <c r="I25" s="41" t="s">
        <v>98</v>
      </c>
      <c r="J25" s="44"/>
      <c r="K25" s="44"/>
      <c r="L25" s="67" t="s">
        <v>124</v>
      </c>
      <c r="M25" s="41" t="s">
        <v>64</v>
      </c>
      <c r="N25" s="67" t="s">
        <v>131</v>
      </c>
      <c r="O25" s="67"/>
      <c r="P25" s="41"/>
      <c r="Q25" s="45"/>
      <c r="R25" s="45"/>
      <c r="S25" s="45"/>
      <c r="T25" s="45"/>
    </row>
    <row r="26" spans="2:20" s="4" customFormat="1" ht="72" x14ac:dyDescent="0.15">
      <c r="B26" s="111"/>
      <c r="C26" s="111"/>
      <c r="D26" s="111"/>
      <c r="E26" s="66" t="s">
        <v>164</v>
      </c>
      <c r="F26" s="40" t="s">
        <v>161</v>
      </c>
      <c r="G26" s="40"/>
      <c r="H26" s="41" t="s">
        <v>129</v>
      </c>
      <c r="I26" s="41" t="s">
        <v>98</v>
      </c>
      <c r="J26" s="44"/>
      <c r="K26" s="44"/>
      <c r="L26" s="67" t="s">
        <v>124</v>
      </c>
      <c r="M26" s="41" t="s">
        <v>64</v>
      </c>
      <c r="N26" s="67" t="s">
        <v>141</v>
      </c>
      <c r="O26" s="67" t="s">
        <v>67</v>
      </c>
      <c r="P26" s="41" t="s">
        <v>33</v>
      </c>
      <c r="Q26" s="45"/>
      <c r="R26" s="45"/>
      <c r="S26" s="45"/>
      <c r="T26" s="45"/>
    </row>
    <row r="27" spans="2:20" s="4" customFormat="1" ht="48" x14ac:dyDescent="0.15">
      <c r="B27" s="111"/>
      <c r="C27" s="111"/>
      <c r="D27" s="111"/>
      <c r="E27" s="66" t="s">
        <v>165</v>
      </c>
      <c r="F27" s="40" t="s">
        <v>170</v>
      </c>
      <c r="G27" s="40"/>
      <c r="H27" s="41" t="s">
        <v>73</v>
      </c>
      <c r="I27" s="41" t="s">
        <v>98</v>
      </c>
      <c r="J27" s="44"/>
      <c r="K27" s="44"/>
      <c r="L27" s="67" t="s">
        <v>124</v>
      </c>
      <c r="M27" s="41" t="s">
        <v>64</v>
      </c>
      <c r="N27" s="67" t="s">
        <v>141</v>
      </c>
      <c r="O27" s="67" t="s">
        <v>67</v>
      </c>
      <c r="P27" s="41" t="s">
        <v>33</v>
      </c>
      <c r="Q27" s="45"/>
      <c r="R27" s="45"/>
      <c r="S27" s="45"/>
      <c r="T27" s="45"/>
    </row>
    <row r="28" spans="2:20" s="4" customFormat="1" ht="36" x14ac:dyDescent="0.15">
      <c r="B28" s="111"/>
      <c r="C28" s="111"/>
      <c r="D28" s="111"/>
      <c r="E28" s="66" t="s">
        <v>166</v>
      </c>
      <c r="F28" s="40" t="s">
        <v>171</v>
      </c>
      <c r="G28" s="40"/>
      <c r="H28" s="41" t="s">
        <v>73</v>
      </c>
      <c r="I28" s="41" t="s">
        <v>98</v>
      </c>
      <c r="J28" s="44"/>
      <c r="K28" s="44"/>
      <c r="L28" s="67" t="s">
        <v>124</v>
      </c>
      <c r="M28" s="41" t="s">
        <v>64</v>
      </c>
      <c r="N28" s="67" t="s">
        <v>141</v>
      </c>
      <c r="O28" s="67" t="s">
        <v>67</v>
      </c>
      <c r="P28" s="41" t="s">
        <v>33</v>
      </c>
      <c r="Q28" s="45"/>
      <c r="R28" s="45"/>
      <c r="S28" s="45"/>
      <c r="T28" s="45"/>
    </row>
    <row r="29" spans="2:20" s="4" customFormat="1" ht="14.25" x14ac:dyDescent="0.15">
      <c r="B29" s="111"/>
      <c r="C29" s="111"/>
      <c r="D29" s="111"/>
      <c r="E29" s="66" t="s">
        <v>169</v>
      </c>
      <c r="F29" s="40" t="s">
        <v>173</v>
      </c>
      <c r="G29" s="40"/>
      <c r="H29" s="41" t="s">
        <v>126</v>
      </c>
      <c r="I29" s="41" t="s">
        <v>98</v>
      </c>
      <c r="J29" s="44"/>
      <c r="K29" s="44"/>
      <c r="L29" s="67" t="s">
        <v>124</v>
      </c>
      <c r="M29" s="41" t="s">
        <v>64</v>
      </c>
      <c r="N29" s="67" t="s">
        <v>141</v>
      </c>
      <c r="O29" s="67" t="s">
        <v>67</v>
      </c>
      <c r="P29" s="41" t="s">
        <v>33</v>
      </c>
      <c r="Q29" s="45"/>
      <c r="R29" s="45"/>
      <c r="S29" s="45"/>
      <c r="T29" s="45"/>
    </row>
    <row r="30" spans="2:20" s="4" customFormat="1" ht="14.25" x14ac:dyDescent="0.15">
      <c r="B30" s="117"/>
      <c r="C30" s="117"/>
      <c r="D30" s="117"/>
      <c r="E30" s="66" t="s">
        <v>174</v>
      </c>
      <c r="F30" s="40" t="s">
        <v>172</v>
      </c>
      <c r="G30" s="40"/>
      <c r="H30" s="41" t="s">
        <v>73</v>
      </c>
      <c r="I30" s="41" t="s">
        <v>98</v>
      </c>
      <c r="J30" s="44"/>
      <c r="K30" s="44"/>
      <c r="L30" s="67" t="s">
        <v>124</v>
      </c>
      <c r="M30" s="41" t="s">
        <v>64</v>
      </c>
      <c r="N30" s="67" t="s">
        <v>141</v>
      </c>
      <c r="O30" s="67" t="s">
        <v>67</v>
      </c>
      <c r="P30" s="41" t="s">
        <v>33</v>
      </c>
      <c r="Q30" s="45"/>
      <c r="R30" s="45"/>
      <c r="S30" s="45"/>
      <c r="T30" s="45"/>
    </row>
    <row r="31" spans="2:20" s="4" customFormat="1" ht="14.25" hidden="1" x14ac:dyDescent="0.15">
      <c r="B31" s="56"/>
      <c r="C31" s="57"/>
      <c r="D31" s="58"/>
      <c r="E31" s="56"/>
      <c r="F31" s="59"/>
      <c r="G31" s="59"/>
      <c r="H31" s="60"/>
      <c r="I31" s="60"/>
      <c r="J31" s="61"/>
      <c r="K31" s="61"/>
      <c r="L31" s="62"/>
      <c r="M31" s="60"/>
      <c r="N31" s="62"/>
      <c r="O31" s="63"/>
      <c r="P31" s="60"/>
      <c r="Q31" s="62"/>
      <c r="R31" s="62"/>
      <c r="S31" s="62"/>
      <c r="T31" s="62"/>
    </row>
    <row r="32" spans="2:20" s="4" customFormat="1" ht="14.25" hidden="1" x14ac:dyDescent="0.15">
      <c r="B32" s="56"/>
      <c r="C32" s="57"/>
      <c r="D32" s="58"/>
      <c r="E32" s="56"/>
      <c r="F32" s="59"/>
      <c r="G32" s="59"/>
      <c r="H32" s="60"/>
      <c r="I32" s="60"/>
      <c r="J32" s="61"/>
      <c r="K32" s="61"/>
      <c r="L32" s="62"/>
      <c r="M32" s="60"/>
      <c r="N32" s="62"/>
      <c r="O32" s="63"/>
      <c r="P32" s="60"/>
      <c r="Q32" s="62"/>
      <c r="R32" s="62"/>
      <c r="S32" s="62"/>
      <c r="T32" s="62"/>
    </row>
    <row r="33" spans="5:20" s="4" customFormat="1" ht="14.25" hidden="1" x14ac:dyDescent="0.15">
      <c r="E33" s="14"/>
      <c r="F33" s="37"/>
      <c r="G33" s="37"/>
      <c r="H33" s="14"/>
      <c r="I33" s="14"/>
      <c r="L33" s="14"/>
      <c r="M33" s="14"/>
      <c r="N33" s="14"/>
      <c r="O33" s="14"/>
      <c r="P33" s="14"/>
      <c r="Q33" s="14"/>
      <c r="R33" s="14"/>
      <c r="S33" s="14"/>
      <c r="T33" s="14"/>
    </row>
    <row r="34" spans="5:20" hidden="1" x14ac:dyDescent="0.15">
      <c r="F34" s="102" t="s">
        <v>24</v>
      </c>
      <c r="G34" s="103"/>
      <c r="H34" s="104"/>
      <c r="J34" s="105" t="s">
        <v>162</v>
      </c>
      <c r="K34" s="106"/>
      <c r="L34" s="107"/>
    </row>
    <row r="35" spans="5:20" hidden="1" x14ac:dyDescent="0.15">
      <c r="F35" s="26" t="s">
        <v>26</v>
      </c>
      <c r="G35" s="26"/>
      <c r="H35" s="5">
        <f>COUNTIF(P4:P30,"初始")+COUNTIF(P4:P30,"修改")+COUNTIF(P4:P30,"废除")</f>
        <v>0</v>
      </c>
      <c r="J35" s="54" t="s">
        <v>74</v>
      </c>
      <c r="K35" s="55">
        <f>COUNTIF(H4:H30,"A")</f>
        <v>8</v>
      </c>
      <c r="L35" s="74" t="s">
        <v>80</v>
      </c>
    </row>
    <row r="36" spans="5:20" hidden="1" x14ac:dyDescent="0.15">
      <c r="F36" s="26" t="s">
        <v>27</v>
      </c>
      <c r="G36" s="26"/>
      <c r="H36" s="28">
        <f>COUNTIF(P4:P30,"修改 ")</f>
        <v>0</v>
      </c>
      <c r="J36" s="54" t="s">
        <v>75</v>
      </c>
      <c r="K36" s="55">
        <f>COUNTIF(H4:H30,"B")</f>
        <v>9</v>
      </c>
      <c r="L36" s="74" t="s">
        <v>78</v>
      </c>
    </row>
    <row r="37" spans="5:20" hidden="1" x14ac:dyDescent="0.15">
      <c r="F37" s="26" t="s">
        <v>28</v>
      </c>
      <c r="G37" s="26"/>
      <c r="H37" s="28">
        <f>COUNTIF(P4:P30,"新增")</f>
        <v>19</v>
      </c>
      <c r="J37" s="54" t="s">
        <v>76</v>
      </c>
      <c r="K37" s="55">
        <f>COUNTIF(H4:H30,"C")</f>
        <v>2</v>
      </c>
      <c r="L37" s="74" t="s">
        <v>81</v>
      </c>
    </row>
    <row r="38" spans="5:20" hidden="1" x14ac:dyDescent="0.15">
      <c r="F38" s="26" t="s">
        <v>29</v>
      </c>
      <c r="G38" s="26"/>
      <c r="H38" s="28">
        <f>COUNTIF(P4:P30,"废除")</f>
        <v>0</v>
      </c>
      <c r="J38" s="54" t="s">
        <v>77</v>
      </c>
      <c r="K38" s="55">
        <f>COUNTIF(H4:H30,"D")</f>
        <v>8</v>
      </c>
      <c r="L38" s="74" t="s">
        <v>79</v>
      </c>
    </row>
    <row r="39" spans="5:20" hidden="1" x14ac:dyDescent="0.15">
      <c r="F39" s="26" t="s">
        <v>30</v>
      </c>
      <c r="G39" s="26"/>
      <c r="H39" s="28">
        <f>SUM(Q4:Q30)</f>
        <v>0</v>
      </c>
    </row>
    <row r="40" spans="5:20" hidden="1" x14ac:dyDescent="0.15"/>
    <row r="41" spans="5:20" ht="16.5" hidden="1" x14ac:dyDescent="0.15">
      <c r="F41" s="75"/>
    </row>
    <row r="42" spans="5:20" ht="16.5" hidden="1" x14ac:dyDescent="0.15">
      <c r="F42" s="75"/>
    </row>
    <row r="43" spans="5:20" ht="16.5" hidden="1" x14ac:dyDescent="0.15">
      <c r="F43" s="75"/>
    </row>
    <row r="44" spans="5:20" ht="16.5" hidden="1" x14ac:dyDescent="0.15">
      <c r="F44" s="75"/>
    </row>
    <row r="45" spans="5:20" ht="16.5" hidden="1" x14ac:dyDescent="0.15">
      <c r="F45" s="75"/>
    </row>
  </sheetData>
  <autoFilter ref="N1:N45">
    <filterColumn colId="0">
      <filters>
        <filter val="已批准"/>
      </filters>
    </filterColumn>
  </autoFilter>
  <mergeCells count="8">
    <mergeCell ref="A1:T1"/>
    <mergeCell ref="B2:T2"/>
    <mergeCell ref="V3:Z3"/>
    <mergeCell ref="B4:B30"/>
    <mergeCell ref="J34:L34"/>
    <mergeCell ref="F34:H34"/>
    <mergeCell ref="C4:C30"/>
    <mergeCell ref="D4:D30"/>
  </mergeCells>
  <phoneticPr fontId="17" type="noConversion"/>
  <dataValidations xWindow="1680" yWindow="276" count="7">
    <dataValidation type="list" allowBlank="1" showInputMessage="1" showErrorMessage="1" sqref="H31:H32">
      <formula1>"3,2,1"</formula1>
    </dataValidation>
    <dataValidation type="list" allowBlank="1" showInputMessage="1" showErrorMessage="1" sqref="I4:I32">
      <formula1>"是,否"</formula1>
    </dataValidation>
    <dataValidation type="list" allowBlank="1" showInputMessage="1" showErrorMessage="1" sqref="P4:P32">
      <formula1>"初始,新增,修改,废除"</formula1>
    </dataValidation>
    <dataValidation type="list" allowBlank="1" showInputMessage="1" showErrorMessage="1" sqref="M4:M32">
      <formula1>"功能开发,报表开发,数据提取,日常运维"</formula1>
    </dataValidation>
    <dataValidation type="list" allowBlank="1" showInputMessage="1" showErrorMessage="1" sqref="O4:O32">
      <formula1>"需求调研,需求设计,实现与测试,UAT测试,上线投产"</formula1>
    </dataValidation>
    <dataValidation type="list" allowBlank="1" showInputMessage="1" showErrorMessage="1" sqref="H4:H30">
      <formula1>"A,B,C,D"</formula1>
    </dataValidation>
    <dataValidation type="list" allowBlank="1" showInputMessage="1" showErrorMessage="1" prompt="_x000a_" sqref="N4:N30">
      <formula1>"已批准,未批准"</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topLeftCell="D1" workbookViewId="0">
      <selection activeCell="E3" sqref="E3"/>
    </sheetView>
  </sheetViews>
  <sheetFormatPr defaultColWidth="8.875" defaultRowHeight="13.5" x14ac:dyDescent="0.15"/>
  <cols>
    <col min="1" max="1" width="4.125" style="82" customWidth="1"/>
    <col min="2" max="2" width="11" style="82" bestFit="1" customWidth="1"/>
    <col min="3" max="3" width="9.75" style="83" bestFit="1" customWidth="1"/>
    <col min="4" max="4" width="23.5" style="82" bestFit="1" customWidth="1"/>
    <col min="5" max="5" width="113.5" style="82" customWidth="1"/>
    <col min="6" max="6" width="61" style="82" customWidth="1"/>
    <col min="7" max="7" width="16" style="82" customWidth="1"/>
    <col min="8" max="16384" width="8.875" style="82"/>
  </cols>
  <sheetData>
    <row r="1" spans="2:9" ht="14.25" thickBot="1" x14ac:dyDescent="0.2">
      <c r="G1" s="82" t="s">
        <v>392</v>
      </c>
    </row>
    <row r="2" spans="2:9" ht="15" thickTop="1" thickBot="1" x14ac:dyDescent="0.2">
      <c r="B2" s="84" t="s">
        <v>325</v>
      </c>
      <c r="C2" s="84" t="s">
        <v>2</v>
      </c>
      <c r="D2" s="84" t="s">
        <v>326</v>
      </c>
      <c r="E2" s="84" t="s">
        <v>327</v>
      </c>
    </row>
    <row r="3" spans="2:9" ht="15.75" thickTop="1" thickBot="1" x14ac:dyDescent="0.2">
      <c r="B3" s="118" t="s">
        <v>328</v>
      </c>
      <c r="C3" s="85">
        <v>1</v>
      </c>
      <c r="D3" s="86" t="s">
        <v>329</v>
      </c>
      <c r="E3" s="87" t="s">
        <v>330</v>
      </c>
      <c r="F3" s="88" t="s">
        <v>331</v>
      </c>
      <c r="G3" s="99">
        <v>43046</v>
      </c>
    </row>
    <row r="4" spans="2:9" ht="15.75" thickTop="1" thickBot="1" x14ac:dyDescent="0.2">
      <c r="B4" s="119"/>
      <c r="C4" s="85">
        <v>2</v>
      </c>
      <c r="D4" s="89" t="s">
        <v>332</v>
      </c>
      <c r="E4" s="87" t="s">
        <v>333</v>
      </c>
      <c r="F4" s="88" t="s">
        <v>334</v>
      </c>
      <c r="G4" s="99">
        <v>43046</v>
      </c>
    </row>
    <row r="5" spans="2:9" ht="15.75" thickTop="1" thickBot="1" x14ac:dyDescent="0.2">
      <c r="B5" s="119"/>
      <c r="C5" s="85">
        <v>3</v>
      </c>
      <c r="D5" s="89" t="s">
        <v>332</v>
      </c>
      <c r="E5" s="87" t="s">
        <v>335</v>
      </c>
      <c r="F5" s="88" t="s">
        <v>336</v>
      </c>
    </row>
    <row r="6" spans="2:9" ht="15.75" thickTop="1" thickBot="1" x14ac:dyDescent="0.2">
      <c r="B6" s="119"/>
      <c r="C6" s="85">
        <v>4</v>
      </c>
      <c r="D6" s="89" t="s">
        <v>332</v>
      </c>
      <c r="E6" s="87" t="s">
        <v>337</v>
      </c>
      <c r="F6" s="90" t="s">
        <v>338</v>
      </c>
    </row>
    <row r="7" spans="2:9" ht="15.75" thickTop="1" thickBot="1" x14ac:dyDescent="0.2">
      <c r="B7" s="119"/>
      <c r="C7" s="85">
        <v>5</v>
      </c>
      <c r="D7" s="89" t="s">
        <v>332</v>
      </c>
      <c r="E7" s="97" t="s">
        <v>212</v>
      </c>
      <c r="G7" s="99">
        <v>43046</v>
      </c>
    </row>
    <row r="8" spans="2:9" ht="15.75" thickTop="1" thickBot="1" x14ac:dyDescent="0.2">
      <c r="B8" s="119"/>
      <c r="C8" s="85">
        <v>6</v>
      </c>
      <c r="D8" s="89" t="s">
        <v>332</v>
      </c>
      <c r="E8" s="97" t="s">
        <v>213</v>
      </c>
      <c r="G8" s="99">
        <v>43046</v>
      </c>
    </row>
    <row r="9" spans="2:9" ht="15.75" thickTop="1" thickBot="1" x14ac:dyDescent="0.2">
      <c r="B9" s="119"/>
      <c r="C9" s="85">
        <v>7</v>
      </c>
      <c r="D9" s="89" t="s">
        <v>332</v>
      </c>
      <c r="E9" s="97" t="s">
        <v>339</v>
      </c>
      <c r="G9" s="99">
        <v>43046</v>
      </c>
      <c r="I9" s="82">
        <v>2</v>
      </c>
    </row>
    <row r="10" spans="2:9" ht="15.75" thickTop="1" thickBot="1" x14ac:dyDescent="0.2">
      <c r="B10" s="119"/>
      <c r="C10" s="85">
        <v>8</v>
      </c>
      <c r="D10" s="89" t="s">
        <v>340</v>
      </c>
      <c r="E10" s="87" t="s">
        <v>215</v>
      </c>
      <c r="F10" s="88" t="s">
        <v>341</v>
      </c>
    </row>
    <row r="11" spans="2:9" ht="30" thickTop="1" thickBot="1" x14ac:dyDescent="0.2">
      <c r="B11" s="120"/>
      <c r="C11" s="85">
        <v>9</v>
      </c>
      <c r="D11" s="86" t="s">
        <v>342</v>
      </c>
      <c r="E11" s="91" t="s">
        <v>343</v>
      </c>
      <c r="F11" s="88" t="s">
        <v>344</v>
      </c>
    </row>
    <row r="12" spans="2:9" ht="15.75" thickTop="1" thickBot="1" x14ac:dyDescent="0.2">
      <c r="B12" s="121" t="s">
        <v>345</v>
      </c>
      <c r="C12" s="85">
        <v>10</v>
      </c>
      <c r="D12" s="86" t="s">
        <v>346</v>
      </c>
      <c r="E12" s="87" t="s">
        <v>347</v>
      </c>
      <c r="F12" s="88" t="s">
        <v>338</v>
      </c>
    </row>
    <row r="13" spans="2:9" ht="15.75" thickTop="1" thickBot="1" x14ac:dyDescent="0.2">
      <c r="B13" s="121"/>
      <c r="C13" s="85">
        <v>11</v>
      </c>
      <c r="D13" s="89" t="s">
        <v>348</v>
      </c>
      <c r="E13" s="87" t="s">
        <v>349</v>
      </c>
      <c r="F13" s="88" t="s">
        <v>344</v>
      </c>
    </row>
    <row r="14" spans="2:9" ht="15.75" thickTop="1" thickBot="1" x14ac:dyDescent="0.2">
      <c r="B14" s="121"/>
      <c r="C14" s="85">
        <v>12</v>
      </c>
      <c r="D14" s="89" t="s">
        <v>350</v>
      </c>
      <c r="E14" s="87" t="s">
        <v>351</v>
      </c>
      <c r="F14" s="88" t="s">
        <v>352</v>
      </c>
    </row>
    <row r="15" spans="2:9" ht="15.75" thickTop="1" thickBot="1" x14ac:dyDescent="0.2">
      <c r="B15" s="121"/>
      <c r="C15" s="85">
        <v>13</v>
      </c>
      <c r="D15" s="89" t="s">
        <v>350</v>
      </c>
      <c r="E15" s="97" t="s">
        <v>353</v>
      </c>
      <c r="G15" s="99">
        <v>43046</v>
      </c>
    </row>
    <row r="16" spans="2:9" ht="15.75" thickTop="1" thickBot="1" x14ac:dyDescent="0.2">
      <c r="B16" s="121" t="s">
        <v>354</v>
      </c>
      <c r="C16" s="85">
        <v>14</v>
      </c>
      <c r="D16" s="86" t="s">
        <v>355</v>
      </c>
      <c r="E16" s="98" t="s">
        <v>391</v>
      </c>
      <c r="G16" s="99">
        <v>43043</v>
      </c>
    </row>
    <row r="17" spans="2:7" ht="15.75" thickTop="1" thickBot="1" x14ac:dyDescent="0.2">
      <c r="B17" s="121"/>
      <c r="C17" s="85">
        <v>15</v>
      </c>
      <c r="D17" s="92" t="s">
        <v>356</v>
      </c>
      <c r="E17" s="98" t="s">
        <v>357</v>
      </c>
      <c r="G17" s="99">
        <v>43043</v>
      </c>
    </row>
    <row r="18" spans="2:7" ht="15.75" thickTop="1" thickBot="1" x14ac:dyDescent="0.2">
      <c r="B18" s="121"/>
      <c r="C18" s="85">
        <v>16</v>
      </c>
      <c r="D18" s="92" t="s">
        <v>358</v>
      </c>
      <c r="E18" s="98" t="s">
        <v>359</v>
      </c>
      <c r="G18" s="99">
        <v>43043</v>
      </c>
    </row>
    <row r="19" spans="2:7" ht="15.75" thickTop="1" thickBot="1" x14ac:dyDescent="0.2">
      <c r="B19" s="121"/>
      <c r="C19" s="85">
        <v>17</v>
      </c>
      <c r="D19" s="86" t="s">
        <v>360</v>
      </c>
      <c r="E19" s="98" t="s">
        <v>361</v>
      </c>
      <c r="G19" s="99">
        <v>43043</v>
      </c>
    </row>
    <row r="20" spans="2:7" ht="15.75" thickTop="1" thickBot="1" x14ac:dyDescent="0.2">
      <c r="B20" s="121"/>
      <c r="C20" s="85">
        <v>18</v>
      </c>
      <c r="D20" s="89" t="s">
        <v>362</v>
      </c>
      <c r="E20" s="97" t="s">
        <v>363</v>
      </c>
      <c r="G20" s="99">
        <v>43043</v>
      </c>
    </row>
    <row r="21" spans="2:7" ht="15.75" thickTop="1" thickBot="1" x14ac:dyDescent="0.2">
      <c r="B21" s="118"/>
      <c r="C21" s="85">
        <v>19</v>
      </c>
      <c r="D21" s="86" t="s">
        <v>364</v>
      </c>
      <c r="E21" s="93" t="s">
        <v>365</v>
      </c>
      <c r="F21" s="88" t="s">
        <v>344</v>
      </c>
    </row>
    <row r="22" spans="2:7" ht="15.75" thickTop="1" thickBot="1" x14ac:dyDescent="0.2">
      <c r="B22" s="119"/>
      <c r="C22" s="85">
        <v>20</v>
      </c>
      <c r="D22" s="86" t="s">
        <v>332</v>
      </c>
      <c r="E22" s="93" t="s">
        <v>366</v>
      </c>
      <c r="F22" s="88" t="s">
        <v>338</v>
      </c>
    </row>
    <row r="23" spans="2:7" ht="15.75" thickTop="1" thickBot="1" x14ac:dyDescent="0.2">
      <c r="B23" s="118" t="s">
        <v>367</v>
      </c>
      <c r="C23" s="85">
        <v>21</v>
      </c>
      <c r="D23" s="86" t="s">
        <v>368</v>
      </c>
      <c r="E23" s="93" t="s">
        <v>369</v>
      </c>
      <c r="F23" s="88" t="s">
        <v>370</v>
      </c>
    </row>
    <row r="24" spans="2:7" ht="15.75" thickTop="1" thickBot="1" x14ac:dyDescent="0.2">
      <c r="B24" s="119"/>
      <c r="C24" s="85">
        <v>22</v>
      </c>
      <c r="D24" s="86" t="s">
        <v>371</v>
      </c>
      <c r="E24" s="93" t="s">
        <v>372</v>
      </c>
      <c r="F24" s="88" t="s">
        <v>338</v>
      </c>
    </row>
    <row r="25" spans="2:7" ht="15.75" thickTop="1" thickBot="1" x14ac:dyDescent="0.2">
      <c r="B25" s="119"/>
      <c r="C25" s="85">
        <v>23</v>
      </c>
      <c r="D25" s="86" t="s">
        <v>332</v>
      </c>
      <c r="E25" s="98" t="s">
        <v>373</v>
      </c>
      <c r="G25" s="99">
        <v>43043</v>
      </c>
    </row>
    <row r="26" spans="2:7" ht="15.75" thickTop="1" thickBot="1" x14ac:dyDescent="0.2">
      <c r="B26" s="119"/>
      <c r="C26" s="85">
        <v>24</v>
      </c>
      <c r="D26" s="92" t="s">
        <v>332</v>
      </c>
      <c r="E26" s="93" t="s">
        <v>374</v>
      </c>
      <c r="F26" s="88" t="s">
        <v>375</v>
      </c>
    </row>
    <row r="27" spans="2:7" ht="15.75" thickTop="1" thickBot="1" x14ac:dyDescent="0.2">
      <c r="B27" s="119"/>
      <c r="C27" s="85">
        <v>25</v>
      </c>
      <c r="D27" s="86" t="s">
        <v>332</v>
      </c>
      <c r="E27" s="93" t="s">
        <v>376</v>
      </c>
      <c r="F27" s="88" t="s">
        <v>377</v>
      </c>
    </row>
    <row r="28" spans="2:7" ht="15.75" thickTop="1" thickBot="1" x14ac:dyDescent="0.2">
      <c r="B28" s="119"/>
      <c r="C28" s="85">
        <v>26</v>
      </c>
      <c r="D28" s="86" t="s">
        <v>332</v>
      </c>
      <c r="E28" s="94" t="s">
        <v>378</v>
      </c>
      <c r="F28" s="88" t="s">
        <v>338</v>
      </c>
    </row>
    <row r="29" spans="2:7" ht="15.75" thickTop="1" thickBot="1" x14ac:dyDescent="0.2">
      <c r="B29" s="119"/>
      <c r="C29" s="85">
        <v>27</v>
      </c>
      <c r="D29" s="86" t="s">
        <v>332</v>
      </c>
      <c r="E29" s="93" t="s">
        <v>379</v>
      </c>
      <c r="F29" s="88" t="s">
        <v>380</v>
      </c>
    </row>
    <row r="30" spans="2:7" ht="15.75" thickTop="1" thickBot="1" x14ac:dyDescent="0.2">
      <c r="B30" s="119"/>
      <c r="C30" s="85">
        <v>28</v>
      </c>
      <c r="D30" s="92" t="s">
        <v>332</v>
      </c>
      <c r="E30" s="98" t="s">
        <v>381</v>
      </c>
      <c r="G30" s="99">
        <v>43043</v>
      </c>
    </row>
    <row r="31" spans="2:7" ht="15.75" thickTop="1" thickBot="1" x14ac:dyDescent="0.2">
      <c r="B31" s="119"/>
      <c r="C31" s="85">
        <v>29</v>
      </c>
      <c r="D31" s="86" t="s">
        <v>332</v>
      </c>
      <c r="E31" s="93" t="s">
        <v>382</v>
      </c>
      <c r="F31" s="88" t="s">
        <v>383</v>
      </c>
    </row>
    <row r="32" spans="2:7" ht="28.5" thickTop="1" thickBot="1" x14ac:dyDescent="0.2">
      <c r="B32" s="119"/>
      <c r="C32" s="85">
        <v>30</v>
      </c>
      <c r="D32" s="86" t="s">
        <v>332</v>
      </c>
      <c r="E32" s="97" t="s">
        <v>384</v>
      </c>
      <c r="G32" s="99">
        <v>43046</v>
      </c>
    </row>
    <row r="33" spans="2:6" ht="15.75" thickTop="1" thickBot="1" x14ac:dyDescent="0.2">
      <c r="B33" s="119"/>
      <c r="C33" s="85">
        <v>31</v>
      </c>
      <c r="D33" s="92" t="s">
        <v>332</v>
      </c>
      <c r="E33" s="93" t="s">
        <v>385</v>
      </c>
      <c r="F33" s="88" t="s">
        <v>386</v>
      </c>
    </row>
    <row r="34" spans="2:6" ht="15.75" thickTop="1" thickBot="1" x14ac:dyDescent="0.2">
      <c r="B34" s="119"/>
      <c r="C34" s="85">
        <v>32</v>
      </c>
      <c r="D34" s="92" t="s">
        <v>332</v>
      </c>
      <c r="E34" s="93" t="s">
        <v>387</v>
      </c>
      <c r="F34" s="88" t="s">
        <v>388</v>
      </c>
    </row>
    <row r="35" spans="2:6" ht="15.75" thickTop="1" thickBot="1" x14ac:dyDescent="0.2">
      <c r="B35" s="119"/>
      <c r="C35" s="85">
        <v>33</v>
      </c>
      <c r="D35" s="95" t="s">
        <v>389</v>
      </c>
      <c r="E35" s="96" t="s">
        <v>390</v>
      </c>
      <c r="F35" s="88" t="s">
        <v>383</v>
      </c>
    </row>
    <row r="36" spans="2:6" ht="15.75" thickTop="1" thickBot="1" x14ac:dyDescent="0.2">
      <c r="B36" s="120"/>
      <c r="C36" s="85">
        <v>34</v>
      </c>
      <c r="D36" s="86" t="s">
        <v>332</v>
      </c>
      <c r="E36" s="93" t="s">
        <v>241</v>
      </c>
      <c r="F36" s="88" t="s">
        <v>338</v>
      </c>
    </row>
    <row r="37" spans="2:6" ht="14.25" thickTop="1" x14ac:dyDescent="0.15"/>
  </sheetData>
  <mergeCells count="5">
    <mergeCell ref="B3:B11"/>
    <mergeCell ref="B12:B15"/>
    <mergeCell ref="B16:B20"/>
    <mergeCell ref="B21:B22"/>
    <mergeCell ref="B23:B36"/>
  </mergeCells>
  <phoneticPr fontId="2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3"/>
  <sheetViews>
    <sheetView tabSelected="1" workbookViewId="0">
      <selection activeCell="E6" sqref="E6"/>
    </sheetView>
  </sheetViews>
  <sheetFormatPr defaultRowHeight="11.25" x14ac:dyDescent="0.15"/>
  <cols>
    <col min="1" max="1" width="1.375" style="7" customWidth="1"/>
    <col min="2" max="2" width="13.25" style="7" customWidth="1"/>
    <col min="3" max="3" width="12.75" style="10" customWidth="1"/>
    <col min="4" max="4" width="16.25" style="10" customWidth="1"/>
    <col min="5" max="5" width="45.125" style="7" customWidth="1"/>
    <col min="6" max="6" width="48.125" style="7" customWidth="1"/>
    <col min="7" max="7" width="7.5" style="10" customWidth="1"/>
    <col min="8" max="8" width="7.5" style="7" customWidth="1"/>
    <col min="9" max="9" width="12.25" style="10" customWidth="1"/>
    <col min="10" max="10" width="18.625" style="7" customWidth="1"/>
    <col min="11" max="11" width="11.25" style="10" customWidth="1"/>
    <col min="12" max="13" width="11.25" style="7" customWidth="1"/>
    <col min="14" max="14" width="11.25" style="10" customWidth="1"/>
    <col min="15" max="15" width="8.375" style="7" customWidth="1"/>
    <col min="16" max="16" width="5" style="7" customWidth="1"/>
    <col min="17" max="19" width="11.25" style="7" customWidth="1"/>
    <col min="20" max="16384" width="9" style="7"/>
  </cols>
  <sheetData>
    <row r="1" spans="1:25" s="3" customFormat="1" ht="27" x14ac:dyDescent="0.15">
      <c r="A1" s="100" t="s">
        <v>13</v>
      </c>
      <c r="B1" s="100"/>
      <c r="C1" s="100"/>
      <c r="D1" s="100"/>
      <c r="E1" s="100"/>
      <c r="F1" s="100"/>
      <c r="G1" s="100"/>
      <c r="H1" s="100"/>
      <c r="I1" s="100"/>
      <c r="J1" s="100"/>
      <c r="K1" s="100"/>
      <c r="L1" s="100"/>
      <c r="M1" s="100"/>
      <c r="N1" s="100"/>
      <c r="O1" s="100"/>
      <c r="P1" s="100"/>
      <c r="Q1" s="100"/>
      <c r="R1" s="100"/>
      <c r="S1" s="100"/>
      <c r="T1" s="15"/>
      <c r="U1" s="15"/>
    </row>
    <row r="2" spans="1:25" ht="20.25" x14ac:dyDescent="0.15">
      <c r="A2" s="10"/>
      <c r="B2" s="116" t="s">
        <v>41</v>
      </c>
      <c r="C2" s="101"/>
      <c r="D2" s="101"/>
      <c r="E2" s="101"/>
      <c r="F2" s="101"/>
      <c r="G2" s="101"/>
      <c r="H2" s="101"/>
      <c r="I2" s="101"/>
      <c r="J2" s="101"/>
      <c r="K2" s="101"/>
      <c r="L2" s="101"/>
      <c r="M2" s="101"/>
      <c r="N2" s="101"/>
      <c r="O2" s="101"/>
      <c r="P2" s="101"/>
      <c r="Q2" s="101"/>
      <c r="R2" s="101"/>
      <c r="S2" s="101"/>
    </row>
    <row r="3" spans="1:25" s="65" customFormat="1" ht="24" x14ac:dyDescent="0.15">
      <c r="B3" s="33" t="s">
        <v>37</v>
      </c>
      <c r="C3" s="29" t="s">
        <v>6</v>
      </c>
      <c r="D3" s="33" t="s">
        <v>44</v>
      </c>
      <c r="E3" s="33" t="s">
        <v>39</v>
      </c>
      <c r="F3" s="29" t="s">
        <v>140</v>
      </c>
      <c r="G3" s="35" t="s">
        <v>61</v>
      </c>
      <c r="H3" s="68" t="s">
        <v>8</v>
      </c>
      <c r="I3" s="73" t="s">
        <v>4</v>
      </c>
      <c r="J3" s="68" t="s">
        <v>5</v>
      </c>
      <c r="K3" s="68" t="s">
        <v>11</v>
      </c>
      <c r="L3" s="35" t="s">
        <v>63</v>
      </c>
      <c r="M3" s="35" t="s">
        <v>49</v>
      </c>
      <c r="N3" s="35" t="s">
        <v>50</v>
      </c>
      <c r="O3" s="68" t="s">
        <v>19</v>
      </c>
      <c r="P3" s="68" t="s">
        <v>20</v>
      </c>
      <c r="Q3" s="35" t="s">
        <v>46</v>
      </c>
      <c r="R3" s="35" t="s">
        <v>47</v>
      </c>
      <c r="S3" s="35" t="s">
        <v>48</v>
      </c>
      <c r="T3" s="24"/>
      <c r="U3" s="108"/>
      <c r="V3" s="109"/>
      <c r="W3" s="109"/>
      <c r="X3" s="109"/>
      <c r="Y3" s="109"/>
    </row>
    <row r="4" spans="1:25" s="37" customFormat="1" ht="14.25" customHeight="1" x14ac:dyDescent="0.15">
      <c r="B4" s="111" t="s">
        <v>309</v>
      </c>
      <c r="C4" s="112" t="s">
        <v>206</v>
      </c>
      <c r="D4" s="71" t="s">
        <v>207</v>
      </c>
      <c r="E4" s="40" t="s">
        <v>178</v>
      </c>
      <c r="F4" s="122" t="s">
        <v>393</v>
      </c>
      <c r="G4" s="125" t="s">
        <v>73</v>
      </c>
      <c r="H4" s="41"/>
      <c r="I4" s="45"/>
      <c r="J4" s="43"/>
      <c r="K4" s="67" t="s">
        <v>284</v>
      </c>
      <c r="L4" s="41" t="s">
        <v>64</v>
      </c>
      <c r="M4" s="67" t="s">
        <v>141</v>
      </c>
      <c r="N4" s="67" t="s">
        <v>66</v>
      </c>
      <c r="O4" s="41"/>
      <c r="P4" s="45"/>
      <c r="Q4" s="45"/>
      <c r="R4" s="45"/>
      <c r="S4" s="45"/>
    </row>
    <row r="5" spans="1:25" s="37" customFormat="1" ht="14.25" x14ac:dyDescent="0.15">
      <c r="B5" s="111"/>
      <c r="C5" s="112"/>
      <c r="D5" s="71" t="s">
        <v>244</v>
      </c>
      <c r="E5" s="40" t="s">
        <v>179</v>
      </c>
      <c r="F5" s="123"/>
      <c r="G5" s="126"/>
      <c r="H5" s="41"/>
      <c r="I5" s="45" t="s">
        <v>245</v>
      </c>
      <c r="J5" s="43"/>
      <c r="K5" s="72" t="s">
        <v>283</v>
      </c>
      <c r="L5" s="41" t="s">
        <v>64</v>
      </c>
      <c r="M5" s="72" t="s">
        <v>141</v>
      </c>
      <c r="N5" s="72" t="s">
        <v>66</v>
      </c>
      <c r="O5" s="41"/>
      <c r="P5" s="45"/>
      <c r="Q5" s="45"/>
      <c r="R5" s="45"/>
      <c r="S5" s="45"/>
    </row>
    <row r="6" spans="1:25" s="37" customFormat="1" ht="14.25" x14ac:dyDescent="0.15">
      <c r="B6" s="111"/>
      <c r="C6" s="112"/>
      <c r="D6" s="71" t="s">
        <v>242</v>
      </c>
      <c r="E6" s="40" t="s">
        <v>181</v>
      </c>
      <c r="F6" s="123"/>
      <c r="G6" s="126"/>
      <c r="H6" s="41"/>
      <c r="I6" s="71" t="s">
        <v>246</v>
      </c>
      <c r="J6" s="46"/>
      <c r="K6" s="72" t="s">
        <v>283</v>
      </c>
      <c r="L6" s="41" t="s">
        <v>64</v>
      </c>
      <c r="M6" s="72" t="s">
        <v>141</v>
      </c>
      <c r="N6" s="72" t="s">
        <v>66</v>
      </c>
      <c r="O6" s="41"/>
      <c r="P6" s="45"/>
      <c r="Q6" s="45"/>
      <c r="R6" s="45"/>
      <c r="S6" s="45"/>
    </row>
    <row r="7" spans="1:25" s="37" customFormat="1" ht="14.25" x14ac:dyDescent="0.15">
      <c r="B7" s="111"/>
      <c r="C7" s="112"/>
      <c r="D7" s="71" t="s">
        <v>243</v>
      </c>
      <c r="E7" s="40" t="s">
        <v>180</v>
      </c>
      <c r="F7" s="124"/>
      <c r="G7" s="127"/>
      <c r="H7" s="41"/>
      <c r="I7" s="45"/>
      <c r="J7" s="46"/>
      <c r="K7" s="72" t="s">
        <v>283</v>
      </c>
      <c r="L7" s="41" t="s">
        <v>64</v>
      </c>
      <c r="M7" s="72" t="s">
        <v>141</v>
      </c>
      <c r="N7" s="72" t="s">
        <v>66</v>
      </c>
      <c r="O7" s="41"/>
      <c r="P7" s="45"/>
      <c r="Q7" s="45"/>
      <c r="R7" s="45"/>
      <c r="S7" s="45"/>
    </row>
    <row r="8" spans="1:25" s="4" customFormat="1" ht="14.25" customHeight="1" x14ac:dyDescent="0.15">
      <c r="B8" s="111"/>
      <c r="C8" s="110" t="s">
        <v>208</v>
      </c>
      <c r="D8" s="71" t="s">
        <v>194</v>
      </c>
      <c r="E8" s="40" t="s">
        <v>182</v>
      </c>
      <c r="F8" s="122" t="s">
        <v>205</v>
      </c>
      <c r="G8" s="125" t="s">
        <v>126</v>
      </c>
      <c r="H8" s="41"/>
      <c r="I8" s="45"/>
      <c r="J8" s="46"/>
      <c r="K8" s="67"/>
      <c r="L8" s="41"/>
      <c r="M8" s="67" t="s">
        <v>131</v>
      </c>
      <c r="N8" s="67"/>
      <c r="O8" s="41"/>
      <c r="P8" s="45"/>
      <c r="Q8" s="45"/>
      <c r="R8" s="45"/>
      <c r="S8" s="45"/>
    </row>
    <row r="9" spans="1:25" s="4" customFormat="1" ht="14.25" x14ac:dyDescent="0.15">
      <c r="B9" s="111"/>
      <c r="C9" s="111"/>
      <c r="D9" s="71" t="s">
        <v>195</v>
      </c>
      <c r="E9" s="40" t="s">
        <v>183</v>
      </c>
      <c r="F9" s="123"/>
      <c r="G9" s="126"/>
      <c r="H9" s="41"/>
      <c r="I9" s="45"/>
      <c r="J9" s="46"/>
      <c r="K9" s="67"/>
      <c r="L9" s="41"/>
      <c r="M9" s="72" t="s">
        <v>131</v>
      </c>
      <c r="N9" s="67"/>
      <c r="O9" s="41"/>
      <c r="P9" s="45"/>
      <c r="Q9" s="45"/>
      <c r="R9" s="45"/>
      <c r="S9" s="45"/>
    </row>
    <row r="10" spans="1:25" s="4" customFormat="1" ht="14.25" x14ac:dyDescent="0.15">
      <c r="B10" s="111"/>
      <c r="C10" s="111"/>
      <c r="D10" s="71" t="s">
        <v>196</v>
      </c>
      <c r="E10" s="40" t="s">
        <v>184</v>
      </c>
      <c r="F10" s="123"/>
      <c r="G10" s="126"/>
      <c r="H10" s="41"/>
      <c r="I10" s="45"/>
      <c r="J10" s="46"/>
      <c r="K10" s="67"/>
      <c r="L10" s="41"/>
      <c r="M10" s="72" t="s">
        <v>131</v>
      </c>
      <c r="N10" s="67"/>
      <c r="O10" s="41"/>
      <c r="P10" s="45"/>
      <c r="Q10" s="45"/>
      <c r="R10" s="45"/>
      <c r="S10" s="45"/>
    </row>
    <row r="11" spans="1:25" s="4" customFormat="1" ht="14.25" x14ac:dyDescent="0.15">
      <c r="B11" s="111"/>
      <c r="C11" s="111"/>
      <c r="D11" s="71" t="s">
        <v>197</v>
      </c>
      <c r="E11" s="40" t="s">
        <v>185</v>
      </c>
      <c r="F11" s="123"/>
      <c r="G11" s="126"/>
      <c r="H11" s="41"/>
      <c r="I11" s="45"/>
      <c r="J11" s="44"/>
      <c r="K11" s="67"/>
      <c r="L11" s="41"/>
      <c r="M11" s="72" t="s">
        <v>131</v>
      </c>
      <c r="N11" s="67"/>
      <c r="O11" s="41"/>
      <c r="P11" s="45"/>
      <c r="Q11" s="45"/>
      <c r="R11" s="45"/>
      <c r="S11" s="45"/>
    </row>
    <row r="12" spans="1:25" s="4" customFormat="1" ht="14.25" x14ac:dyDescent="0.15">
      <c r="B12" s="111"/>
      <c r="C12" s="111"/>
      <c r="D12" s="71" t="s">
        <v>198</v>
      </c>
      <c r="E12" s="40" t="s">
        <v>186</v>
      </c>
      <c r="F12" s="123"/>
      <c r="G12" s="126"/>
      <c r="H12" s="41"/>
      <c r="I12" s="45"/>
      <c r="J12" s="44"/>
      <c r="K12" s="67"/>
      <c r="L12" s="41"/>
      <c r="M12" s="72" t="s">
        <v>131</v>
      </c>
      <c r="N12" s="67"/>
      <c r="O12" s="41"/>
      <c r="P12" s="45"/>
      <c r="Q12" s="45"/>
      <c r="R12" s="45"/>
      <c r="S12" s="45"/>
    </row>
    <row r="13" spans="1:25" s="4" customFormat="1" ht="14.25" x14ac:dyDescent="0.15">
      <c r="B13" s="111"/>
      <c r="C13" s="111"/>
      <c r="D13" s="71" t="s">
        <v>199</v>
      </c>
      <c r="E13" s="40" t="s">
        <v>187</v>
      </c>
      <c r="F13" s="123"/>
      <c r="G13" s="126"/>
      <c r="H13" s="41"/>
      <c r="I13" s="45"/>
      <c r="J13" s="44"/>
      <c r="K13" s="67"/>
      <c r="L13" s="41"/>
      <c r="M13" s="72" t="s">
        <v>131</v>
      </c>
      <c r="N13" s="67"/>
      <c r="O13" s="41"/>
      <c r="P13" s="45"/>
      <c r="Q13" s="45"/>
      <c r="R13" s="45"/>
      <c r="S13" s="45"/>
    </row>
    <row r="14" spans="1:25" s="4" customFormat="1" ht="14.25" x14ac:dyDescent="0.15">
      <c r="B14" s="111"/>
      <c r="C14" s="111"/>
      <c r="D14" s="71" t="s">
        <v>200</v>
      </c>
      <c r="E14" s="40" t="s">
        <v>188</v>
      </c>
      <c r="F14" s="123"/>
      <c r="G14" s="126"/>
      <c r="H14" s="41"/>
      <c r="I14" s="45"/>
      <c r="J14" s="44"/>
      <c r="K14" s="67"/>
      <c r="L14" s="41"/>
      <c r="M14" s="72" t="s">
        <v>131</v>
      </c>
      <c r="N14" s="67"/>
      <c r="O14" s="41"/>
      <c r="P14" s="45"/>
      <c r="Q14" s="45"/>
      <c r="R14" s="45"/>
      <c r="S14" s="45"/>
    </row>
    <row r="15" spans="1:25" s="4" customFormat="1" ht="14.25" x14ac:dyDescent="0.15">
      <c r="B15" s="111"/>
      <c r="C15" s="111"/>
      <c r="D15" s="71" t="s">
        <v>201</v>
      </c>
      <c r="E15" s="40" t="s">
        <v>189</v>
      </c>
      <c r="F15" s="123"/>
      <c r="G15" s="126"/>
      <c r="H15" s="41"/>
      <c r="I15" s="45"/>
      <c r="J15" s="44"/>
      <c r="K15" s="67"/>
      <c r="L15" s="41"/>
      <c r="M15" s="72" t="s">
        <v>131</v>
      </c>
      <c r="N15" s="67"/>
      <c r="O15" s="41"/>
      <c r="P15" s="45"/>
      <c r="Q15" s="45"/>
      <c r="R15" s="45"/>
      <c r="S15" s="45"/>
    </row>
    <row r="16" spans="1:25" s="4" customFormat="1" ht="14.25" x14ac:dyDescent="0.15">
      <c r="B16" s="111"/>
      <c r="C16" s="111"/>
      <c r="D16" s="71" t="s">
        <v>202</v>
      </c>
      <c r="E16" s="40" t="s">
        <v>190</v>
      </c>
      <c r="F16" s="123"/>
      <c r="G16" s="126"/>
      <c r="H16" s="41"/>
      <c r="I16" s="45"/>
      <c r="J16" s="44"/>
      <c r="K16" s="67"/>
      <c r="L16" s="41"/>
      <c r="M16" s="72" t="s">
        <v>131</v>
      </c>
      <c r="N16" s="67"/>
      <c r="O16" s="41"/>
      <c r="P16" s="45"/>
      <c r="Q16" s="45"/>
      <c r="R16" s="45"/>
      <c r="S16" s="45"/>
    </row>
    <row r="17" spans="2:19" s="4" customFormat="1" ht="14.25" x14ac:dyDescent="0.15">
      <c r="B17" s="111"/>
      <c r="C17" s="111"/>
      <c r="D17" s="71" t="s">
        <v>203</v>
      </c>
      <c r="E17" s="40" t="s">
        <v>191</v>
      </c>
      <c r="F17" s="123"/>
      <c r="G17" s="126"/>
      <c r="H17" s="41"/>
      <c r="I17" s="45"/>
      <c r="J17" s="44"/>
      <c r="K17" s="67"/>
      <c r="L17" s="41"/>
      <c r="M17" s="72" t="s">
        <v>131</v>
      </c>
      <c r="N17" s="67"/>
      <c r="O17" s="41"/>
      <c r="P17" s="45"/>
      <c r="Q17" s="45"/>
      <c r="R17" s="45"/>
      <c r="S17" s="45"/>
    </row>
    <row r="18" spans="2:19" s="4" customFormat="1" ht="14.25" x14ac:dyDescent="0.15">
      <c r="B18" s="111"/>
      <c r="C18" s="111"/>
      <c r="D18" s="71" t="s">
        <v>204</v>
      </c>
      <c r="E18" s="40" t="s">
        <v>192</v>
      </c>
      <c r="F18" s="123"/>
      <c r="G18" s="126"/>
      <c r="H18" s="41"/>
      <c r="I18" s="45"/>
      <c r="J18" s="44"/>
      <c r="K18" s="67"/>
      <c r="L18" s="41"/>
      <c r="M18" s="72" t="s">
        <v>131</v>
      </c>
      <c r="N18" s="67"/>
      <c r="O18" s="41"/>
      <c r="P18" s="45"/>
      <c r="Q18" s="45"/>
      <c r="R18" s="45"/>
      <c r="S18" s="45"/>
    </row>
    <row r="19" spans="2:19" s="4" customFormat="1" ht="14.25" x14ac:dyDescent="0.15">
      <c r="B19" s="111"/>
      <c r="C19" s="117"/>
      <c r="D19" s="71" t="s">
        <v>247</v>
      </c>
      <c r="E19" s="40" t="s">
        <v>193</v>
      </c>
      <c r="F19" s="124"/>
      <c r="G19" s="127"/>
      <c r="H19" s="41"/>
      <c r="I19" s="45"/>
      <c r="J19" s="44"/>
      <c r="K19" s="67"/>
      <c r="L19" s="41"/>
      <c r="M19" s="72" t="s">
        <v>131</v>
      </c>
      <c r="N19" s="67"/>
      <c r="O19" s="41"/>
      <c r="P19" s="45"/>
      <c r="Q19" s="45"/>
      <c r="R19" s="45"/>
      <c r="S19" s="45"/>
    </row>
    <row r="20" spans="2:19" s="4" customFormat="1" ht="25.5" customHeight="1" x14ac:dyDescent="0.15">
      <c r="B20" s="111"/>
      <c r="C20" s="110" t="s">
        <v>248</v>
      </c>
      <c r="D20" s="71" t="s">
        <v>249</v>
      </c>
      <c r="E20" s="43" t="s">
        <v>282</v>
      </c>
      <c r="F20" s="43"/>
      <c r="G20" s="41"/>
      <c r="H20" s="41"/>
      <c r="I20" s="45"/>
      <c r="J20" s="44"/>
      <c r="K20" s="67"/>
      <c r="L20" s="41"/>
      <c r="M20" s="72" t="s">
        <v>131</v>
      </c>
      <c r="N20" s="67"/>
      <c r="O20" s="41"/>
      <c r="P20" s="45"/>
      <c r="Q20" s="45"/>
      <c r="R20" s="45"/>
      <c r="S20" s="45"/>
    </row>
    <row r="21" spans="2:19" s="4" customFormat="1" ht="14.25" x14ac:dyDescent="0.15">
      <c r="B21" s="111"/>
      <c r="C21" s="111"/>
      <c r="D21" s="71" t="s">
        <v>250</v>
      </c>
      <c r="E21" s="43" t="s">
        <v>209</v>
      </c>
      <c r="F21" s="43"/>
      <c r="G21" s="41"/>
      <c r="H21" s="41"/>
      <c r="I21" s="45"/>
      <c r="J21" s="44"/>
      <c r="K21" s="72"/>
      <c r="L21" s="41"/>
      <c r="M21" s="72" t="s">
        <v>131</v>
      </c>
      <c r="N21" s="72"/>
      <c r="O21" s="41"/>
      <c r="P21" s="45"/>
      <c r="Q21" s="45"/>
      <c r="R21" s="45"/>
      <c r="S21" s="45"/>
    </row>
    <row r="22" spans="2:19" s="4" customFormat="1" ht="24" x14ac:dyDescent="0.15">
      <c r="B22" s="111"/>
      <c r="C22" s="111"/>
      <c r="D22" s="71" t="s">
        <v>251</v>
      </c>
      <c r="E22" s="81" t="s">
        <v>210</v>
      </c>
      <c r="F22" s="43"/>
      <c r="G22" s="41"/>
      <c r="H22" s="41"/>
      <c r="I22" s="45"/>
      <c r="J22" s="44"/>
      <c r="K22" s="72"/>
      <c r="L22" s="41"/>
      <c r="M22" s="72" t="s">
        <v>131</v>
      </c>
      <c r="N22" s="72"/>
      <c r="O22" s="41"/>
      <c r="P22" s="45"/>
      <c r="Q22" s="45"/>
      <c r="R22" s="45"/>
      <c r="S22" s="45"/>
    </row>
    <row r="23" spans="2:19" s="4" customFormat="1" ht="14.25" x14ac:dyDescent="0.15">
      <c r="B23" s="111"/>
      <c r="C23" s="111"/>
      <c r="D23" s="71" t="s">
        <v>252</v>
      </c>
      <c r="E23" s="81" t="s">
        <v>211</v>
      </c>
      <c r="F23" s="43"/>
      <c r="G23" s="41"/>
      <c r="H23" s="41"/>
      <c r="I23" s="45"/>
      <c r="J23" s="44"/>
      <c r="K23" s="72"/>
      <c r="L23" s="41"/>
      <c r="M23" s="72" t="s">
        <v>131</v>
      </c>
      <c r="N23" s="72"/>
      <c r="O23" s="41"/>
      <c r="P23" s="45"/>
      <c r="Q23" s="45"/>
      <c r="R23" s="45"/>
      <c r="S23" s="45"/>
    </row>
    <row r="24" spans="2:19" s="4" customFormat="1" ht="24" x14ac:dyDescent="0.15">
      <c r="B24" s="111"/>
      <c r="C24" s="111"/>
      <c r="D24" s="71" t="s">
        <v>253</v>
      </c>
      <c r="E24" s="81" t="s">
        <v>212</v>
      </c>
      <c r="F24" s="43"/>
      <c r="G24" s="41"/>
      <c r="H24" s="41"/>
      <c r="I24" s="45"/>
      <c r="J24" s="44"/>
      <c r="K24" s="72"/>
      <c r="L24" s="41"/>
      <c r="M24" s="72" t="s">
        <v>131</v>
      </c>
      <c r="N24" s="72"/>
      <c r="O24" s="41"/>
      <c r="P24" s="45"/>
      <c r="Q24" s="45"/>
      <c r="R24" s="45"/>
      <c r="S24" s="45"/>
    </row>
    <row r="25" spans="2:19" s="4" customFormat="1" ht="14.25" x14ac:dyDescent="0.15">
      <c r="B25" s="111"/>
      <c r="C25" s="111"/>
      <c r="D25" s="71" t="s">
        <v>254</v>
      </c>
      <c r="E25" s="81" t="s">
        <v>213</v>
      </c>
      <c r="F25" s="43"/>
      <c r="G25" s="41"/>
      <c r="H25" s="41"/>
      <c r="I25" s="45"/>
      <c r="J25" s="44"/>
      <c r="K25" s="72"/>
      <c r="L25" s="41"/>
      <c r="M25" s="72" t="s">
        <v>131</v>
      </c>
      <c r="N25" s="72"/>
      <c r="O25" s="41"/>
      <c r="P25" s="45"/>
      <c r="Q25" s="45"/>
      <c r="R25" s="45"/>
      <c r="S25" s="45"/>
    </row>
    <row r="26" spans="2:19" s="4" customFormat="1" ht="24" x14ac:dyDescent="0.15">
      <c r="B26" s="111"/>
      <c r="C26" s="111"/>
      <c r="D26" s="71" t="s">
        <v>255</v>
      </c>
      <c r="E26" s="81" t="s">
        <v>214</v>
      </c>
      <c r="F26" s="43"/>
      <c r="G26" s="41"/>
      <c r="H26" s="41"/>
      <c r="I26" s="45"/>
      <c r="J26" s="44"/>
      <c r="K26" s="72"/>
      <c r="L26" s="41"/>
      <c r="M26" s="72" t="s">
        <v>131</v>
      </c>
      <c r="N26" s="72"/>
      <c r="O26" s="41"/>
      <c r="P26" s="45"/>
      <c r="Q26" s="45"/>
      <c r="R26" s="45"/>
      <c r="S26" s="45"/>
    </row>
    <row r="27" spans="2:19" s="4" customFormat="1" ht="14.25" x14ac:dyDescent="0.15">
      <c r="B27" s="111"/>
      <c r="C27" s="111"/>
      <c r="D27" s="71" t="s">
        <v>256</v>
      </c>
      <c r="E27" s="81" t="s">
        <v>215</v>
      </c>
      <c r="F27" s="43"/>
      <c r="G27" s="41"/>
      <c r="H27" s="41"/>
      <c r="I27" s="45"/>
      <c r="J27" s="44"/>
      <c r="K27" s="72"/>
      <c r="L27" s="41"/>
      <c r="M27" s="72" t="s">
        <v>131</v>
      </c>
      <c r="N27" s="72"/>
      <c r="O27" s="41"/>
      <c r="P27" s="45"/>
      <c r="Q27" s="45"/>
      <c r="R27" s="45"/>
      <c r="S27" s="45"/>
    </row>
    <row r="28" spans="2:19" s="4" customFormat="1" ht="48" x14ac:dyDescent="0.15">
      <c r="B28" s="111"/>
      <c r="C28" s="111"/>
      <c r="D28" s="71" t="s">
        <v>257</v>
      </c>
      <c r="E28" s="81" t="s">
        <v>216</v>
      </c>
      <c r="F28" s="43"/>
      <c r="G28" s="41"/>
      <c r="H28" s="41"/>
      <c r="I28" s="45"/>
      <c r="J28" s="44"/>
      <c r="K28" s="72"/>
      <c r="L28" s="41"/>
      <c r="M28" s="72" t="s">
        <v>131</v>
      </c>
      <c r="N28" s="72"/>
      <c r="O28" s="41"/>
      <c r="P28" s="45"/>
      <c r="Q28" s="45"/>
      <c r="R28" s="45"/>
      <c r="S28" s="45"/>
    </row>
    <row r="29" spans="2:19" s="4" customFormat="1" ht="24" x14ac:dyDescent="0.15">
      <c r="B29" s="111"/>
      <c r="C29" s="111"/>
      <c r="D29" s="71" t="s">
        <v>258</v>
      </c>
      <c r="E29" s="81" t="s">
        <v>217</v>
      </c>
      <c r="F29" s="43"/>
      <c r="G29" s="41"/>
      <c r="H29" s="41"/>
      <c r="I29" s="45"/>
      <c r="J29" s="44"/>
      <c r="K29" s="72"/>
      <c r="L29" s="41"/>
      <c r="M29" s="72" t="s">
        <v>131</v>
      </c>
      <c r="N29" s="72"/>
      <c r="O29" s="41"/>
      <c r="P29" s="45"/>
      <c r="Q29" s="45"/>
      <c r="R29" s="45"/>
      <c r="S29" s="45"/>
    </row>
    <row r="30" spans="2:19" s="4" customFormat="1" ht="24" x14ac:dyDescent="0.15">
      <c r="B30" s="111"/>
      <c r="C30" s="111"/>
      <c r="D30" s="71" t="s">
        <v>259</v>
      </c>
      <c r="E30" s="81" t="s">
        <v>218</v>
      </c>
      <c r="F30" s="43"/>
      <c r="G30" s="41"/>
      <c r="H30" s="41"/>
      <c r="I30" s="45"/>
      <c r="J30" s="44"/>
      <c r="K30" s="72"/>
      <c r="L30" s="41"/>
      <c r="M30" s="72" t="s">
        <v>131</v>
      </c>
      <c r="N30" s="72"/>
      <c r="O30" s="41"/>
      <c r="P30" s="45"/>
      <c r="Q30" s="45"/>
      <c r="R30" s="45"/>
      <c r="S30" s="45"/>
    </row>
    <row r="31" spans="2:19" s="4" customFormat="1" ht="24" x14ac:dyDescent="0.15">
      <c r="B31" s="111"/>
      <c r="C31" s="111"/>
      <c r="D31" s="71" t="s">
        <v>260</v>
      </c>
      <c r="E31" s="81" t="s">
        <v>219</v>
      </c>
      <c r="F31" s="43"/>
      <c r="G31" s="41"/>
      <c r="H31" s="41"/>
      <c r="I31" s="45"/>
      <c r="J31" s="44"/>
      <c r="K31" s="72"/>
      <c r="L31" s="41"/>
      <c r="M31" s="72" t="s">
        <v>131</v>
      </c>
      <c r="N31" s="72"/>
      <c r="O31" s="41"/>
      <c r="P31" s="45"/>
      <c r="Q31" s="45"/>
      <c r="R31" s="45"/>
      <c r="S31" s="45"/>
    </row>
    <row r="32" spans="2:19" s="4" customFormat="1" ht="24" x14ac:dyDescent="0.15">
      <c r="B32" s="111"/>
      <c r="C32" s="111"/>
      <c r="D32" s="71" t="s">
        <v>261</v>
      </c>
      <c r="E32" s="81" t="s">
        <v>220</v>
      </c>
      <c r="F32" s="43"/>
      <c r="G32" s="41"/>
      <c r="H32" s="41"/>
      <c r="I32" s="45"/>
      <c r="J32" s="44"/>
      <c r="K32" s="72"/>
      <c r="L32" s="41"/>
      <c r="M32" s="72" t="s">
        <v>131</v>
      </c>
      <c r="N32" s="72"/>
      <c r="O32" s="41"/>
      <c r="P32" s="45"/>
      <c r="Q32" s="45"/>
      <c r="R32" s="45"/>
      <c r="S32" s="45"/>
    </row>
    <row r="33" spans="2:19" s="4" customFormat="1" ht="24" x14ac:dyDescent="0.15">
      <c r="B33" s="111"/>
      <c r="C33" s="111"/>
      <c r="D33" s="71" t="s">
        <v>262</v>
      </c>
      <c r="E33" s="81" t="s">
        <v>221</v>
      </c>
      <c r="F33" s="43"/>
      <c r="G33" s="41"/>
      <c r="H33" s="41"/>
      <c r="I33" s="45"/>
      <c r="J33" s="44"/>
      <c r="K33" s="72"/>
      <c r="L33" s="41"/>
      <c r="M33" s="72" t="s">
        <v>131</v>
      </c>
      <c r="N33" s="72"/>
      <c r="O33" s="41"/>
      <c r="P33" s="45"/>
      <c r="Q33" s="45"/>
      <c r="R33" s="45"/>
      <c r="S33" s="45"/>
    </row>
    <row r="34" spans="2:19" s="4" customFormat="1" ht="14.25" x14ac:dyDescent="0.15">
      <c r="B34" s="111"/>
      <c r="C34" s="111"/>
      <c r="D34" s="71" t="s">
        <v>263</v>
      </c>
      <c r="E34" s="81" t="s">
        <v>222</v>
      </c>
      <c r="F34" s="43"/>
      <c r="G34" s="41"/>
      <c r="H34" s="41"/>
      <c r="I34" s="45"/>
      <c r="J34" s="44"/>
      <c r="K34" s="72"/>
      <c r="L34" s="41"/>
      <c r="M34" s="72" t="s">
        <v>131</v>
      </c>
      <c r="N34" s="72"/>
      <c r="O34" s="41"/>
      <c r="P34" s="45"/>
      <c r="Q34" s="45"/>
      <c r="R34" s="45"/>
      <c r="S34" s="45"/>
    </row>
    <row r="35" spans="2:19" s="4" customFormat="1" ht="14.25" x14ac:dyDescent="0.15">
      <c r="B35" s="111"/>
      <c r="C35" s="111"/>
      <c r="D35" s="71" t="s">
        <v>264</v>
      </c>
      <c r="E35" s="81" t="s">
        <v>223</v>
      </c>
      <c r="F35" s="43"/>
      <c r="G35" s="41"/>
      <c r="H35" s="41"/>
      <c r="I35" s="45"/>
      <c r="J35" s="44"/>
      <c r="K35" s="72"/>
      <c r="L35" s="41"/>
      <c r="M35" s="72" t="s">
        <v>131</v>
      </c>
      <c r="N35" s="72"/>
      <c r="O35" s="41"/>
      <c r="P35" s="45"/>
      <c r="Q35" s="45"/>
      <c r="R35" s="45"/>
      <c r="S35" s="45"/>
    </row>
    <row r="36" spans="2:19" s="4" customFormat="1" ht="14.25" x14ac:dyDescent="0.15">
      <c r="B36" s="111"/>
      <c r="C36" s="111"/>
      <c r="D36" s="71" t="s">
        <v>265</v>
      </c>
      <c r="E36" s="81" t="s">
        <v>224</v>
      </c>
      <c r="F36" s="43"/>
      <c r="G36" s="41"/>
      <c r="H36" s="41"/>
      <c r="I36" s="45"/>
      <c r="J36" s="44"/>
      <c r="K36" s="72"/>
      <c r="L36" s="41"/>
      <c r="M36" s="72" t="s">
        <v>131</v>
      </c>
      <c r="N36" s="72"/>
      <c r="O36" s="41"/>
      <c r="P36" s="45"/>
      <c r="Q36" s="45"/>
      <c r="R36" s="45"/>
      <c r="S36" s="45"/>
    </row>
    <row r="37" spans="2:19" s="4" customFormat="1" ht="24" x14ac:dyDescent="0.15">
      <c r="B37" s="111"/>
      <c r="C37" s="111"/>
      <c r="D37" s="71" t="s">
        <v>266</v>
      </c>
      <c r="E37" s="81" t="s">
        <v>225</v>
      </c>
      <c r="F37" s="43"/>
      <c r="G37" s="41"/>
      <c r="H37" s="41"/>
      <c r="I37" s="45"/>
      <c r="J37" s="44"/>
      <c r="K37" s="72"/>
      <c r="L37" s="41"/>
      <c r="M37" s="72" t="s">
        <v>131</v>
      </c>
      <c r="N37" s="72"/>
      <c r="O37" s="41"/>
      <c r="P37" s="45"/>
      <c r="Q37" s="45"/>
      <c r="R37" s="45"/>
      <c r="S37" s="45"/>
    </row>
    <row r="38" spans="2:19" s="4" customFormat="1" ht="14.25" x14ac:dyDescent="0.15">
      <c r="B38" s="111"/>
      <c r="C38" s="111"/>
      <c r="D38" s="71" t="s">
        <v>267</v>
      </c>
      <c r="E38" s="81" t="s">
        <v>226</v>
      </c>
      <c r="F38" s="43"/>
      <c r="G38" s="41"/>
      <c r="H38" s="41"/>
      <c r="I38" s="45"/>
      <c r="J38" s="44"/>
      <c r="K38" s="72"/>
      <c r="L38" s="41"/>
      <c r="M38" s="72" t="s">
        <v>131</v>
      </c>
      <c r="N38" s="72"/>
      <c r="O38" s="41"/>
      <c r="P38" s="45"/>
      <c r="Q38" s="45"/>
      <c r="R38" s="45"/>
      <c r="S38" s="45"/>
    </row>
    <row r="39" spans="2:19" s="4" customFormat="1" ht="14.25" x14ac:dyDescent="0.15">
      <c r="B39" s="111"/>
      <c r="C39" s="111"/>
      <c r="D39" s="71" t="s">
        <v>268</v>
      </c>
      <c r="E39" s="81" t="s">
        <v>227</v>
      </c>
      <c r="F39" s="43"/>
      <c r="G39" s="41"/>
      <c r="H39" s="41"/>
      <c r="I39" s="45"/>
      <c r="J39" s="44"/>
      <c r="K39" s="72"/>
      <c r="L39" s="41"/>
      <c r="M39" s="72" t="s">
        <v>131</v>
      </c>
      <c r="N39" s="72"/>
      <c r="O39" s="41"/>
      <c r="P39" s="45"/>
      <c r="Q39" s="45"/>
      <c r="R39" s="45"/>
      <c r="S39" s="45"/>
    </row>
    <row r="40" spans="2:19" s="4" customFormat="1" ht="24" x14ac:dyDescent="0.15">
      <c r="B40" s="111"/>
      <c r="C40" s="111"/>
      <c r="D40" s="71" t="s">
        <v>269</v>
      </c>
      <c r="E40" s="81" t="s">
        <v>228</v>
      </c>
      <c r="F40" s="43"/>
      <c r="G40" s="41"/>
      <c r="H40" s="41"/>
      <c r="I40" s="45"/>
      <c r="J40" s="44"/>
      <c r="K40" s="72"/>
      <c r="L40" s="41"/>
      <c r="M40" s="72" t="s">
        <v>131</v>
      </c>
      <c r="N40" s="72"/>
      <c r="O40" s="41"/>
      <c r="P40" s="45"/>
      <c r="Q40" s="45"/>
      <c r="R40" s="45"/>
      <c r="S40" s="45"/>
    </row>
    <row r="41" spans="2:19" s="79" customFormat="1" ht="14.25" x14ac:dyDescent="0.15">
      <c r="B41" s="111"/>
      <c r="C41" s="111"/>
      <c r="D41" s="71" t="s">
        <v>270</v>
      </c>
      <c r="E41" s="81" t="s">
        <v>229</v>
      </c>
      <c r="F41" s="43"/>
      <c r="G41" s="41"/>
      <c r="H41" s="41"/>
      <c r="I41" s="45"/>
      <c r="J41" s="44"/>
      <c r="K41" s="72"/>
      <c r="L41" s="41"/>
      <c r="M41" s="72" t="s">
        <v>131</v>
      </c>
      <c r="N41" s="72"/>
      <c r="O41" s="41"/>
      <c r="P41" s="45"/>
      <c r="Q41" s="45"/>
      <c r="R41" s="45"/>
      <c r="S41" s="45"/>
    </row>
    <row r="42" spans="2:19" s="4" customFormat="1" ht="24" x14ac:dyDescent="0.15">
      <c r="B42" s="111"/>
      <c r="C42" s="111"/>
      <c r="D42" s="71" t="s">
        <v>271</v>
      </c>
      <c r="E42" s="81" t="s">
        <v>230</v>
      </c>
      <c r="F42" s="43"/>
      <c r="G42" s="41"/>
      <c r="H42" s="41"/>
      <c r="I42" s="45"/>
      <c r="J42" s="44"/>
      <c r="K42" s="72"/>
      <c r="L42" s="41"/>
      <c r="M42" s="72" t="s">
        <v>131</v>
      </c>
      <c r="N42" s="72"/>
      <c r="O42" s="41"/>
      <c r="P42" s="45"/>
      <c r="Q42" s="45"/>
      <c r="R42" s="45"/>
      <c r="S42" s="45"/>
    </row>
    <row r="43" spans="2:19" s="4" customFormat="1" ht="14.25" x14ac:dyDescent="0.15">
      <c r="B43" s="111"/>
      <c r="C43" s="111"/>
      <c r="D43" s="71" t="s">
        <v>272</v>
      </c>
      <c r="E43" s="81" t="s">
        <v>231</v>
      </c>
      <c r="F43" s="43"/>
      <c r="G43" s="41"/>
      <c r="H43" s="41"/>
      <c r="I43" s="45"/>
      <c r="J43" s="44"/>
      <c r="K43" s="72"/>
      <c r="L43" s="41"/>
      <c r="M43" s="72" t="s">
        <v>131</v>
      </c>
      <c r="N43" s="72"/>
      <c r="O43" s="41"/>
      <c r="P43" s="45"/>
      <c r="Q43" s="45"/>
      <c r="R43" s="45"/>
      <c r="S43" s="45"/>
    </row>
    <row r="44" spans="2:19" s="4" customFormat="1" ht="24" x14ac:dyDescent="0.15">
      <c r="B44" s="111"/>
      <c r="C44" s="111"/>
      <c r="D44" s="71" t="s">
        <v>273</v>
      </c>
      <c r="E44" s="81" t="s">
        <v>232</v>
      </c>
      <c r="F44" s="43"/>
      <c r="G44" s="41"/>
      <c r="H44" s="41"/>
      <c r="I44" s="45"/>
      <c r="J44" s="44"/>
      <c r="K44" s="67"/>
      <c r="L44" s="41"/>
      <c r="M44" s="72" t="s">
        <v>131</v>
      </c>
      <c r="N44" s="67"/>
      <c r="O44" s="41"/>
      <c r="P44" s="45"/>
      <c r="Q44" s="45"/>
      <c r="R44" s="45"/>
      <c r="S44" s="45"/>
    </row>
    <row r="45" spans="2:19" s="4" customFormat="1" ht="14.25" x14ac:dyDescent="0.15">
      <c r="B45" s="111"/>
      <c r="C45" s="111"/>
      <c r="D45" s="71" t="s">
        <v>274</v>
      </c>
      <c r="E45" s="81" t="s">
        <v>233</v>
      </c>
      <c r="F45" s="43"/>
      <c r="G45" s="41"/>
      <c r="H45" s="41"/>
      <c r="I45" s="45"/>
      <c r="J45" s="44"/>
      <c r="K45" s="67"/>
      <c r="L45" s="41"/>
      <c r="M45" s="72" t="s">
        <v>131</v>
      </c>
      <c r="N45" s="67"/>
      <c r="O45" s="41"/>
      <c r="P45" s="45"/>
      <c r="Q45" s="45"/>
      <c r="R45" s="45"/>
      <c r="S45" s="45"/>
    </row>
    <row r="46" spans="2:19" s="4" customFormat="1" ht="14.25" x14ac:dyDescent="0.15">
      <c r="B46" s="111"/>
      <c r="C46" s="111"/>
      <c r="D46" s="71" t="s">
        <v>275</v>
      </c>
      <c r="E46" s="81" t="s">
        <v>234</v>
      </c>
      <c r="F46" s="43"/>
      <c r="G46" s="41"/>
      <c r="H46" s="41"/>
      <c r="I46" s="45"/>
      <c r="J46" s="44"/>
      <c r="K46" s="67"/>
      <c r="L46" s="41"/>
      <c r="M46" s="72" t="s">
        <v>131</v>
      </c>
      <c r="N46" s="67"/>
      <c r="O46" s="41"/>
      <c r="P46" s="45"/>
      <c r="Q46" s="45"/>
      <c r="R46" s="45"/>
      <c r="S46" s="45"/>
    </row>
    <row r="47" spans="2:19" s="4" customFormat="1" ht="24" x14ac:dyDescent="0.15">
      <c r="B47" s="111"/>
      <c r="C47" s="111"/>
      <c r="D47" s="71" t="s">
        <v>276</v>
      </c>
      <c r="E47" s="81" t="s">
        <v>235</v>
      </c>
      <c r="F47" s="43"/>
      <c r="G47" s="41"/>
      <c r="H47" s="41"/>
      <c r="I47" s="45"/>
      <c r="J47" s="44"/>
      <c r="K47" s="67"/>
      <c r="L47" s="41"/>
      <c r="M47" s="72" t="s">
        <v>131</v>
      </c>
      <c r="N47" s="67"/>
      <c r="O47" s="41"/>
      <c r="P47" s="45"/>
      <c r="Q47" s="45"/>
      <c r="R47" s="45"/>
      <c r="S47" s="45"/>
    </row>
    <row r="48" spans="2:19" s="4" customFormat="1" ht="14.25" x14ac:dyDescent="0.15">
      <c r="B48" s="111"/>
      <c r="C48" s="111"/>
      <c r="D48" s="71" t="s">
        <v>314</v>
      </c>
      <c r="E48" s="81" t="s">
        <v>236</v>
      </c>
      <c r="F48" s="43"/>
      <c r="G48" s="41"/>
      <c r="H48" s="41"/>
      <c r="I48" s="45"/>
      <c r="J48" s="44"/>
      <c r="K48" s="67"/>
      <c r="L48" s="41"/>
      <c r="M48" s="72" t="s">
        <v>131</v>
      </c>
      <c r="N48" s="67"/>
      <c r="O48" s="41"/>
      <c r="P48" s="45"/>
      <c r="Q48" s="45"/>
      <c r="R48" s="45"/>
      <c r="S48" s="45"/>
    </row>
    <row r="49" spans="2:19" s="4" customFormat="1" ht="48" x14ac:dyDescent="0.15">
      <c r="B49" s="111"/>
      <c r="C49" s="111"/>
      <c r="D49" s="71" t="s">
        <v>277</v>
      </c>
      <c r="E49" s="81" t="s">
        <v>237</v>
      </c>
      <c r="F49" s="43"/>
      <c r="G49" s="41"/>
      <c r="H49" s="41"/>
      <c r="I49" s="45"/>
      <c r="J49" s="44"/>
      <c r="K49" s="67"/>
      <c r="L49" s="41"/>
      <c r="M49" s="72" t="s">
        <v>131</v>
      </c>
      <c r="N49" s="67"/>
      <c r="O49" s="41"/>
      <c r="P49" s="45"/>
      <c r="Q49" s="45"/>
      <c r="R49" s="45"/>
      <c r="S49" s="45"/>
    </row>
    <row r="50" spans="2:19" s="4" customFormat="1" ht="24" x14ac:dyDescent="0.15">
      <c r="B50" s="111"/>
      <c r="C50" s="111"/>
      <c r="D50" s="71" t="s">
        <v>278</v>
      </c>
      <c r="E50" s="81" t="s">
        <v>238</v>
      </c>
      <c r="F50" s="43"/>
      <c r="G50" s="41"/>
      <c r="H50" s="41"/>
      <c r="I50" s="45"/>
      <c r="J50" s="44"/>
      <c r="K50" s="67"/>
      <c r="L50" s="41"/>
      <c r="M50" s="72" t="s">
        <v>131</v>
      </c>
      <c r="N50" s="67"/>
      <c r="O50" s="41"/>
      <c r="P50" s="45"/>
      <c r="Q50" s="45"/>
      <c r="R50" s="45"/>
      <c r="S50" s="45"/>
    </row>
    <row r="51" spans="2:19" s="4" customFormat="1" ht="24" x14ac:dyDescent="0.15">
      <c r="B51" s="111"/>
      <c r="C51" s="111"/>
      <c r="D51" s="71" t="s">
        <v>279</v>
      </c>
      <c r="E51" s="81" t="s">
        <v>239</v>
      </c>
      <c r="F51" s="43"/>
      <c r="G51" s="41"/>
      <c r="H51" s="41"/>
      <c r="I51" s="45"/>
      <c r="J51" s="44"/>
      <c r="K51" s="72"/>
      <c r="L51" s="41"/>
      <c r="M51" s="72" t="s">
        <v>131</v>
      </c>
      <c r="N51" s="72"/>
      <c r="O51" s="41"/>
      <c r="P51" s="45"/>
      <c r="Q51" s="45"/>
      <c r="R51" s="45"/>
      <c r="S51" s="45"/>
    </row>
    <row r="52" spans="2:19" s="4" customFormat="1" ht="24" x14ac:dyDescent="0.15">
      <c r="B52" s="111"/>
      <c r="C52" s="111"/>
      <c r="D52" s="71" t="s">
        <v>280</v>
      </c>
      <c r="E52" s="81" t="s">
        <v>240</v>
      </c>
      <c r="F52" s="43"/>
      <c r="G52" s="41"/>
      <c r="H52" s="41"/>
      <c r="I52" s="45"/>
      <c r="J52" s="44"/>
      <c r="K52" s="72"/>
      <c r="L52" s="41"/>
      <c r="M52" s="72" t="s">
        <v>131</v>
      </c>
      <c r="N52" s="72"/>
      <c r="O52" s="41"/>
      <c r="P52" s="45"/>
      <c r="Q52" s="45"/>
      <c r="R52" s="45"/>
      <c r="S52" s="45"/>
    </row>
    <row r="53" spans="2:19" s="4" customFormat="1" ht="14.25" x14ac:dyDescent="0.15">
      <c r="B53" s="111"/>
      <c r="C53" s="111"/>
      <c r="D53" s="71" t="s">
        <v>281</v>
      </c>
      <c r="E53" s="81" t="s">
        <v>241</v>
      </c>
      <c r="F53" s="43"/>
      <c r="G53" s="41"/>
      <c r="H53" s="41"/>
      <c r="I53" s="45"/>
      <c r="J53" s="44"/>
      <c r="K53" s="72"/>
      <c r="L53" s="41"/>
      <c r="M53" s="72" t="s">
        <v>131</v>
      </c>
      <c r="N53" s="72"/>
      <c r="O53" s="41"/>
      <c r="P53" s="45"/>
      <c r="Q53" s="45"/>
      <c r="R53" s="45"/>
      <c r="S53" s="45"/>
    </row>
    <row r="54" spans="2:19" s="4" customFormat="1" ht="24" x14ac:dyDescent="0.15">
      <c r="B54" s="111"/>
      <c r="C54" s="111"/>
      <c r="D54" s="71" t="s">
        <v>301</v>
      </c>
      <c r="E54" s="81" t="s">
        <v>293</v>
      </c>
      <c r="F54" s="43"/>
      <c r="G54" s="41"/>
      <c r="H54" s="41"/>
      <c r="I54" s="45"/>
      <c r="J54" s="44"/>
      <c r="K54" s="72"/>
      <c r="L54" s="41"/>
      <c r="M54" s="72" t="s">
        <v>131</v>
      </c>
      <c r="N54" s="72"/>
      <c r="O54" s="41"/>
      <c r="P54" s="45"/>
      <c r="Q54" s="45"/>
      <c r="R54" s="45"/>
      <c r="S54" s="45"/>
    </row>
    <row r="55" spans="2:19" s="4" customFormat="1" ht="24" x14ac:dyDescent="0.15">
      <c r="B55" s="111"/>
      <c r="C55" s="111"/>
      <c r="D55" s="71" t="s">
        <v>302</v>
      </c>
      <c r="E55" s="81" t="s">
        <v>294</v>
      </c>
      <c r="F55" s="43"/>
      <c r="G55" s="41"/>
      <c r="H55" s="41"/>
      <c r="I55" s="45"/>
      <c r="J55" s="44"/>
      <c r="K55" s="72"/>
      <c r="L55" s="41"/>
      <c r="M55" s="72" t="s">
        <v>131</v>
      </c>
      <c r="N55" s="72"/>
      <c r="O55" s="41"/>
      <c r="P55" s="45"/>
      <c r="Q55" s="45"/>
      <c r="R55" s="45"/>
      <c r="S55" s="45"/>
    </row>
    <row r="56" spans="2:19" s="4" customFormat="1" ht="24" x14ac:dyDescent="0.15">
      <c r="B56" s="111"/>
      <c r="C56" s="111"/>
      <c r="D56" s="71" t="s">
        <v>303</v>
      </c>
      <c r="E56" s="81" t="s">
        <v>295</v>
      </c>
      <c r="F56" s="43"/>
      <c r="G56" s="41"/>
      <c r="H56" s="41"/>
      <c r="I56" s="45"/>
      <c r="J56" s="44"/>
      <c r="K56" s="72"/>
      <c r="L56" s="41"/>
      <c r="M56" s="72" t="s">
        <v>131</v>
      </c>
      <c r="N56" s="72"/>
      <c r="O56" s="41"/>
      <c r="P56" s="45"/>
      <c r="Q56" s="45"/>
      <c r="R56" s="45"/>
      <c r="S56" s="45"/>
    </row>
    <row r="57" spans="2:19" s="4" customFormat="1" ht="14.25" x14ac:dyDescent="0.15">
      <c r="B57" s="111"/>
      <c r="C57" s="111"/>
      <c r="D57" s="71" t="s">
        <v>304</v>
      </c>
      <c r="E57" s="81" t="s">
        <v>296</v>
      </c>
      <c r="F57" s="43"/>
      <c r="G57" s="41"/>
      <c r="H57" s="41"/>
      <c r="I57" s="45"/>
      <c r="J57" s="44"/>
      <c r="K57" s="72"/>
      <c r="L57" s="41"/>
      <c r="M57" s="72" t="s">
        <v>131</v>
      </c>
      <c r="N57" s="72"/>
      <c r="O57" s="41"/>
      <c r="P57" s="45"/>
      <c r="Q57" s="45"/>
      <c r="R57" s="45"/>
      <c r="S57" s="45"/>
    </row>
    <row r="58" spans="2:19" s="4" customFormat="1" ht="14.25" x14ac:dyDescent="0.15">
      <c r="B58" s="111"/>
      <c r="C58" s="111"/>
      <c r="D58" s="71" t="s">
        <v>305</v>
      </c>
      <c r="E58" s="81" t="s">
        <v>297</v>
      </c>
      <c r="F58" s="43"/>
      <c r="G58" s="41"/>
      <c r="H58" s="41"/>
      <c r="I58" s="45"/>
      <c r="J58" s="44"/>
      <c r="K58" s="72"/>
      <c r="L58" s="41"/>
      <c r="M58" s="72" t="s">
        <v>131</v>
      </c>
      <c r="N58" s="72"/>
      <c r="O58" s="41"/>
      <c r="P58" s="45"/>
      <c r="Q58" s="45"/>
      <c r="R58" s="45"/>
      <c r="S58" s="45"/>
    </row>
    <row r="59" spans="2:19" s="4" customFormat="1" ht="24" x14ac:dyDescent="0.15">
      <c r="B59" s="111"/>
      <c r="C59" s="111"/>
      <c r="D59" s="71" t="s">
        <v>306</v>
      </c>
      <c r="E59" s="81" t="s">
        <v>298</v>
      </c>
      <c r="F59" s="43"/>
      <c r="G59" s="41"/>
      <c r="H59" s="41"/>
      <c r="I59" s="45"/>
      <c r="J59" s="44"/>
      <c r="K59" s="72"/>
      <c r="L59" s="41"/>
      <c r="M59" s="72" t="s">
        <v>131</v>
      </c>
      <c r="N59" s="72"/>
      <c r="O59" s="41"/>
      <c r="P59" s="45"/>
      <c r="Q59" s="45"/>
      <c r="R59" s="45"/>
      <c r="S59" s="45"/>
    </row>
    <row r="60" spans="2:19" s="4" customFormat="1" ht="14.25" x14ac:dyDescent="0.15">
      <c r="B60" s="111"/>
      <c r="C60" s="111"/>
      <c r="D60" s="71" t="s">
        <v>307</v>
      </c>
      <c r="E60" s="81" t="s">
        <v>299</v>
      </c>
      <c r="F60" s="43"/>
      <c r="G60" s="41"/>
      <c r="H60" s="41"/>
      <c r="I60" s="45"/>
      <c r="J60" s="44"/>
      <c r="K60" s="72"/>
      <c r="L60" s="41"/>
      <c r="M60" s="72" t="s">
        <v>131</v>
      </c>
      <c r="N60" s="72"/>
      <c r="O60" s="41"/>
      <c r="P60" s="45"/>
      <c r="Q60" s="45"/>
      <c r="R60" s="45"/>
      <c r="S60" s="45"/>
    </row>
    <row r="61" spans="2:19" s="4" customFormat="1" ht="24" x14ac:dyDescent="0.15">
      <c r="B61" s="111"/>
      <c r="C61" s="117"/>
      <c r="D61" s="71" t="s">
        <v>308</v>
      </c>
      <c r="E61" s="81" t="s">
        <v>300</v>
      </c>
      <c r="F61" s="43"/>
      <c r="G61" s="41"/>
      <c r="H61" s="41"/>
      <c r="I61" s="45"/>
      <c r="J61" s="44"/>
      <c r="K61" s="72"/>
      <c r="L61" s="41"/>
      <c r="M61" s="72" t="s">
        <v>131</v>
      </c>
      <c r="N61" s="72"/>
      <c r="O61" s="41"/>
      <c r="P61" s="45"/>
      <c r="Q61" s="45"/>
      <c r="R61" s="45"/>
      <c r="S61" s="45"/>
    </row>
    <row r="62" spans="2:19" s="4" customFormat="1" ht="14.25" x14ac:dyDescent="0.15">
      <c r="B62" s="56"/>
      <c r="C62" s="56"/>
      <c r="D62" s="56"/>
      <c r="F62" s="80"/>
      <c r="G62" s="60"/>
      <c r="H62" s="60"/>
      <c r="I62" s="62"/>
      <c r="J62" s="61"/>
      <c r="K62" s="63"/>
      <c r="L62" s="60"/>
      <c r="M62" s="63"/>
      <c r="N62" s="63"/>
      <c r="O62" s="60"/>
      <c r="P62" s="62"/>
      <c r="Q62" s="62"/>
      <c r="R62" s="62"/>
      <c r="S62" s="62"/>
    </row>
    <row r="63" spans="2:19" s="4" customFormat="1" ht="14.25" x14ac:dyDescent="0.15">
      <c r="C63" s="14"/>
      <c r="D63" s="14"/>
      <c r="E63" s="37"/>
      <c r="F63" s="37"/>
      <c r="G63" s="14"/>
      <c r="H63" s="14"/>
      <c r="I63" s="14"/>
      <c r="K63" s="14"/>
      <c r="L63" s="14"/>
      <c r="M63" s="14"/>
      <c r="N63" s="14"/>
      <c r="O63" s="14"/>
      <c r="P63" s="14"/>
      <c r="Q63" s="14"/>
      <c r="R63" s="14"/>
      <c r="S63" s="14"/>
    </row>
    <row r="64" spans="2:19" x14ac:dyDescent="0.15">
      <c r="E64" s="102" t="s">
        <v>24</v>
      </c>
      <c r="F64" s="103"/>
      <c r="G64" s="104"/>
      <c r="I64" s="105" t="s">
        <v>162</v>
      </c>
      <c r="J64" s="106"/>
      <c r="K64" s="107"/>
    </row>
    <row r="65" spans="5:11" x14ac:dyDescent="0.15">
      <c r="E65" s="26" t="s">
        <v>26</v>
      </c>
      <c r="F65" s="26"/>
      <c r="G65" s="5">
        <f>COUNTIF(O4:O61,"初始")+COUNTIF(O4:O61,"修改")+COUNTIF(O4:O61,"废除")</f>
        <v>0</v>
      </c>
      <c r="I65" s="54" t="s">
        <v>74</v>
      </c>
      <c r="J65" s="55">
        <f>COUNTIF(G4:G61,"A")</f>
        <v>1</v>
      </c>
      <c r="K65" s="74" t="s">
        <v>80</v>
      </c>
    </row>
    <row r="66" spans="5:11" x14ac:dyDescent="0.15">
      <c r="E66" s="26" t="s">
        <v>27</v>
      </c>
      <c r="F66" s="26"/>
      <c r="G66" s="28">
        <f>COUNTIF(O4:O61,"修改 ")</f>
        <v>0</v>
      </c>
      <c r="I66" s="54" t="s">
        <v>75</v>
      </c>
      <c r="J66" s="55">
        <f>COUNTIF(G4:G61,"B")</f>
        <v>1</v>
      </c>
      <c r="K66" s="74" t="s">
        <v>78</v>
      </c>
    </row>
    <row r="67" spans="5:11" x14ac:dyDescent="0.15">
      <c r="E67" s="26" t="s">
        <v>28</v>
      </c>
      <c r="F67" s="26"/>
      <c r="G67" s="28">
        <f>COUNTIF(O4:O61,"新增")</f>
        <v>0</v>
      </c>
      <c r="I67" s="54" t="s">
        <v>76</v>
      </c>
      <c r="J67" s="55">
        <f>COUNTIF(G4:G61,"C")</f>
        <v>0</v>
      </c>
      <c r="K67" s="74" t="s">
        <v>81</v>
      </c>
    </row>
    <row r="68" spans="5:11" x14ac:dyDescent="0.15">
      <c r="E68" s="26" t="s">
        <v>29</v>
      </c>
      <c r="F68" s="26"/>
      <c r="G68" s="28">
        <f>COUNTIF(O4:O61,"废除")</f>
        <v>0</v>
      </c>
      <c r="I68" s="54" t="s">
        <v>77</v>
      </c>
      <c r="J68" s="55">
        <f>COUNTIF(G4:G61,"D")</f>
        <v>0</v>
      </c>
      <c r="K68" s="74" t="s">
        <v>79</v>
      </c>
    </row>
    <row r="69" spans="5:11" x14ac:dyDescent="0.15">
      <c r="E69" s="26" t="s">
        <v>30</v>
      </c>
      <c r="F69" s="26"/>
      <c r="G69" s="28">
        <f>SUM(P4:P61)</f>
        <v>0</v>
      </c>
    </row>
    <row r="71" spans="5:11" ht="16.5" x14ac:dyDescent="0.15">
      <c r="E71" s="75"/>
    </row>
    <row r="72" spans="5:11" ht="16.5" x14ac:dyDescent="0.15">
      <c r="E72" s="75"/>
    </row>
    <row r="73" spans="5:11" ht="16.5" x14ac:dyDescent="0.15">
      <c r="E73" s="75"/>
    </row>
  </sheetData>
  <mergeCells count="13">
    <mergeCell ref="E64:G64"/>
    <mergeCell ref="I64:K64"/>
    <mergeCell ref="F4:F7"/>
    <mergeCell ref="G4:G7"/>
    <mergeCell ref="F8:F19"/>
    <mergeCell ref="G8:G19"/>
    <mergeCell ref="A1:S1"/>
    <mergeCell ref="B2:S2"/>
    <mergeCell ref="U3:Y3"/>
    <mergeCell ref="B4:B61"/>
    <mergeCell ref="C4:C7"/>
    <mergeCell ref="C8:C19"/>
    <mergeCell ref="C20:C61"/>
  </mergeCells>
  <phoneticPr fontId="1" type="noConversion"/>
  <dataValidations count="6">
    <dataValidation type="list" allowBlank="1" showInputMessage="1" showErrorMessage="1" sqref="G4 G8 G20:G62">
      <formula1>"A,B,C,D"</formula1>
    </dataValidation>
    <dataValidation type="list" allowBlank="1" showInputMessage="1" showErrorMessage="1" prompt="_x000a_" sqref="M4:M62">
      <formula1>"已批准,未批准"</formula1>
    </dataValidation>
    <dataValidation type="list" allowBlank="1" showInputMessage="1" showErrorMessage="1" sqref="N4:N62">
      <formula1>"需求调研,需求设计,实现与测试,UAT测试,上线投产"</formula1>
    </dataValidation>
    <dataValidation type="list" allowBlank="1" showInputMessage="1" showErrorMessage="1" sqref="L4:L62">
      <formula1>"功能开发,报表开发,数据提取,日常运维"</formula1>
    </dataValidation>
    <dataValidation type="list" allowBlank="1" showInputMessage="1" showErrorMessage="1" sqref="O4:O62">
      <formula1>"初始,新增,修改,废除"</formula1>
    </dataValidation>
    <dataValidation type="list" allowBlank="1" showInputMessage="1" showErrorMessage="1" sqref="H4:H62">
      <formula1>"是,否"</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
  <sheetViews>
    <sheetView workbookViewId="0">
      <selection activeCell="F6" sqref="F6"/>
    </sheetView>
  </sheetViews>
  <sheetFormatPr defaultRowHeight="11.25" x14ac:dyDescent="0.15"/>
  <cols>
    <col min="1" max="1" width="1.375" style="7" customWidth="1"/>
    <col min="2" max="2" width="13.25" style="7" customWidth="1"/>
    <col min="3" max="3" width="9.625" style="7" customWidth="1"/>
    <col min="4" max="4" width="10" style="7" customWidth="1"/>
    <col min="5" max="5" width="16.25" style="10" customWidth="1"/>
    <col min="6" max="6" width="45.125" style="7" customWidth="1"/>
    <col min="7" max="7" width="17.625" style="7" customWidth="1"/>
    <col min="8" max="8" width="7.5" style="10" customWidth="1"/>
    <col min="9" max="9" width="7.5" style="7" customWidth="1"/>
    <col min="10" max="10" width="12.25" style="7" customWidth="1"/>
    <col min="11" max="11" width="18.625" style="7" customWidth="1"/>
    <col min="12" max="12" width="11.25" style="10" customWidth="1"/>
    <col min="13" max="14" width="11.25" style="7" customWidth="1"/>
    <col min="15" max="15" width="11.25" style="10" customWidth="1"/>
    <col min="16" max="16" width="8.375" style="7" customWidth="1"/>
    <col min="17" max="17" width="5" style="7" customWidth="1"/>
    <col min="18" max="20" width="11.25" style="7" customWidth="1"/>
    <col min="21" max="16384" width="9" style="7"/>
  </cols>
  <sheetData>
    <row r="1" spans="1:26" s="3" customFormat="1" ht="27" x14ac:dyDescent="0.15">
      <c r="A1" s="100" t="s">
        <v>13</v>
      </c>
      <c r="B1" s="100"/>
      <c r="C1" s="100"/>
      <c r="D1" s="100"/>
      <c r="E1" s="100"/>
      <c r="F1" s="100"/>
      <c r="G1" s="100"/>
      <c r="H1" s="100"/>
      <c r="I1" s="100"/>
      <c r="J1" s="100"/>
      <c r="K1" s="100"/>
      <c r="L1" s="100"/>
      <c r="M1" s="100"/>
      <c r="N1" s="100"/>
      <c r="O1" s="100"/>
      <c r="P1" s="100"/>
      <c r="Q1" s="100"/>
      <c r="R1" s="100"/>
      <c r="S1" s="100"/>
      <c r="T1" s="100"/>
      <c r="U1" s="15"/>
      <c r="V1" s="15"/>
    </row>
    <row r="2" spans="1:26" ht="20.25" x14ac:dyDescent="0.15">
      <c r="A2" s="10"/>
      <c r="B2" s="116" t="s">
        <v>41</v>
      </c>
      <c r="C2" s="101"/>
      <c r="D2" s="101"/>
      <c r="E2" s="101"/>
      <c r="F2" s="101"/>
      <c r="G2" s="101"/>
      <c r="H2" s="101"/>
      <c r="I2" s="101"/>
      <c r="J2" s="101"/>
      <c r="K2" s="101"/>
      <c r="L2" s="101"/>
      <c r="M2" s="101"/>
      <c r="N2" s="101"/>
      <c r="O2" s="101"/>
      <c r="P2" s="101"/>
      <c r="Q2" s="101"/>
      <c r="R2" s="101"/>
      <c r="S2" s="101"/>
      <c r="T2" s="101"/>
    </row>
    <row r="3" spans="1:26" s="70" customFormat="1" ht="24" x14ac:dyDescent="0.15">
      <c r="B3" s="33" t="s">
        <v>37</v>
      </c>
      <c r="C3" s="29" t="s">
        <v>6</v>
      </c>
      <c r="D3" s="29" t="s">
        <v>7</v>
      </c>
      <c r="E3" s="33" t="s">
        <v>44</v>
      </c>
      <c r="F3" s="33" t="s">
        <v>39</v>
      </c>
      <c r="G3" s="29" t="s">
        <v>140</v>
      </c>
      <c r="H3" s="35" t="s">
        <v>61</v>
      </c>
      <c r="I3" s="73" t="s">
        <v>8</v>
      </c>
      <c r="J3" s="73" t="s">
        <v>4</v>
      </c>
      <c r="K3" s="73" t="s">
        <v>5</v>
      </c>
      <c r="L3" s="73" t="s">
        <v>11</v>
      </c>
      <c r="M3" s="35" t="s">
        <v>63</v>
      </c>
      <c r="N3" s="35" t="s">
        <v>49</v>
      </c>
      <c r="O3" s="35" t="s">
        <v>50</v>
      </c>
      <c r="P3" s="73" t="s">
        <v>19</v>
      </c>
      <c r="Q3" s="73" t="s">
        <v>20</v>
      </c>
      <c r="R3" s="35" t="s">
        <v>46</v>
      </c>
      <c r="S3" s="35" t="s">
        <v>47</v>
      </c>
      <c r="T3" s="35" t="s">
        <v>48</v>
      </c>
      <c r="U3" s="24"/>
      <c r="V3" s="108"/>
      <c r="W3" s="109"/>
      <c r="X3" s="109"/>
      <c r="Y3" s="109"/>
      <c r="Z3" s="109"/>
    </row>
    <row r="4" spans="1:26" s="37" customFormat="1" ht="35.25" customHeight="1" x14ac:dyDescent="0.15">
      <c r="B4" s="112" t="s">
        <v>285</v>
      </c>
      <c r="C4" s="112" t="s">
        <v>292</v>
      </c>
      <c r="D4" s="112" t="s">
        <v>292</v>
      </c>
      <c r="E4" s="71" t="s">
        <v>315</v>
      </c>
      <c r="F4" s="40" t="s">
        <v>312</v>
      </c>
      <c r="G4" s="40"/>
      <c r="H4" s="41" t="s">
        <v>73</v>
      </c>
      <c r="I4" s="41" t="s">
        <v>98</v>
      </c>
      <c r="J4" s="44"/>
      <c r="K4" s="43"/>
      <c r="L4" s="72" t="s">
        <v>317</v>
      </c>
      <c r="M4" s="41" t="s">
        <v>65</v>
      </c>
      <c r="N4" s="72" t="s">
        <v>141</v>
      </c>
      <c r="O4" s="72" t="s">
        <v>67</v>
      </c>
      <c r="P4" s="41" t="s">
        <v>33</v>
      </c>
      <c r="Q4" s="45"/>
      <c r="R4" s="45"/>
      <c r="S4" s="45"/>
      <c r="T4" s="45"/>
    </row>
    <row r="5" spans="1:26" s="37" customFormat="1" ht="35.25" customHeight="1" x14ac:dyDescent="0.15">
      <c r="B5" s="112"/>
      <c r="C5" s="112"/>
      <c r="D5" s="112"/>
      <c r="E5" s="71" t="s">
        <v>316</v>
      </c>
      <c r="F5" s="40" t="s">
        <v>313</v>
      </c>
      <c r="G5" s="40"/>
      <c r="H5" s="41" t="s">
        <v>73</v>
      </c>
      <c r="I5" s="41" t="s">
        <v>23</v>
      </c>
      <c r="J5" s="44"/>
      <c r="K5" s="43"/>
      <c r="L5" s="72" t="s">
        <v>318</v>
      </c>
      <c r="M5" s="41" t="s">
        <v>65</v>
      </c>
      <c r="N5" s="72" t="s">
        <v>141</v>
      </c>
      <c r="O5" s="72" t="s">
        <v>67</v>
      </c>
      <c r="P5" s="41" t="s">
        <v>33</v>
      </c>
      <c r="Q5" s="45"/>
      <c r="R5" s="45"/>
      <c r="S5" s="45"/>
      <c r="T5" s="45"/>
    </row>
    <row r="6" spans="1:26" s="4" customFormat="1" ht="14.25" x14ac:dyDescent="0.15">
      <c r="E6" s="14"/>
      <c r="F6" s="37"/>
      <c r="G6" s="37"/>
      <c r="H6" s="14"/>
      <c r="I6" s="14"/>
      <c r="L6" s="14"/>
      <c r="M6" s="14"/>
      <c r="N6" s="14"/>
      <c r="O6" s="14"/>
      <c r="P6" s="14"/>
      <c r="Q6" s="14"/>
      <c r="R6" s="14"/>
      <c r="S6" s="14"/>
      <c r="T6" s="14"/>
    </row>
    <row r="7" spans="1:26" x14ac:dyDescent="0.15">
      <c r="F7" s="102" t="s">
        <v>24</v>
      </c>
      <c r="G7" s="103"/>
      <c r="H7" s="104"/>
      <c r="J7" s="105" t="s">
        <v>162</v>
      </c>
      <c r="K7" s="106"/>
      <c r="L7" s="107"/>
    </row>
    <row r="8" spans="1:26" x14ac:dyDescent="0.15">
      <c r="F8" s="26" t="s">
        <v>26</v>
      </c>
      <c r="G8" s="26"/>
      <c r="H8" s="5">
        <f>COUNTIF(P4:P5,"初始")+COUNTIF(P4:P5,"修改")+COUNTIF(P4:P5,"废除")</f>
        <v>0</v>
      </c>
      <c r="J8" s="54" t="s">
        <v>74</v>
      </c>
      <c r="K8" s="55">
        <f>COUNTIF(H4:H5,"A")</f>
        <v>2</v>
      </c>
      <c r="L8" s="74" t="s">
        <v>80</v>
      </c>
    </row>
    <row r="9" spans="1:26" x14ac:dyDescent="0.15">
      <c r="F9" s="26" t="s">
        <v>27</v>
      </c>
      <c r="G9" s="26"/>
      <c r="H9" s="28">
        <f>COUNTIF(P4:P5,"修改")</f>
        <v>0</v>
      </c>
      <c r="J9" s="54" t="s">
        <v>75</v>
      </c>
      <c r="K9" s="55">
        <f>COUNTIF(H4:H5,"B")</f>
        <v>0</v>
      </c>
      <c r="L9" s="74" t="s">
        <v>78</v>
      </c>
    </row>
    <row r="10" spans="1:26" x14ac:dyDescent="0.15">
      <c r="F10" s="26" t="s">
        <v>28</v>
      </c>
      <c r="G10" s="26"/>
      <c r="H10" s="28">
        <f>COUNTIF(P4:P5,"新增")</f>
        <v>2</v>
      </c>
      <c r="J10" s="54" t="s">
        <v>76</v>
      </c>
      <c r="K10" s="55">
        <f>COUNTIF(H4:H5,"C")</f>
        <v>0</v>
      </c>
      <c r="L10" s="74" t="s">
        <v>81</v>
      </c>
    </row>
    <row r="11" spans="1:26" x14ac:dyDescent="0.15">
      <c r="F11" s="26" t="s">
        <v>29</v>
      </c>
      <c r="G11" s="26"/>
      <c r="H11" s="28">
        <f>COUNTIF(P4:P5,"废除")</f>
        <v>0</v>
      </c>
      <c r="J11" s="54" t="s">
        <v>77</v>
      </c>
      <c r="K11" s="55">
        <f>COUNTIF(H4:H5,"D")</f>
        <v>0</v>
      </c>
      <c r="L11" s="74" t="s">
        <v>79</v>
      </c>
    </row>
    <row r="12" spans="1:26" x14ac:dyDescent="0.15">
      <c r="F12" s="26" t="s">
        <v>30</v>
      </c>
      <c r="G12" s="26"/>
      <c r="H12" s="28">
        <f>SUM(Q4:Q5)</f>
        <v>0</v>
      </c>
    </row>
    <row r="14" spans="1:26" ht="16.5" x14ac:dyDescent="0.15">
      <c r="F14" s="75"/>
    </row>
    <row r="15" spans="1:26" ht="16.5" x14ac:dyDescent="0.15">
      <c r="F15" s="75"/>
    </row>
    <row r="16" spans="1:26" ht="16.5" x14ac:dyDescent="0.15">
      <c r="F16" s="75"/>
    </row>
    <row r="17" spans="6:6" ht="16.5" x14ac:dyDescent="0.15">
      <c r="F17" s="75"/>
    </row>
    <row r="18" spans="6:6" ht="16.5" x14ac:dyDescent="0.15">
      <c r="F18" s="75"/>
    </row>
  </sheetData>
  <mergeCells count="8">
    <mergeCell ref="A1:T1"/>
    <mergeCell ref="B2:T2"/>
    <mergeCell ref="D4:D5"/>
    <mergeCell ref="V3:Z3"/>
    <mergeCell ref="F7:H7"/>
    <mergeCell ref="J7:L7"/>
    <mergeCell ref="B4:B5"/>
    <mergeCell ref="C4:C5"/>
  </mergeCells>
  <phoneticPr fontId="1" type="noConversion"/>
  <dataValidations count="6">
    <dataValidation type="list" allowBlank="1" showInputMessage="1" showErrorMessage="1" prompt="_x000a_" sqref="N4:N5">
      <formula1>"已批准,未批准"</formula1>
    </dataValidation>
    <dataValidation type="list" allowBlank="1" showInputMessage="1" showErrorMessage="1" sqref="H4:H5">
      <formula1>"A,B,C,D"</formula1>
    </dataValidation>
    <dataValidation type="list" allowBlank="1" showInputMessage="1" showErrorMessage="1" sqref="O4:O5">
      <formula1>"需求调研,需求设计,实现与测试,UAT测试,上线投产"</formula1>
    </dataValidation>
    <dataValidation type="list" allowBlank="1" showInputMessage="1" showErrorMessage="1" sqref="M4:M5">
      <formula1>"功能开发,报表开发,数据提取,日常运维"</formula1>
    </dataValidation>
    <dataValidation type="list" allowBlank="1" showInputMessage="1" showErrorMessage="1" sqref="P4:P5">
      <formula1>"初始,新增,修改,废除"</formula1>
    </dataValidation>
    <dataValidation type="list" allowBlank="1" showInputMessage="1" showErrorMessage="1" sqref="I4:I5">
      <formula1>"是,否"</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workbookViewId="0">
      <selection activeCell="G6" sqref="G6"/>
    </sheetView>
  </sheetViews>
  <sheetFormatPr defaultRowHeight="11.25" x14ac:dyDescent="0.15"/>
  <cols>
    <col min="1" max="1" width="1.375" style="7" customWidth="1"/>
    <col min="2" max="2" width="13.25" style="7" customWidth="1"/>
    <col min="3" max="3" width="9.625" style="7" customWidth="1"/>
    <col min="4" max="4" width="10" style="7" customWidth="1"/>
    <col min="5" max="5" width="16.25" style="10" customWidth="1"/>
    <col min="6" max="6" width="45.125" style="7" customWidth="1"/>
    <col min="7" max="7" width="17.625" style="7" customWidth="1"/>
    <col min="8" max="8" width="7.5" style="10" customWidth="1"/>
    <col min="9" max="9" width="7.5" style="7" customWidth="1"/>
    <col min="10" max="10" width="12.25" style="7" customWidth="1"/>
    <col min="11" max="11" width="18.625" style="7" customWidth="1"/>
    <col min="12" max="12" width="11.25" style="10" customWidth="1"/>
    <col min="13" max="14" width="11.25" style="7" customWidth="1"/>
    <col min="15" max="15" width="11.25" style="10" customWidth="1"/>
    <col min="16" max="16" width="8.375" style="7" customWidth="1"/>
    <col min="17" max="17" width="5" style="7" customWidth="1"/>
    <col min="18" max="20" width="11.25" style="7" customWidth="1"/>
    <col min="21" max="16384" width="9" style="7"/>
  </cols>
  <sheetData>
    <row r="1" spans="1:26" s="3" customFormat="1" ht="27" x14ac:dyDescent="0.15">
      <c r="A1" s="100" t="s">
        <v>13</v>
      </c>
      <c r="B1" s="100"/>
      <c r="C1" s="100"/>
      <c r="D1" s="100"/>
      <c r="E1" s="100"/>
      <c r="F1" s="100"/>
      <c r="G1" s="100"/>
      <c r="H1" s="100"/>
      <c r="I1" s="100"/>
      <c r="J1" s="100"/>
      <c r="K1" s="100"/>
      <c r="L1" s="100"/>
      <c r="M1" s="100"/>
      <c r="N1" s="100"/>
      <c r="O1" s="100"/>
      <c r="P1" s="100"/>
      <c r="Q1" s="100"/>
      <c r="R1" s="100"/>
      <c r="S1" s="100"/>
      <c r="T1" s="100"/>
      <c r="U1" s="15"/>
      <c r="V1" s="15"/>
    </row>
    <row r="2" spans="1:26" ht="20.25" x14ac:dyDescent="0.15">
      <c r="A2" s="10"/>
      <c r="B2" s="116" t="s">
        <v>41</v>
      </c>
      <c r="C2" s="101"/>
      <c r="D2" s="101"/>
      <c r="E2" s="101"/>
      <c r="F2" s="101"/>
      <c r="G2" s="101"/>
      <c r="H2" s="101"/>
      <c r="I2" s="101"/>
      <c r="J2" s="101"/>
      <c r="K2" s="101"/>
      <c r="L2" s="101"/>
      <c r="M2" s="101"/>
      <c r="N2" s="101"/>
      <c r="O2" s="101"/>
      <c r="P2" s="101"/>
      <c r="Q2" s="101"/>
      <c r="R2" s="101"/>
      <c r="S2" s="101"/>
      <c r="T2" s="101"/>
    </row>
    <row r="3" spans="1:26" s="70" customFormat="1" ht="24" x14ac:dyDescent="0.15">
      <c r="B3" s="33" t="s">
        <v>37</v>
      </c>
      <c r="C3" s="29" t="s">
        <v>6</v>
      </c>
      <c r="D3" s="29" t="s">
        <v>7</v>
      </c>
      <c r="E3" s="33" t="s">
        <v>44</v>
      </c>
      <c r="F3" s="33" t="s">
        <v>39</v>
      </c>
      <c r="G3" s="29" t="s">
        <v>140</v>
      </c>
      <c r="H3" s="35" t="s">
        <v>61</v>
      </c>
      <c r="I3" s="73" t="s">
        <v>8</v>
      </c>
      <c r="J3" s="73" t="s">
        <v>4</v>
      </c>
      <c r="K3" s="73" t="s">
        <v>5</v>
      </c>
      <c r="L3" s="73" t="s">
        <v>11</v>
      </c>
      <c r="M3" s="35" t="s">
        <v>63</v>
      </c>
      <c r="N3" s="35" t="s">
        <v>49</v>
      </c>
      <c r="O3" s="35" t="s">
        <v>50</v>
      </c>
      <c r="P3" s="73" t="s">
        <v>19</v>
      </c>
      <c r="Q3" s="73" t="s">
        <v>20</v>
      </c>
      <c r="R3" s="35" t="s">
        <v>46</v>
      </c>
      <c r="S3" s="35" t="s">
        <v>47</v>
      </c>
      <c r="T3" s="35" t="s">
        <v>48</v>
      </c>
      <c r="U3" s="24"/>
      <c r="V3" s="108"/>
      <c r="W3" s="109"/>
      <c r="X3" s="109"/>
      <c r="Y3" s="109"/>
      <c r="Z3" s="109"/>
    </row>
    <row r="4" spans="1:26" s="37" customFormat="1" ht="48" x14ac:dyDescent="0.15">
      <c r="B4" s="110" t="s">
        <v>286</v>
      </c>
      <c r="C4" s="110" t="s">
        <v>289</v>
      </c>
      <c r="D4" s="110" t="s">
        <v>289</v>
      </c>
      <c r="E4" s="71"/>
      <c r="F4" s="40" t="s">
        <v>287</v>
      </c>
      <c r="G4" s="40"/>
      <c r="H4" s="41" t="s">
        <v>73</v>
      </c>
      <c r="I4" s="41" t="s">
        <v>23</v>
      </c>
      <c r="J4" s="44"/>
      <c r="K4" s="43"/>
      <c r="L4" s="72" t="s">
        <v>284</v>
      </c>
      <c r="M4" s="41" t="s">
        <v>64</v>
      </c>
      <c r="N4" s="72" t="s">
        <v>141</v>
      </c>
      <c r="O4" s="72" t="s">
        <v>67</v>
      </c>
      <c r="P4" s="41" t="s">
        <v>33</v>
      </c>
      <c r="Q4" s="45"/>
      <c r="R4" s="45"/>
      <c r="S4" s="45"/>
      <c r="T4" s="45"/>
    </row>
    <row r="5" spans="1:26" s="37" customFormat="1" ht="132" x14ac:dyDescent="0.15">
      <c r="B5" s="111"/>
      <c r="C5" s="111"/>
      <c r="D5" s="111"/>
      <c r="E5" s="71"/>
      <c r="F5" s="40" t="s">
        <v>288</v>
      </c>
      <c r="G5" s="40"/>
      <c r="H5" s="41" t="s">
        <v>73</v>
      </c>
      <c r="I5" s="41" t="s">
        <v>98</v>
      </c>
      <c r="J5" s="44"/>
      <c r="K5" s="43"/>
      <c r="L5" s="72" t="s">
        <v>284</v>
      </c>
      <c r="M5" s="41" t="s">
        <v>139</v>
      </c>
      <c r="N5" s="72" t="s">
        <v>141</v>
      </c>
      <c r="O5" s="72" t="s">
        <v>67</v>
      </c>
      <c r="P5" s="41" t="s">
        <v>33</v>
      </c>
      <c r="Q5" s="45"/>
      <c r="R5" s="45"/>
      <c r="S5" s="45"/>
      <c r="T5" s="45"/>
    </row>
    <row r="6" spans="1:26" s="37" customFormat="1" ht="24" x14ac:dyDescent="0.15">
      <c r="B6" s="117"/>
      <c r="C6" s="117"/>
      <c r="D6" s="117"/>
      <c r="E6" s="71"/>
      <c r="F6" s="40" t="s">
        <v>290</v>
      </c>
      <c r="G6" s="40" t="s">
        <v>319</v>
      </c>
      <c r="H6" s="41" t="s">
        <v>73</v>
      </c>
      <c r="I6" s="41" t="s">
        <v>98</v>
      </c>
      <c r="J6" s="44"/>
      <c r="K6" s="43"/>
      <c r="L6" s="72" t="s">
        <v>284</v>
      </c>
      <c r="M6" s="41" t="s">
        <v>64</v>
      </c>
      <c r="N6" s="72" t="s">
        <v>141</v>
      </c>
      <c r="O6" s="72" t="s">
        <v>67</v>
      </c>
      <c r="P6" s="41" t="s">
        <v>33</v>
      </c>
      <c r="Q6" s="45"/>
      <c r="R6" s="45"/>
      <c r="S6" s="45"/>
      <c r="T6" s="45"/>
    </row>
    <row r="7" spans="1:26" s="4" customFormat="1" ht="14.25" x14ac:dyDescent="0.15">
      <c r="B7" s="56"/>
      <c r="C7" s="57"/>
      <c r="D7" s="58"/>
      <c r="E7" s="56"/>
      <c r="F7" s="59"/>
      <c r="G7" s="59"/>
      <c r="H7" s="60"/>
      <c r="I7" s="60"/>
      <c r="J7" s="61"/>
      <c r="K7" s="61"/>
      <c r="L7" s="62"/>
      <c r="M7" s="60"/>
      <c r="N7" s="62"/>
      <c r="O7" s="63"/>
      <c r="P7" s="60"/>
      <c r="Q7" s="62"/>
      <c r="R7" s="62"/>
      <c r="S7" s="62"/>
      <c r="T7" s="62"/>
    </row>
    <row r="8" spans="1:26" s="4" customFormat="1" ht="14.25" x14ac:dyDescent="0.15">
      <c r="B8" s="56"/>
      <c r="C8" s="57"/>
      <c r="D8" s="58"/>
      <c r="E8" s="56"/>
      <c r="F8" s="59"/>
      <c r="G8" s="59"/>
      <c r="H8" s="60"/>
      <c r="I8" s="60"/>
      <c r="J8" s="61"/>
      <c r="K8" s="61"/>
      <c r="L8" s="62"/>
      <c r="M8" s="60"/>
      <c r="N8" s="62"/>
      <c r="O8" s="63"/>
      <c r="P8" s="60"/>
      <c r="Q8" s="62"/>
      <c r="R8" s="62"/>
      <c r="S8" s="62"/>
      <c r="T8" s="62"/>
    </row>
    <row r="9" spans="1:26" s="4" customFormat="1" ht="14.25" x14ac:dyDescent="0.15">
      <c r="E9" s="14"/>
      <c r="F9" s="37"/>
      <c r="G9" s="37"/>
      <c r="H9" s="14"/>
      <c r="I9" s="14"/>
      <c r="L9" s="14"/>
      <c r="M9" s="14"/>
      <c r="N9" s="14"/>
      <c r="O9" s="14"/>
      <c r="P9" s="14"/>
      <c r="Q9" s="14"/>
      <c r="R9" s="14"/>
      <c r="S9" s="14"/>
      <c r="T9" s="14"/>
    </row>
    <row r="10" spans="1:26" x14ac:dyDescent="0.15">
      <c r="F10" s="102" t="s">
        <v>24</v>
      </c>
      <c r="G10" s="103"/>
      <c r="H10" s="104"/>
      <c r="J10" s="105" t="s">
        <v>162</v>
      </c>
      <c r="K10" s="106"/>
      <c r="L10" s="107"/>
    </row>
    <row r="11" spans="1:26" x14ac:dyDescent="0.15">
      <c r="F11" s="26" t="s">
        <v>26</v>
      </c>
      <c r="G11" s="26"/>
      <c r="H11" s="5">
        <f>COUNTIF(P4:P6,"初始")+COUNTIF(P4:P6,"修改")+COUNTIF(P4:P6,"废除")</f>
        <v>0</v>
      </c>
      <c r="J11" s="54" t="s">
        <v>74</v>
      </c>
      <c r="K11" s="55">
        <f>COUNTIF(H4:H6,"A")</f>
        <v>3</v>
      </c>
      <c r="L11" s="74" t="s">
        <v>80</v>
      </c>
    </row>
    <row r="12" spans="1:26" x14ac:dyDescent="0.15">
      <c r="F12" s="26" t="s">
        <v>27</v>
      </c>
      <c r="G12" s="26"/>
      <c r="H12" s="28">
        <f>COUNTIF(P4:P6,"修改")</f>
        <v>0</v>
      </c>
      <c r="J12" s="54" t="s">
        <v>75</v>
      </c>
      <c r="K12" s="55">
        <f>COUNTIF(H4:H6,"B")</f>
        <v>0</v>
      </c>
      <c r="L12" s="74" t="s">
        <v>78</v>
      </c>
    </row>
    <row r="13" spans="1:26" x14ac:dyDescent="0.15">
      <c r="F13" s="26" t="s">
        <v>28</v>
      </c>
      <c r="G13" s="26"/>
      <c r="H13" s="28">
        <f>COUNTIF(P4:P6,"新增")</f>
        <v>3</v>
      </c>
      <c r="J13" s="54" t="s">
        <v>76</v>
      </c>
      <c r="K13" s="55">
        <f>COUNTIF(H4:H6,"C")</f>
        <v>0</v>
      </c>
      <c r="L13" s="74" t="s">
        <v>81</v>
      </c>
    </row>
    <row r="14" spans="1:26" x14ac:dyDescent="0.15">
      <c r="F14" s="26" t="s">
        <v>29</v>
      </c>
      <c r="G14" s="26"/>
      <c r="H14" s="28">
        <f>COUNTIF(P4:P6,"废除")</f>
        <v>0</v>
      </c>
      <c r="J14" s="54" t="s">
        <v>77</v>
      </c>
      <c r="K14" s="55">
        <f>COUNTIF(H4:H6,"D")</f>
        <v>0</v>
      </c>
      <c r="L14" s="74" t="s">
        <v>79</v>
      </c>
    </row>
    <row r="15" spans="1:26" x14ac:dyDescent="0.15">
      <c r="F15" s="26" t="s">
        <v>30</v>
      </c>
      <c r="G15" s="26"/>
      <c r="H15" s="28">
        <f>SUM(Q4:Q6)</f>
        <v>0</v>
      </c>
    </row>
    <row r="17" spans="6:6" ht="16.5" x14ac:dyDescent="0.15">
      <c r="F17" s="75"/>
    </row>
    <row r="18" spans="6:6" ht="16.5" x14ac:dyDescent="0.15">
      <c r="F18" s="75"/>
    </row>
    <row r="19" spans="6:6" ht="16.5" x14ac:dyDescent="0.15">
      <c r="F19" s="75"/>
    </row>
    <row r="20" spans="6:6" ht="16.5" x14ac:dyDescent="0.15">
      <c r="F20" s="75"/>
    </row>
    <row r="21" spans="6:6" ht="16.5" x14ac:dyDescent="0.15">
      <c r="F21" s="75"/>
    </row>
  </sheetData>
  <mergeCells count="8">
    <mergeCell ref="A1:T1"/>
    <mergeCell ref="B2:T2"/>
    <mergeCell ref="V3:Z3"/>
    <mergeCell ref="F10:H10"/>
    <mergeCell ref="J10:L10"/>
    <mergeCell ref="B4:B6"/>
    <mergeCell ref="D4:D6"/>
    <mergeCell ref="C4:C6"/>
  </mergeCells>
  <phoneticPr fontId="1" type="noConversion"/>
  <dataValidations count="7">
    <dataValidation type="list" allowBlank="1" showInputMessage="1" showErrorMessage="1" sqref="I4:I8">
      <formula1>"是,否"</formula1>
    </dataValidation>
    <dataValidation type="list" allowBlank="1" showInputMessage="1" showErrorMessage="1" sqref="P4:P8">
      <formula1>"初始,新增,修改,废除"</formula1>
    </dataValidation>
    <dataValidation type="list" allowBlank="1" showInputMessage="1" showErrorMessage="1" sqref="M4:M8">
      <formula1>"功能开发,报表开发,数据提取,日常运维"</formula1>
    </dataValidation>
    <dataValidation type="list" allowBlank="1" showInputMessage="1" showErrorMessage="1" sqref="O4:O8">
      <formula1>"需求调研,需求设计,实现与测试,UAT测试,上线投产"</formula1>
    </dataValidation>
    <dataValidation type="list" allowBlank="1" showInputMessage="1" showErrorMessage="1" sqref="H7:H8">
      <formula1>"3,2,1"</formula1>
    </dataValidation>
    <dataValidation type="list" allowBlank="1" showInputMessage="1" showErrorMessage="1" sqref="H4:H6">
      <formula1>"A,B,C,D"</formula1>
    </dataValidation>
    <dataValidation type="list" allowBlank="1" showInputMessage="1" showErrorMessage="1" prompt="_x000a_" sqref="N4:N6">
      <formula1>"已批准,未批准"</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
  <sheetViews>
    <sheetView showGridLines="0" workbookViewId="0">
      <pane xSplit="1" ySplit="3" topLeftCell="B4" activePane="bottomRight" state="frozen"/>
      <selection pane="topRight" activeCell="B1" sqref="B1"/>
      <selection pane="bottomLeft" activeCell="A4" sqref="A4"/>
      <selection pane="bottomRight" activeCell="K22" sqref="K22"/>
    </sheetView>
  </sheetViews>
  <sheetFormatPr defaultRowHeight="15" x14ac:dyDescent="0.15"/>
  <cols>
    <col min="1" max="1" width="1.375" style="11" customWidth="1"/>
    <col min="2" max="2" width="11.125" style="11" customWidth="1"/>
    <col min="3" max="3" width="26" style="11" customWidth="1"/>
    <col min="4" max="4" width="12.125" style="11" customWidth="1"/>
    <col min="5" max="5" width="23.75" style="11" customWidth="1"/>
    <col min="6" max="6" width="6.25" style="13" customWidth="1"/>
    <col min="7" max="7" width="7" style="14" customWidth="1"/>
    <col min="8" max="9" width="6.875" style="11" customWidth="1"/>
    <col min="10" max="10" width="10.875" style="14" customWidth="1"/>
    <col min="11" max="11" width="30.375" style="11" customWidth="1"/>
    <col min="12" max="12" width="3.125" style="11" customWidth="1"/>
    <col min="13" max="16384" width="9" style="11"/>
  </cols>
  <sheetData>
    <row r="1" spans="1:17" s="25" customFormat="1" ht="27" x14ac:dyDescent="0.15">
      <c r="A1" s="100" t="s">
        <v>13</v>
      </c>
      <c r="B1" s="100"/>
      <c r="C1" s="100"/>
      <c r="D1" s="100"/>
      <c r="E1" s="100"/>
      <c r="F1" s="100"/>
      <c r="G1" s="100"/>
      <c r="H1" s="100"/>
      <c r="I1" s="100"/>
      <c r="J1" s="100"/>
      <c r="K1" s="100"/>
    </row>
    <row r="2" spans="1:17" s="2" customFormat="1" ht="26.25" customHeight="1" x14ac:dyDescent="0.25">
      <c r="A2" s="130" t="s">
        <v>16</v>
      </c>
      <c r="B2" s="130"/>
      <c r="C2" s="130"/>
      <c r="D2" s="130"/>
      <c r="E2" s="130"/>
      <c r="F2" s="130"/>
      <c r="G2" s="130"/>
      <c r="H2" s="130"/>
      <c r="I2" s="130"/>
      <c r="J2" s="130"/>
      <c r="K2" s="130"/>
    </row>
    <row r="3" spans="1:17" ht="26.25" customHeight="1" x14ac:dyDescent="0.15">
      <c r="B3" s="19" t="s">
        <v>6</v>
      </c>
      <c r="C3" s="19" t="s">
        <v>7</v>
      </c>
      <c r="D3" s="19" t="s">
        <v>15</v>
      </c>
      <c r="E3" s="19" t="s">
        <v>18</v>
      </c>
      <c r="F3" s="19" t="s">
        <v>3</v>
      </c>
      <c r="G3" s="20" t="s">
        <v>8</v>
      </c>
      <c r="H3" s="19" t="s">
        <v>9</v>
      </c>
      <c r="I3" s="19" t="s">
        <v>10</v>
      </c>
      <c r="J3" s="20" t="s">
        <v>11</v>
      </c>
      <c r="K3" s="19" t="s">
        <v>17</v>
      </c>
      <c r="L3" s="12"/>
      <c r="M3" s="128"/>
      <c r="N3" s="129"/>
      <c r="O3" s="129"/>
      <c r="P3" s="129"/>
      <c r="Q3" s="129"/>
    </row>
    <row r="4" spans="1:17" x14ac:dyDescent="0.15">
      <c r="J4" s="7"/>
    </row>
    <row r="5" spans="1:17" x14ac:dyDescent="0.15">
      <c r="J5" s="7"/>
    </row>
    <row r="6" spans="1:17" x14ac:dyDescent="0.15">
      <c r="J6" s="7"/>
    </row>
    <row r="7" spans="1:17" x14ac:dyDescent="0.15">
      <c r="J7" s="7"/>
    </row>
  </sheetData>
  <mergeCells count="3">
    <mergeCell ref="M3:Q3"/>
    <mergeCell ref="A1:K1"/>
    <mergeCell ref="A2:K2"/>
  </mergeCells>
  <phoneticPr fontId="1" type="noConversion"/>
  <pageMargins left="0.75" right="0.75" top="1" bottom="1" header="0.5" footer="0.5"/>
  <pageSetup paperSize="9" orientation="landscape" horizontalDpi="300" verticalDpi="30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K5"/>
  <sheetViews>
    <sheetView showGridLines="0" workbookViewId="0">
      <selection activeCell="E23" sqref="E23"/>
    </sheetView>
  </sheetViews>
  <sheetFormatPr defaultRowHeight="14.25" x14ac:dyDescent="0.15"/>
  <cols>
    <col min="1" max="1" width="2.75" style="1" customWidth="1"/>
    <col min="2" max="2" width="5.5" style="1" customWidth="1"/>
    <col min="3" max="3" width="28.25" style="6" customWidth="1"/>
    <col min="4" max="4" width="20.625" style="1" customWidth="1"/>
    <col min="5" max="5" width="48.75" style="14" customWidth="1"/>
    <col min="6" max="6" width="40" style="1" customWidth="1"/>
    <col min="7" max="7" width="60.25" style="1" customWidth="1"/>
    <col min="8" max="8" width="11.25" style="1" customWidth="1"/>
    <col min="9" max="9" width="10.625" style="1" customWidth="1"/>
    <col min="10" max="10" width="10.25" style="1" customWidth="1"/>
    <col min="11" max="11" width="9" style="1"/>
    <col min="12" max="12" width="12.125" style="1" customWidth="1"/>
    <col min="13" max="13" width="11.25" style="1" customWidth="1"/>
    <col min="14" max="14" width="13.125" style="1" customWidth="1"/>
    <col min="15" max="15" width="9" style="1"/>
    <col min="16" max="16" width="11.625" style="1" customWidth="1"/>
    <col min="17" max="17" width="10.625" style="1" customWidth="1"/>
    <col min="18" max="16384" width="9" style="1"/>
  </cols>
  <sheetData>
    <row r="1" spans="2:11" s="3" customFormat="1" ht="27" x14ac:dyDescent="0.15">
      <c r="B1" s="100" t="s">
        <v>13</v>
      </c>
      <c r="C1" s="100"/>
      <c r="D1" s="100"/>
      <c r="E1" s="100"/>
      <c r="F1" s="15"/>
      <c r="G1" s="15"/>
      <c r="H1" s="15"/>
      <c r="I1" s="15"/>
      <c r="J1" s="15"/>
      <c r="K1" s="15"/>
    </row>
    <row r="2" spans="2:11" ht="25.5" customHeight="1" x14ac:dyDescent="0.25">
      <c r="B2" s="131" t="s">
        <v>31</v>
      </c>
      <c r="C2" s="131"/>
      <c r="D2" s="131"/>
      <c r="E2" s="131"/>
    </row>
    <row r="3" spans="2:11" s="16" customFormat="1" ht="16.5" customHeight="1" x14ac:dyDescent="0.15">
      <c r="B3" s="23"/>
      <c r="C3" s="132"/>
      <c r="D3" s="132"/>
      <c r="E3" s="133" t="s">
        <v>0</v>
      </c>
    </row>
    <row r="4" spans="2:11" s="17" customFormat="1" ht="18" customHeight="1" x14ac:dyDescent="0.15">
      <c r="B4" s="21" t="s">
        <v>2</v>
      </c>
      <c r="C4" s="22" t="s">
        <v>36</v>
      </c>
      <c r="D4" s="22" t="s">
        <v>32</v>
      </c>
      <c r="E4" s="133"/>
    </row>
    <row r="5" spans="2:11" s="9" customFormat="1" ht="12" x14ac:dyDescent="0.15">
      <c r="B5" s="5"/>
      <c r="C5" s="30"/>
      <c r="D5" s="27"/>
      <c r="E5" s="8"/>
    </row>
  </sheetData>
  <mergeCells count="4">
    <mergeCell ref="B1:E1"/>
    <mergeCell ref="B2:E2"/>
    <mergeCell ref="C3:D3"/>
    <mergeCell ref="E3:E4"/>
  </mergeCells>
  <phoneticPr fontId="1" type="noConversion"/>
  <pageMargins left="0.75" right="0.75" top="1" bottom="1" header="0.5" footer="0.5"/>
  <pageSetup paperSize="9" orientation="landscape"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开发需求跟踪表(201711)</vt:lpstr>
      <vt:lpstr>1用户需求库(市场部)</vt:lpstr>
      <vt:lpstr>1用户需求库 (零售风险部)</vt:lpstr>
      <vt:lpstr>Sheet1</vt:lpstr>
      <vt:lpstr>1用户需求库 (资产部)</vt:lpstr>
      <vt:lpstr>1用户需求库 (销售部)</vt:lpstr>
      <vt:lpstr>1用户需求库 (财务部)</vt:lpstr>
      <vt:lpstr>2软件需求库</vt:lpstr>
      <vt:lpstr>3测试用例库</vt:lpstr>
      <vt:lpstr>4设计库(用例实现)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石坤炆</dc:creator>
  <cp:lastModifiedBy>150032</cp:lastModifiedBy>
  <cp:lastPrinted>2006-11-24T02:46:46Z</cp:lastPrinted>
  <dcterms:created xsi:type="dcterms:W3CDTF">2003-02-18T07:26:20Z</dcterms:created>
  <dcterms:modified xsi:type="dcterms:W3CDTF">2017-10-31T01:13:23Z</dcterms:modified>
</cp:coreProperties>
</file>