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Forecast" sheetId="2" r:id="rId5"/>
    <sheet state="visible" name="Data Validation" sheetId="3" r:id="rId6"/>
    <sheet state="hidden" name="LCC-DKH-0824-0001" sheetId="4" r:id="rId7"/>
    <sheet state="hidden" name="Overview " sheetId="5" r:id="rId8"/>
    <sheet state="hidden" name="LCC-VTL-0724-0001" sheetId="6" r:id="rId9"/>
  </sheets>
  <definedNames/>
  <calcPr/>
  <extLst>
    <ext uri="GoogleSheetsCustomDataVersion2">
      <go:sheetsCustomData xmlns:go="http://customooxmlschemas.google.com/" r:id="rId10" roundtripDataChecksum="yBuqzFhdJzLQBoGvEdgWY/D/4H4sg1KRysj9OD0Ds7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ID#AAABkN6lgNs
tc={3125E1FF-9E06-4B74-8FF5-009D684D3E7D}    (2025-05-26 08:57:22)
[Trådet kommentar]
Din version af Excel lader dig læse denne trådede kommentar. Eventuelle ændringer vil dog blive fjernet, hvis filen åbnes i en nyere version af Excel. Få mere at vide: https://go.microsoft.com/fwlink/?linkid=870924
Kommentar:
    Do we also plan on using other currencies e.g., SDG, EURO etc.. If not possible then add some information on conversion rate used at the date of transfer.</t>
      </text>
    </comment>
    <comment authorId="0" ref="C9">
      <text>
        <t xml:space="preserve">======
ID#AAABkN6lgNo
tc={BF2AC3CD-90D1-4224-A752-50F3101263A1}    (2025-05-26 08:57:22)
[Trådet kommentar]
Din version af Excel lader dig læse denne trådede kommentar. Eventuelle ændringer vil dog blive fjernet, hvis filen åbnes i en nyere version af Excel. Få mere at vide: https://go.microsoft.com/fwlink/?linkid=870924
Kommentar:
    I assume we will have the same difficulties here as we have had at State level with 10 different ways of spelling certain localities. This data if shown in the dashboard might not be very clean</t>
      </text>
    </comment>
    <comment authorId="0" ref="B14">
      <text>
        <t xml:space="preserve">======
ID#AAABkN6lgNk
tc={0A9A2F0A-285F-42FC-8BA5-FF5D1BB5B067}    (2025-05-26 08:57:22)
[Trådet kommentar]
Din version af Excel lader dig læse denne trådede kommentar. Eventuelle ændringer vil dog blive fjernet, hvis filen åbnes i en nyere version af Excel. Få mere at vide: https://go.microsoft.com/fwlink/?linkid=870924
Kommentar:
    It might be difficult for planned activities when working with intermediaries to know for activities bit further than one month out whether they will supports Mags or ERRs, so include an option for both</t>
      </text>
    </comment>
    <comment authorId="0" ref="B11">
      <text>
        <t xml:space="preserve">======
ID#AAABkN6lgNg
tc={9B9CB0B2-FE74-424D-969F-6635E4F20350}    (2025-05-26 08:57:22)
[Trådet kommentar]
Din version af Excel lader dig læse denne trådede kommentar. Eventuelle ændringer vil dog blive fjernet, hvis filen åbnes i en nyere version af Excel. Få mere at vide: https://go.microsoft.com/fwlink/?linkid=870924
Kommentar:
    There are actors that work with multiple local actors also at State level, and are we then looking at the combined transfers of the 2 or more partners or separate? - I would prefer combined and then leave out details of specific intermediaries.</t>
      </text>
    </comment>
    <comment authorId="0" ref="E6">
      <text>
        <t xml:space="preserve">======
ID#AAABkN6lgNc
tc={D8F74BBC-4D0F-4741-BEFF-95920331A393}    (2025-05-26 08:57:22)
[Trådet kommentar]
Din version af Excel lader dig læse denne trådede kommentar. Eventuelle ændringer vil dog blive fjernet, hvis filen åbnes i en nyere version af Excel. Få mere at vide: https://go.microsoft.com/fwlink/?linkid=870924
Kommentar:
    This field should specify the preferred format, as you do in the online guidelines. American format vs European etc.</t>
      </text>
    </comment>
    <comment authorId="0" ref="C11">
      <text>
        <t xml:space="preserve">======
ID#AAABkN6lgNY
tc={2AF2547C-760B-4E94-81C5-E99DCF88EF4F}    (2025-05-26 08:57:22)
[Trådet kommentar]
Din version af Excel lader dig læse denne trådede kommentar. Eventuelle ændringer vil dog blive fjernet, hvis filen åbnes i en nyere version af Excel. Få mere at vide: https://go.microsoft.com/fwlink/?linkid=870924
Kommentar:
    Specify here how detailed information you are looking for. Name of the last entity, e.g., name of the local partner organisation or just abbreviation ”National Partner” or similar.</t>
      </text>
    </comment>
    <comment authorId="0" ref="B13">
      <text>
        <t xml:space="preserve">======
ID#AAABkN6lgNQ
tc={4B3A10AC-0FF5-4868-B6DA-CBEEBE4010A0}    (2025-05-26 08:57:22)
[Trådet kommentar]
Din version af Excel lader dig læse denne trådede kommentar. Eventuelle ændringer vil dog blive fjernet, hvis filen åbnes i en nyere version af Excel. Få mere at vide: https://go.microsoft.com/fwlink/?linkid=870924
Kommentar:
    If there are multiple funding sources, what to do then? Separate the information into several rows based on funding source? What if a project consist of multiple funding sources i.e., governmental funding &amp; private funding etc.</t>
      </text>
    </comment>
    <comment authorId="0" ref="B2">
      <text>
        <t xml:space="preserve">======
ID#AAABkN6lgNI
tc={3028656B-97FD-43F8-A452-5CE864C91D70}    (2025-05-26 08:57:22)
[Trådet kommentar]
Din version af Excel lader dig læse denne trådede kommentar. Eventuelle ændringer vil dog blive fjernet, hvis filen åbnes i en nyere version af Excel. Få mere at vide: https://go.microsoft.com/fwlink/?linkid=870924
Kommentar:
    Highlight that no information will be shared. This is the biggest concern of people I reckon</t>
      </text>
    </comment>
  </commentList>
  <extLst>
    <ext uri="GoogleSheetsCustomDataVersion2">
      <go:sheetsCustomData xmlns:go="http://customooxmlschemas.google.com/" r:id="rId1" roundtripDataSignature="AMtx7mjFgny/byHkwA9jFZIXnLjmorfAf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2">
      <text>
        <t xml:space="preserve">======
ID#AAABkN6lgNU
    (2025-05-26 08:57:22)
The number here does not match the number in column V &amp; W. Which is correct?
	-Josh Balser</t>
      </text>
    </comment>
    <comment authorId="0" ref="T18">
      <text>
        <t xml:space="preserve">======
ID#AAABkN6lgNM
    (2025-05-26 08:57:22)
@mohamedelnour902@gmail.com this number seems really high. Just want to make sure this is correct.
	-Josh Balser</t>
      </text>
    </comment>
  </commentList>
  <extLst>
    <ext uri="GoogleSheetsCustomDataVersion2">
      <go:sheetsCustomData xmlns:go="http://customooxmlschemas.google.com/" r:id="rId1" roundtripDataSignature="AMtx7miGrPoIa1cgscgK80x1rZmkRWhvKA=="/>
    </ext>
  </extLst>
</comments>
</file>

<file path=xl/sharedStrings.xml><?xml version="1.0" encoding="utf-8"?>
<sst xmlns="http://schemas.openxmlformats.org/spreadsheetml/2006/main" count="1231" uniqueCount="412">
  <si>
    <r>
      <rPr>
        <rFont val="Arial"/>
        <b/>
        <color rgb="FF000000"/>
        <sz val="10.0"/>
      </rPr>
      <t>Instructions:</t>
    </r>
    <r>
      <rPr>
        <rFont val="Arial"/>
        <color rgb="FF000000"/>
        <sz val="10.0"/>
      </rPr>
      <t xml:space="preserve">
This template is used to track financial disbursements made to mutual aid groups. in Sudan. It compiles both projected and actual funding delivered to mutual aid groups and the intermediary partners that support the funds transfers. The aggregated data is shared among partners, mutual aid groups, and coordination mechanisms to support resource allocation planning. For best results, please follow the field descriptions below and only use valid values where dropdowns are provided.
</t>
    </r>
    <r>
      <rPr>
        <rFont val="Arial"/>
        <b/>
        <color rgb="FF000000"/>
        <sz val="10.0"/>
      </rPr>
      <t>General Notes:</t>
    </r>
    <r>
      <rPr>
        <rFont val="Arial"/>
        <color rgb="FF000000"/>
        <sz val="10.0"/>
      </rPr>
      <t xml:space="preserve">
1. Each row represents a unique combination of the following data:
    - Month, State, Intermediary, Transfer Method, Source and Receiving Mag
    - For each month, sum the disbursement amounts for each unique combination to have a single line for that period
2. The name of your organization and that of your intermediaries will not be shared, please enter those names uniformly with each submission.
3. If a data option is not available, please reach out to Josh or Santiago for advice, or leave the field blank. 
4. Please review the Data Validation tab for response options for any field that is a </t>
    </r>
    <r>
      <rPr>
        <rFont val="Arial"/>
        <i/>
        <color rgb="FF000000"/>
        <sz val="10.0"/>
      </rPr>
      <t>dropdown list.</t>
    </r>
    <r>
      <rPr>
        <rFont val="Arial"/>
        <color rgb="FF000000"/>
        <sz val="10.0"/>
      </rPr>
      <t xml:space="preserve">
</t>
    </r>
    <r>
      <rPr>
        <rFont val="Arial"/>
        <b/>
        <i/>
        <color rgb="FF000000"/>
        <sz val="10.0"/>
      </rPr>
      <t xml:space="preserve">Please note this template is a .xlsx file. You must export the data table as a CSV to upload into the portal. You can download a template of that CSV directly from the portal. </t>
    </r>
  </si>
  <si>
    <t>Field</t>
  </si>
  <si>
    <t>Description</t>
  </si>
  <si>
    <t>Response Type</t>
  </si>
  <si>
    <t>Detail</t>
  </si>
  <si>
    <t>Note</t>
  </si>
  <si>
    <t>Month</t>
  </si>
  <si>
    <t xml:space="preserve">Month in which the disbursement was made or is planned for the recipient mutual aid group. Please account for intermediary transfers that might delay this date. </t>
  </si>
  <si>
    <t>Date</t>
  </si>
  <si>
    <t>format: YYYY-MM</t>
  </si>
  <si>
    <t>State</t>
  </si>
  <si>
    <t>Dropdown list of the State where the MAG is operational</t>
  </si>
  <si>
    <t>Dropdown List</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</si>
  <si>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"State"</t>
    </r>
  </si>
  <si>
    <t>Amount</t>
  </si>
  <si>
    <t xml:space="preserve">The net amount of funds disbursed to mutual aid groups, less any trasnfer costs or fees. </t>
  </si>
  <si>
    <t>Number</t>
  </si>
  <si>
    <t>Enter total disbursed in USD. Do not include commas.</t>
  </si>
  <si>
    <t>Localities</t>
  </si>
  <si>
    <t xml:space="preserve">If you wish to include a list of localitlies, please do so, though this is not required. </t>
  </si>
  <si>
    <t>Free Text</t>
  </si>
  <si>
    <t>Enter your organization’s name exactly as used in previous reports.</t>
  </si>
  <si>
    <t>Optional</t>
  </si>
  <si>
    <t>Org Name</t>
  </si>
  <si>
    <t>Your organization</t>
  </si>
  <si>
    <t>Intermediary</t>
  </si>
  <si>
    <t>The entity/organizaiton that directs the final disbursement of funds to the ground level. Consider the organization/group that must collect banking and transfer details to transfer to the MAG representative</t>
  </si>
  <si>
    <t>FSP</t>
  </si>
  <si>
    <t>The financial service provider used to ensure funds reach the accounts of recipient mutual aid groups. For example, if your org or intermediary utilize your Bank of Khartoum accounts, indicate Bank Transfer. If utilizing a different service or agent, select from the available options</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</si>
  <si>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"FSP"</t>
    </r>
  </si>
  <si>
    <t>Funding Source</t>
  </si>
  <si>
    <t>Categorization of the source of funds or donor classification used for the activitiy. Please select from the available options</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</si>
  <si>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"Funding Source"</t>
    </r>
  </si>
  <si>
    <t>Receiving MAG</t>
  </si>
  <si>
    <t>For the purposes of safety and security, indicate whether the recipients are ERRs or other MAGs. Be sure to sum the total  transfers made to other MAGs within a state for each month.</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</si>
  <si>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"Receiving MAG"</t>
    </r>
  </si>
  <si>
    <t>Status</t>
  </si>
  <si>
    <t>Indicate whether the transfer is completed or planned.</t>
  </si>
  <si>
    <t>Completed/Planned</t>
  </si>
  <si>
    <t>Red Sea  </t>
  </si>
  <si>
    <t>MY INGO</t>
  </si>
  <si>
    <t>Local NGO</t>
  </si>
  <si>
    <t>Bank Transfer</t>
  </si>
  <si>
    <t>Governmental</t>
  </si>
  <si>
    <t>ERR</t>
  </si>
  <si>
    <t>Complete</t>
  </si>
  <si>
    <t>South Darfur  </t>
  </si>
  <si>
    <t>Private/Internal</t>
  </si>
  <si>
    <t>StoneX</t>
  </si>
  <si>
    <t>Other MAG</t>
  </si>
  <si>
    <t>East Darfur  </t>
  </si>
  <si>
    <t>North Darfur  </t>
  </si>
  <si>
    <t>Northern  </t>
  </si>
  <si>
    <t>Agent/Hawala</t>
  </si>
  <si>
    <t>South Kordofan  </t>
  </si>
  <si>
    <t>White Nile  </t>
  </si>
  <si>
    <t>Blue Nile  </t>
  </si>
  <si>
    <t>Gedaref  </t>
  </si>
  <si>
    <t>Gezira  </t>
  </si>
  <si>
    <t>West Kordofan  </t>
  </si>
  <si>
    <t>Central Darfur  </t>
  </si>
  <si>
    <t>SHF</t>
  </si>
  <si>
    <t>Planned</t>
  </si>
  <si>
    <t>Blockchain eWallet</t>
  </si>
  <si>
    <t>Khartoum  </t>
  </si>
  <si>
    <t>Other UN</t>
  </si>
  <si>
    <t>DAL Group</t>
  </si>
  <si>
    <t>Sennar  </t>
  </si>
  <si>
    <t>Kassala  </t>
  </si>
  <si>
    <t>Cashi</t>
  </si>
  <si>
    <t>Other</t>
  </si>
  <si>
    <t>North Kordofan  </t>
  </si>
  <si>
    <t>West Darfur  </t>
  </si>
  <si>
    <t>River Nile</t>
  </si>
  <si>
    <t>#Serial num&amp;Deliverable</t>
  </si>
  <si>
    <t>ERR Name</t>
  </si>
  <si>
    <t>Geographical location</t>
  </si>
  <si>
    <t xml:space="preserve">
Responsible Name</t>
  </si>
  <si>
    <t>Basic activity</t>
  </si>
  <si>
    <t>Description of ERRs activity</t>
  </si>
  <si>
    <t>No of Targeted Beneficiaries</t>
  </si>
  <si>
    <t xml:space="preserve">Date transfer </t>
  </si>
  <si>
    <t>Equivalent  SDG</t>
  </si>
  <si>
    <t>Transferred amounts SDG</t>
  </si>
  <si>
    <t>Rate</t>
  </si>
  <si>
    <t>Project Status</t>
  </si>
  <si>
    <t>F4.Financial Report</t>
  </si>
  <si>
    <t>F.5Narrative Report</t>
  </si>
  <si>
    <t xml:space="preserve">Micro-grant initiative implementation period (day/month/year) فترة التنفيذ </t>
  </si>
  <si>
    <t># Beneficiaries</t>
  </si>
  <si>
    <t>Additional # Beneficiaries details, (if any)</t>
  </si>
  <si>
    <t xml:space="preserve">Impact </t>
  </si>
  <si>
    <t xml:space="preserve">Lessons learned 
</t>
  </si>
  <si>
    <t>Challenges</t>
  </si>
  <si>
    <t>Recommendations</t>
  </si>
  <si>
    <t>Comments</t>
  </si>
  <si>
    <t>File link</t>
  </si>
  <si>
    <t>Grant Name</t>
  </si>
  <si>
    <t>Main donor (if different)</t>
  </si>
  <si>
    <t>Individuals</t>
  </si>
  <si>
    <t>Family</t>
  </si>
  <si>
    <t>Start</t>
  </si>
  <si>
    <t xml:space="preserve">Duration By Days </t>
  </si>
  <si>
    <t>Expected time of completion</t>
  </si>
  <si>
    <t>Male &gt;18</t>
  </si>
  <si>
    <t>Female &gt;18</t>
  </si>
  <si>
    <t>Male &lt;18</t>
  </si>
  <si>
    <t>Female &lt;18</t>
  </si>
  <si>
    <t>People with special needs</t>
  </si>
  <si>
    <t>LCC-DKH-SD-0824-0001-1</t>
  </si>
  <si>
    <t>Al-Zahraa ERR School kitchen ERR</t>
  </si>
  <si>
    <t xml:space="preserve">South Darfour </t>
  </si>
  <si>
    <t xml:space="preserve">Abo zar Osman </t>
  </si>
  <si>
    <t>Community kitchen</t>
  </si>
  <si>
    <t>Providing breakfast for the students and teachers of Al-Zahraa  School, Easing the cost of living, Supporting the school's teachers, al for 20 days.</t>
  </si>
  <si>
    <t>-</t>
  </si>
  <si>
    <t xml:space="preserve">Complete </t>
  </si>
  <si>
    <t xml:space="preserve">Received </t>
  </si>
  <si>
    <t>Not Due</t>
  </si>
  <si>
    <t xml:space="preserve">Proximity </t>
  </si>
  <si>
    <t>DKH</t>
  </si>
  <si>
    <t>Balqis School Kitchen ERR</t>
  </si>
  <si>
    <t>Providing breakfast for the students and teachers of Balqis  School, Easing the cost of living, Supporting the school's teachers, al for 20 days.</t>
  </si>
  <si>
    <t>Khalwat Al-Rahman Complex Kitchen ERR</t>
  </si>
  <si>
    <t>Providing breakfast for Quran students and their teachers, Easing the cost of living, Supporting the Quran teachers, all for 20 days.</t>
  </si>
  <si>
    <t xml:space="preserve">Khadijah Khuwailid Girls School Kitchen </t>
  </si>
  <si>
    <t>Providing breakfast for the students and teachers ofKhadijah Bint Khuwailid School, Easing the cost of living, Supporting the school's teachers, al for 20 days.</t>
  </si>
  <si>
    <t>Khawla Bint Hakeem School Kitchen</t>
  </si>
  <si>
    <t>Providing breakfast for the students and teachers of Khawla Bint Hakeem  School, Easing the cost of living, Supporting the school's teachers, al for 20 days.</t>
  </si>
  <si>
    <t>Taiba school kitchen</t>
  </si>
  <si>
    <t>Providing breakfast for the students and teachers of Tayba School, Easing the cost of living, Supporting the school's teachers, al for 20 days.</t>
  </si>
  <si>
    <t>Karari School Kitchen</t>
  </si>
  <si>
    <t>Providing breakfast for the students and teachers of Karari School, Easing the cost of living, Supporting the school's teachers, al for 20 days.</t>
  </si>
  <si>
    <t>Nyala ERR</t>
  </si>
  <si>
    <t>WASH</t>
  </si>
  <si>
    <t>-Providing Support Rehabilitation of the South Darfur water station
-Purchase and maintain an electric generator and 5 pumps Pushing, lifting and delivering water
-Maintenance of electricity and purification stations , Nyala ERR- South Darfur</t>
  </si>
  <si>
    <t xml:space="preserve">In progress </t>
  </si>
  <si>
    <t>Sultan Terab School Kitchen</t>
  </si>
  <si>
    <t>Providing breakfast for the students and teachers of Sultan Terab School, Easing the cost of living, Supporting the school's teachers, al for 20 days.</t>
  </si>
  <si>
    <t>LCC-DKH-ED-0824-0001-10</t>
  </si>
  <si>
    <t>Adela ERR</t>
  </si>
  <si>
    <t>East Darfour</t>
  </si>
  <si>
    <t>Provide a community kitchen on 3 different locations that provides food in emergencies and during famine.</t>
  </si>
  <si>
    <t xml:space="preserve">The  kitchens had contributed to reducing the economic hardship of the population and the displaced </t>
  </si>
  <si>
    <t>Must try to enable the community and the security authorities to know the vision of local emergency rooms through the community workshop
And provide awareness sessions  on voluntary humanitarian work.</t>
  </si>
  <si>
    <t>The activity faced a situation of security obstacles around the launch of the kitchen activity as a result of the
Misconceptions about understanding the independence  and contex of  the emergency rooms</t>
  </si>
  <si>
    <t xml:space="preserve"> Seeking to expand our partnership with the aim of helping the people of the region in the face of economic disasters and
This is because of the ongoing fighting in the country.</t>
  </si>
  <si>
    <t>South Adeela ERR</t>
  </si>
  <si>
    <t>Provide a community kitchen that provides meals to the host community displaced persons and refugees in order to reduce cases of malnutrition.</t>
  </si>
  <si>
    <r>
      <rPr>
        <rFont val="docs-Avenir"/>
        <b/>
        <color rgb="FF000000"/>
        <sz val="12.0"/>
      </rPr>
      <t>Adela East</t>
    </r>
  </si>
  <si>
    <t>The project aims to provide food to displaced peoples and the host community</t>
  </si>
  <si>
    <t xml:space="preserve">North Adila </t>
  </si>
  <si>
    <t>Providing support community kitchen contributing to addressing the humanitarian crisis by providing meals for residents, displaced persons, and refugees"</t>
  </si>
  <si>
    <t xml:space="preserve">West Adeela </t>
  </si>
  <si>
    <t>Provide a community kitchen project to provide meals to IDPs and the host community.</t>
  </si>
  <si>
    <t>Sharif ERR kitchens</t>
  </si>
  <si>
    <t>Providing meals to vulnerable segments of the community
Filling the nutritional gap faced by our communities</t>
  </si>
  <si>
    <t>Al-Mazroob ERR</t>
  </si>
  <si>
    <t>Provide community kitchen that aims to: Reduce the economic hardship experienced, attempt to provide nutritious meals to vulnerable segments of the community, including displaced persons and refugees and address cases of malnutrition.</t>
  </si>
  <si>
    <t>Adela Women's Emergency Room</t>
  </si>
  <si>
    <t>Providing women’s needs, offering assistance to girls in shelters and to vulnerable families from the host community, providing psychological support and enhancing the health level of girls (women’s associations).</t>
  </si>
  <si>
    <t>LCC-DKH-ND-0824-0001-18</t>
  </si>
  <si>
    <t>babkur nahar ERR</t>
  </si>
  <si>
    <t>Norh Darfour</t>
  </si>
  <si>
    <t>Emergency intervention project to support displaced persons in shelters and settlements.</t>
  </si>
  <si>
    <t>Dar Al Salaam ERR</t>
  </si>
  <si>
    <t>-Provide food for displaced persons in shelters to alleviate living pressures and counteract the rise in food prices.
-Provide clean drinking water to reduce the suffering of families in the shelters and assist those families who fetch water from the source and cannot afford the water bill.</t>
  </si>
  <si>
    <t>In addition to providing meals and reducing the risk of starvation, full cooperation was noted between the members of the rooms  and the committees of the shelters which  create  new relationships
Cooperation and harmony between displaced women and youth in the food making and distribution 
and also Creating new relationships among the displaced themselves, especially during their collective eating of meals</t>
  </si>
  <si>
    <t>The need to create more coordination between the local community leaders, the Civil Administration and the shelter center committees</t>
  </si>
  <si>
    <t>A sudden rise in prices and the scarcity of supply goods in the local market because of to close the road linking the khasan Jadeed  area and the city of Dar ElSalaam from one of the parties to the conflict.</t>
  </si>
  <si>
    <t>The psychological aspect of the displaced is completely collapsed, they are in urgent need of intervention in order to strengthen the psychosocial aspect, especially children and women
An argent need to provide special support to strengthen the psychological aspect of displaced people in shelters, especially women and children</t>
  </si>
  <si>
    <t>Al-Ain ERR</t>
  </si>
  <si>
    <t xml:space="preserve">- Reduce the impact of hunger among families.
- Prevent malnutrition-related diseases in children, mothers, and the elderly.
- Ensure that mothers, children, and the elderly receive adequate treatment during the rainy season, such as malaria and other fever treatments.
- Decrease the number of affected individuals by facilitating early diagnosis and treatment.
- Provide logistics supplies for the office: Computer, Printer, Solar panels, Chairs, Tables
</t>
  </si>
  <si>
    <t>Sultan ERR</t>
  </si>
  <si>
    <t xml:space="preserve">he project aims to support the Redief School shelter with meals and water, to:
-Reduce thirst.
-Mitigate malnutrition.
-Decrease diseases related to malnutrition.
-Lower the cost of living.
</t>
  </si>
  <si>
    <t>The problem of water shortage has been solved and the equivalent of 2.4 liters of water per person has been provided 
while due to the kitchens, daily meals were provided to the displaced and local residents, thus reducing the burden of life on them</t>
  </si>
  <si>
    <t>Good planning of activities so that they start and end as planned, as well as good  coordination platforms for humanitarian support agencies to coordinate more regard the provision of services</t>
  </si>
  <si>
    <t>The activities went smoothly without any  challenges</t>
  </si>
  <si>
    <t>1.Increase funding for the ERR to raise the response rate to help the displaced people .
2.Help in opening humanitarian corridors the most successful ways to help the thousands of displaced and needy
3.Keep in support of the emergency room to continue in humanitarian aid.</t>
  </si>
  <si>
    <t>Ibn Sina ERR</t>
  </si>
  <si>
    <t>- Provides essential needs for displaced persons, including food and drinking water at displacement centers and gathering points,as well as to the local resident community. -Supports reproductive-age girls.
- Protects children from malnutrition.
- Carries out environmental sanitation. -Distributes shelter materials in displacement centers and gathering areas.</t>
  </si>
  <si>
    <t>The activities focused on two tracks in providing the basics of life, including lunch and water, so that they lifted the burden of providing food for 12 days , and also worked to provide a water source 
 Pure, usable and drinkable, so that more than 2.5 liters /day /per person was saved</t>
  </si>
  <si>
    <t>Early planning and implementation of activities to maintain the emergency response rate to help the displaced and the local civil society.</t>
  </si>
  <si>
    <t>The  kitchen was planned to last 9 days, but because people needed food, the work lasted for 12 days</t>
  </si>
  <si>
    <t>Shangal Tobai ERR</t>
  </si>
  <si>
    <t>Provide collective participation and provision of daily meals to shelters.
-Ensuring protection for displaced persons in shelters.
-Reuniting children and elderly individuals separated from their families during the war.                                                                                              -Housing and registering newcomers at the center and providing them with essential services.
-Creating a dignified environment for health personnel working in humanitarian fields.                                                                                       -Providing drinking water and food baskets to displaced persons.
-Offering psychological support to individuals who have experienced trauma due to the conflict. -Assisting hospitals with volunteers to provide emergency services to patients.</t>
  </si>
  <si>
    <t>Tina locality ERR</t>
  </si>
  <si>
    <t>Provide medical supplies, community kitchen, females and children purchases, evacuation and protection services, and tarpaulins to protect displaced people from rain.</t>
  </si>
  <si>
    <t>It was a great experience too in terms of solidarity and cooperation in humanitarian issues, despite the challenges and the struggle to provide security and comfort and peace to those fleeing the horrors of war. 
The most important changes : 
1. Kitchen Collective and the distribution of rations to the needy which has contributed significantly to alleviating the suffering of the citizens which helps in achieving the Sustainable Development Goals (elimination of hunger) 
2. Rehabilitation and the provision of free health centers (especially midwives ) 
3. Support the activities of feminism and the issues that concern them through workshops, seminars and growing bags dignity of women and girls . 
4. Contribution to the fight against autumn diseases, including the provision of mosquito nets and linoleum for weakened beds . 
5. It was a window for training and qualifying volunteers on Project Management, Accounting, Data Protection and transparency .</t>
  </si>
  <si>
    <t>1. equipping the shelter centers and providing the basic necessities of life to be fixed centers and trying to prove them by a decision of the competent authorities.
2. rely on modern technology to facilitate the task of the implementation of the plans (laptop)</t>
  </si>
  <si>
    <t>There are many challenges, namely : 
1. local authorities asked to evacuate some shelter centers after the government announced the opening of schools in safe areas 
2.Customs and traditions of the local community and the spread of illiteracy 
3.the control of the Civil Administration authority over the community and the land, which caused problems and conflicts over the ownership of the land inhabited by the displaced as shelter centers and demanding their evacuation
4.the lack of medical staff inside the camps and local, which resulted in great difficulties in obtaining health services for the displaced
5.lack of sufficient experience and tools used (laptops) for the staff of the field room in the creative side in the production of projects and writing professional reports in monitoring and documenting information related to the tasks of volunteer staff. 
6.with the continuation of the war in Sudan, the number of displaced persons increased to double in Displaced Persons camps and the humanitarian tragedy increased 
7.the lack of humanitarian assistance compared to the scale of the humanitarian disaster, which led to the deterioration of the humanitarian situation.
8. slowness in providing grants and implementing projects in emergency and critical times .
9. the unavailability of cash currency in the market and the exploitation of shop owners to deduct a certain percentage of the amount in the case of dealing with electronic payment.
10. The biggest challenge was the autumn and the rise in prices, especially the transfer of rations from the Chadian and Sudanese territories, due to the presence of a large ravine cutting the road, which made transportation prices three times the normal price and the lack of transportation for volunteers to and from the shelters.</t>
  </si>
  <si>
    <t>Urgent needs and urgent intervention in :
1. the situation is humanitarian: providing the necessary budget so that the emergency room can provide the urgently needed human needs of food, drink, clothing and medicine, and create a suitable environment for decent living. 
2. psychologically: the need to provide the necessary care and psychological and moral support to the victims of war by supporting feminist activities for victims of violence and rape 
3. local peace: organizing community dialogues to sensitize the community to the importance of accepting the other, community peace and renouncing hate speech, and organizing community dialogues
4. justice and freedom: it is necessary to activate transitional justice mechanisms, monitor violations, participate in the truth commission, redress victims and achieve justice.</t>
  </si>
  <si>
    <t>Kalemendo locality ERR</t>
  </si>
  <si>
    <t>Provide food basket and water, electricity, and transportation services for 14 days for displaced people and vulnerable members of the local community.</t>
  </si>
  <si>
    <t>A food basket was distributed to the displaced and vulnerable from the local community, which led to alleviating the suffering of the war on them</t>
  </si>
  <si>
    <t>Good planning and more Organization of work to achieve better results</t>
  </si>
  <si>
    <t>The number of people in need  is more than planned to cover , so the room was forced to cover the most needy among them.</t>
  </si>
  <si>
    <t>Organizing a training workshop to raise the capabilities of volunteers , and continuing to provide more  finncial support</t>
  </si>
  <si>
    <t>LCC-DKH-KA-0824-0001-26</t>
  </si>
  <si>
    <t>Kassala ERR</t>
  </si>
  <si>
    <t>Kassala</t>
  </si>
  <si>
    <t>Wiam Al-Tayeb</t>
  </si>
  <si>
    <t>Health support</t>
  </si>
  <si>
    <t>This project aims to assist in combating epidemics in the state by training 30 volunteers in health awareness and education, organizing seminars, purchasing a CBC machine to support mobile clinics, and conducting environmental sanitation in 3 localities with 6 shelters</t>
  </si>
  <si>
    <t>LCC-DKH-KH-0824-0001-27</t>
  </si>
  <si>
    <t>Khartoum Locality ERR</t>
  </si>
  <si>
    <t>Khartoum State</t>
  </si>
  <si>
    <t xml:space="preserve">Abdalla </t>
  </si>
  <si>
    <t xml:space="preserve">Volunteer support </t>
  </si>
  <si>
    <t>Providing support and protection for Khartoum  Locality ERR  volunteers for the month of September 24, and meeting the urgent needs of volunteers (treatment, communications, transportation...etc) to enable them to perform their volunteer tasks optimally.</t>
  </si>
  <si>
    <t>Jabal Awliya Locality ERR</t>
  </si>
  <si>
    <t>Providing support and protection for Bahari ERR volunteers for the month of September 24, and meeting the urgent needs of volunteers (treatment, communications, transportation...etc) to enable them to perform their volunteer tasks optimally.</t>
  </si>
  <si>
    <t>bahari Locality ERR</t>
  </si>
  <si>
    <t>Providing support and protection for East Nile ERR volunteers for the month of September 24, and meeting the urgent needs of volunteers (treatment, communications, transportation...etc) to enable them to perform their volunteer tasks optimally.</t>
  </si>
  <si>
    <t>East Nile Locality ERR</t>
  </si>
  <si>
    <t>Providing support and protection for Jabal Awliya ERR  volunteers for the month of September 24, and meeting the urgent needs of volunteers (treatment, communications, transportation...etc) to enable them to perform their volunteer tasks optimally.</t>
  </si>
  <si>
    <t>Omdurman Locality ERR</t>
  </si>
  <si>
    <t>Providing support and protection for  Karari ERR volunteers for the month of September 24, and meeting the urgent needs of volunteers (treatment, communications, transportation...etc) to enable them to perform their volunteer tasks optimally.</t>
  </si>
  <si>
    <t>Karari Locality ERR</t>
  </si>
  <si>
    <t>Providing support and protection for  Omdurman ERR volunteers for the month of September 24, and meeting the urgent needs of volunteers (treatment, communications, transportation...etc) to enable them to perform their volunteer tasks optimally.</t>
  </si>
  <si>
    <t>Ombada Locality ERR</t>
  </si>
  <si>
    <t>Providing support and protection for  Ombada ERR volunteers for the month of September 24, and meeting the urgent needs of volunteers (treatment, communications, transportation...etc) to enable them to perform their volunteer tasks optimally.</t>
  </si>
  <si>
    <t>LCC-DKH-ED-0824-0001-34</t>
  </si>
  <si>
    <t>El-Dain ERR</t>
  </si>
  <si>
    <t>Abo zar Osman</t>
  </si>
  <si>
    <t>This project aims to Bridging the food gap by implementing a communal kitchen that contributes to preparing meals for families, most of whom are children, the elderly, and women, at the Al-Manara refugee camp.</t>
  </si>
  <si>
    <t>LCC-DKH-ND-0824-0001-35</t>
  </si>
  <si>
    <t>Malit ERR</t>
  </si>
  <si>
    <t xml:space="preserve">North Darfur </t>
  </si>
  <si>
    <t>The project involves establishing a communal kitchen for shelter centers and providing drinking water to shelter centers</t>
  </si>
  <si>
    <t>Altowisha Emergency Room</t>
  </si>
  <si>
    <t>Project aims to relocate citizens stranded in the
city of Al-Fasher to the locality of Al-Tawisha. and
to conduct campaigns to spray mosquitoes and
flies, filling in ponds, distributing mosquito nets to
displaced people in shelters, as well as
organizing awareness sessions on disease
vector control and general cleanliness
campaigns.</t>
  </si>
  <si>
    <t>These projects have had a different impact on the shelters, and as a result of the traumas experienced by displaced people on their way from conflict zones, this is evidenced by the presence of volunteers, welcoming them, providing alternatives to shelter and food, as well as supporting branch ERR  to activate their humanitarian role in the local.</t>
  </si>
  <si>
    <t>Seeking more networking and coordination with all local rules to identify the difficult humanitarian situations by expanding the Funding Circle</t>
  </si>
  <si>
    <t>Due to the famine situation and the severe need of the displaced in the shelter centers, we have adjusted the basic objectives of the form based on the provision of food and health services, protection,environmental sanitation and modification to kitchens ,food baskets</t>
  </si>
  <si>
    <t>The need for more networking and coordination with all rules local and global  to the humanitarian situation hard by expanding funding</t>
  </si>
  <si>
    <t>Abu Shook Camp ERR</t>
  </si>
  <si>
    <t xml:space="preserve">- Project aim to:                                                                     - Open Drains for Stagnant Water Inside the Camp and Around the Health Center to Preserve environmental health , preventive healthcare and Protect the homes of displaced people from collapse due to stagnant water
- Malaria Vector Control Project (Mosquito and Fly Spraying) to Reduce the spread of malaria and other diseases caused by insects, especially in the absence of medication in health centers
</t>
  </si>
  <si>
    <t>LCC-DKH-WK-0824-0001-38</t>
  </si>
  <si>
    <t xml:space="preserve">West kordfan </t>
  </si>
  <si>
    <t>West kordfan</t>
  </si>
  <si>
    <t xml:space="preserve">AL gazafi </t>
  </si>
  <si>
    <t>Food baskets</t>
  </si>
  <si>
    <t>The project aims to support food security in the state by providing support for food baskets and operating shared kitchens to provide meals to the displaced</t>
  </si>
  <si>
    <t>Stopped</t>
  </si>
  <si>
    <t>It is stopped due to confirmation of receipt of previous reports related to Vitol by 50%, and then it starts</t>
  </si>
  <si>
    <t xml:space="preserve">Total </t>
  </si>
  <si>
    <t>Total Fund</t>
  </si>
  <si>
    <t>Proximity fees</t>
  </si>
  <si>
    <t>tranche 1 received</t>
  </si>
  <si>
    <t>P1. 03-09-2024 : $135,109.29
P2. 05-09-2024: $121,609.29</t>
  </si>
  <si>
    <t>Transfeer Fees</t>
  </si>
  <si>
    <t>Net receipt of the tranche 1</t>
  </si>
  <si>
    <t>Send to ERR</t>
  </si>
  <si>
    <t>Total Spent</t>
  </si>
  <si>
    <t>Remainig tranche 1</t>
  </si>
  <si>
    <t>Remainig Total fund</t>
  </si>
  <si>
    <t>Less P2H &amp; TPM</t>
  </si>
  <si>
    <t>tranche 2 Request</t>
  </si>
  <si>
    <t xml:space="preserve">tranche 1 debt	</t>
  </si>
  <si>
    <t>Net receipt of the tranche 2</t>
  </si>
  <si>
    <t>Remainig tranche 2</t>
  </si>
  <si>
    <t>Project Code</t>
  </si>
  <si>
    <t>LCC-VTL-0724-0001</t>
  </si>
  <si>
    <t xml:space="preserve">States </t>
  </si>
  <si>
    <t>Budget</t>
  </si>
  <si>
    <t>Sinar State</t>
  </si>
  <si>
    <t>Blue Nile</t>
  </si>
  <si>
    <t>West Kordofan</t>
  </si>
  <si>
    <t>Total</t>
  </si>
  <si>
    <t>responsible</t>
  </si>
  <si>
    <t>F1</t>
  </si>
  <si>
    <t xml:space="preserve">MOU Singed </t>
  </si>
  <si>
    <t>Transferred amounts USD</t>
  </si>
  <si>
    <t>Equivalent SDG</t>
  </si>
  <si>
    <t xml:space="preserve">Micro-grant initiative implementation period (day/month/year) فترة التنفيذ	</t>
  </si>
  <si>
    <t xml:space="preserve">Lessons learned </t>
  </si>
  <si>
    <t>Duration Days</t>
  </si>
  <si>
    <t xml:space="preserve">End </t>
  </si>
  <si>
    <t>LCC-VTL-SI-0724-0001-1</t>
  </si>
  <si>
    <t>altaqatue ERR</t>
  </si>
  <si>
    <t>Noha</t>
  </si>
  <si>
    <t>The intersection local held a chamber office meeting, provided meals for families and ran a water tank.</t>
  </si>
  <si>
    <t>ok</t>
  </si>
  <si>
    <t xml:space="preserve">Completion </t>
  </si>
  <si>
    <t>Partial</t>
  </si>
  <si>
    <t>Increase the number of central kitchen points to 8 points, local community interaction with activities such as inventory and kitchen support.</t>
  </si>
  <si>
    <t>The biggest challenges are the market and obtaining food supplies, as well as the lack of coal, which affected the work of the kitchens. Women were fed up with using firewood as fuel, which led to the following: Meals were converted to one type, which is boiled wheat. The power outage and the fall season represent a major challenge in the work. For these reasons, the kitchen stopped for 5 days.</t>
  </si>
  <si>
    <t>Intervention activities of safe and friendly spaces and intervention in the education sector</t>
  </si>
  <si>
    <t>Vitol</t>
  </si>
  <si>
    <t>District 39 ERR</t>
  </si>
  <si>
    <t>Providing food and health needs. The target group is 500 families from Sennar, in addition to 172 families at Al-Fateh School shelter.</t>
  </si>
  <si>
    <t>Completed</t>
  </si>
  <si>
    <t>Complete satisfaction from the neighborhood residents
Praise and thanks for the work provided by the emergency room and the donor
Neighborhood residents demand more activities</t>
  </si>
  <si>
    <t>There are some challenges represented in the following:
Scarcity of food supplies in the state
Significant increase in food prices
Scarcity of medicines and difficulty in obtaining them
Lack of funding and insufficiency to cover the number of families (500</t>
  </si>
  <si>
    <t>Taking into account the provision of funding in a timely manner to raise the need to avoid price increases.
The urgent need for specialized psychological support units due to the secretions caused by the war.
Creating social links between emergency rooms in different neighborhoods.
Increasing funding to achieve sufficiency for the number of families raised.</t>
  </si>
  <si>
    <t>Taktuk District ERR</t>
  </si>
  <si>
    <t>The Taktok Chamber worked to provide food supplies, and the number of individuals reached 1,016 individuals.</t>
  </si>
  <si>
    <t>Providing the food basket contributed effectively to covering the needs of the neighborhood’s residents, as all the families in the neighborhood are almost unable to eat one meal during the day , Detailed inventory of families to meet needs and for fair distribution.Developing clear programs, calendars, and a schedule for organizing families. We also aim for food diversity in every basket we provide to individuals to obtain vitamins, carbohydrates, and protein to enhance physical and mental health... allocating cultural days to educate about health.</t>
  </si>
  <si>
    <t>Due to the high prices, we were unable to implement the food basket as planned.</t>
  </si>
  <si>
    <t>Introducing alternative education activities and psychosocial support activities</t>
  </si>
  <si>
    <t>Al-Ray district ERR</t>
  </si>
  <si>
    <t>Al-Ray district encouraged and urged the neighborhood to have group meals and strengthen the spirit of participation among the neighborhood members. It also facilitated the neighborhood members to receive treatment with ease and worked on changing the children’s psychology in particular and held sessions to get closer to the women of the neighborhood and know their needs.</t>
  </si>
  <si>
    <t>Strengthening the spirit of participation among neighborhood members and the feeling of family ties among individuals and cooperation between them, especially in the shared kitchen. Also, one of the positive effects is encouraging families to economize and provide food and nutritional diversity.</t>
  </si>
  <si>
    <t>N/A</t>
  </si>
  <si>
    <t>Improving the living conditions of low-income families through various financial, food and health assistance. Also allocating part of the grant to promote mental health.</t>
  </si>
  <si>
    <t>Nqouqah East District ERR</t>
  </si>
  <si>
    <t>Distribution of food baskets</t>
  </si>
  <si>
    <t>This initiative contributed to enhancing the diet of beneficiary families, which led to improving their nutritional status. Change: Involving volunteers from the local community in packaging and distribution operations. Positive impact: It enhanced the spirit of cooperation and participation among community members, and contributed to strengthening community ties.</t>
  </si>
  <si>
    <t>.1. Commodity price variability: We experienced significant fluctuations in food prices, especially lentils, which made it difficult to predict costs and manage budgets efficiently. These unexpected price changes imposed additional challenges on us in negotiating with suppliers and ensuring we got the best prices.
.3. Difficulty in finding commodities: At times, it was difficult to find the required quantities of lentils in high quality. This lack of availability forced us to look for new suppliers and coordinate with several parties to ensure that the required commodities were secured on time.
.4. Scarce liquidity: We faced financial challenges due to limited liquidity. It was difficult to cover all required costs, which forced us to carefully reprioritize and allocate resources to ensure that essential activities were implemented without delay</t>
  </si>
  <si>
    <t>.1 Strengthening psychological support:
- Providing training for local volunteers in the field of psychological support.
- Increasing resources and tools that help in providing psychological support to affected families.
.2 Providing workshops for volunteers:
- Organizing workshops to train volunteers to better understand the work and enhance their skills.
.3 Continuous communication and evaluation:
- Conducting periodic joint evaluations of our programs and activities to ensure improved performance.
We believe that these ideas will help strengthen our joint efforts and provide better support to the community. Thank you for your continued support</t>
  </si>
  <si>
    <t>There are no pictures in the report.</t>
  </si>
  <si>
    <t>El Geneina neighborhood</t>
  </si>
  <si>
    <t>Providing food and health needs</t>
  </si>
  <si>
    <t>Complete satisfaction from the neighborhood residents
Praise and thanks
The need was at the right time</t>
  </si>
  <si>
    <t>Scarcity of food in the state
Rising prices of food commodities
Scarcity of medicines and difficulty in obtaining them
Multiple families in one house</t>
  </si>
  <si>
    <t>Increase funding to address humanitarian conditions and address the psychological aspect.</t>
  </si>
  <si>
    <t>Abbasiya district, square 52 ERR</t>
  </si>
  <si>
    <t>The distribution of food baskets played a major role in alleviating the suffering resulting from the war and the economic conditions that the state is going through.</t>
  </si>
  <si>
    <t>There are some challenges represented in the following:
A significant increase in food prices.
A scarcity of medicines and some food commodities due to the conditions of displacement and war.
Insufficient funding to cover the number of families that have been identified.</t>
  </si>
  <si>
    <t>Consider providing funding in a timely manner to avoid price increases.
There must be links and coordination between the emergency rooms of the state members.
Increase funding to add new activities.</t>
  </si>
  <si>
    <t>Women's ERR</t>
  </si>
  <si>
    <t>The activity aims to:
- Provide sanitary pads for women and girls in different areas of Sennar locality
- Maintain the health of pregnant women and ensure their safety and that of their newborns
- Transfer them to safe areas
- Contribute to providing medicines for patients with chronic diseases, pregnant women and critical cases</t>
  </si>
  <si>
    <t>It contributed to alleviating the suffering of women and girls in different areas of Sennar State, specifically with regard to their health needs.</t>
  </si>
  <si>
    <t>Training volunteers and increasing funding</t>
  </si>
  <si>
    <t>Hillat Ismail ERR</t>
  </si>
  <si>
    <t>-Operation of the Ismail Central Kitchen to
provide Food Security to support displaced
persons from nearby cities and villages affected
by armed conflict and even the host community.
- Provide Women’s needs and activities</t>
  </si>
  <si>
    <t>Nile district 24,25 ERR</t>
  </si>
  <si>
    <t>The number of actual beneficiaries is 3223 individuals 960 families. What is listed in detail is an additional inventory.</t>
  </si>
  <si>
    <t xml:space="preserve">11 Day </t>
  </si>
  <si>
    <t>Citizens' gatherings at the meal distribution points in the neighborhood and people's discussions while waiting for the meal made them one family and they began to feel each other's suffering, which prompted some to reflect their neighbor's need for the committee supervising the kitchen and their attempts to provide assistance to the committee until some problems were solved without feeling that their neighbor was the one who contributed greatly to solving their crisis.We made efforts to try to involve the neighborhood's residents abroad in order to support the activity.
Residents of the neighborhoods that were funded and distributed baskets to the soup kitchen arrived, claiming that the baskets do not last more than 3 days for a family.</t>
  </si>
  <si>
    <t xml:space="preserve">
Some altercations occurred between the shelter center in the neighborhood and the centers in the neighboring neighborhood, which escalated to harassment of the neighborhood's residents. However, the issue of the shelter center in the neighborhood was resolved by setting up a distribution point within the center from the soup kitchen, which reduced the tension but increased the pressure on the kitchen's finances.
Some of the neighboring neighborhoods do not have a shared kitchen, so the distribution points there are overcrowded, which prompted the distribution officials to request an increase in the quantity. Due to the rise in the market and the actions of crisis traders in withdrawing half of the market, as well as the weak financing, we were unable to meet their demands.Providing treatments: We were able to identify the chronic diseases, but we were unable to provide them due to the increase in the food gap and the lack of sufficient funds. This caused the committee members to be subjected to persistent harassment from the patients' families.</t>
  </si>
  <si>
    <t>Providing treatments: We were able to identify the chronic diseases, but we were unable to provide them due to the increase in the food gap and the lack of sufficient funds. This caused the committee members to be subjected to persistent harassment from the patients' families.</t>
  </si>
  <si>
    <t>Spreading the idea of a shared kitchen in all neighborhoods to ensure the provision of the service to all residents, especially those present in the city who have limited incomes and no savings, and those who lost their jobs and the displaced from the surrounding villages who have settled in the empty houses in large numbers, which increased the population of the neighborhood.</t>
  </si>
  <si>
    <t>Al-Thawra neighborhood ERR</t>
  </si>
  <si>
    <t>The initiative has spread a spirit of cooperation among citizens, and the provision of treatment services has contributed to enhancing stability.</t>
  </si>
  <si>
    <r>
      <rPr>
        <rFont val="Times New Roman"/>
        <color rgb="FF000000"/>
        <sz val="10.0"/>
      </rPr>
      <t>N/A</t>
    </r>
  </si>
  <si>
    <t>Working on increasing the hospice’s budget to cover the surrounding neighborhoods, as citizens share their share with their families in the neighboring areas.</t>
  </si>
  <si>
    <t>Square 21,22,23 ERR</t>
  </si>
  <si>
    <t>The project aims to provide support for the central kitchen,
providing health services and women’s needs, and
providing a large generator to operate a mill.</t>
  </si>
  <si>
    <t>Al soki ERR</t>
  </si>
  <si>
    <t>Shared kitchen/catering,Medical materials
,Deportation - Transportation,Communication and Internet</t>
  </si>
  <si>
    <t>1-Aug</t>
  </si>
  <si>
    <t>almazad ERR</t>
  </si>
  <si>
    <t>Providing food aid to citizens living in Al-Mazad neighborhood
Distributing 60 food baskets
Distributing treatments to people with chronic diseases due to the high prices and scarcity of medicines, which negatively affects the high mortality rates</t>
  </si>
  <si>
    <t>Community response to community initiatives and demonstrating the spirit of social solidarity and harmony between youth and the elderly</t>
  </si>
  <si>
    <t>High costs of food supplies, which negatively affects quantities. Weak financing compared to the number of families.</t>
  </si>
  <si>
    <t xml:space="preserve">Expanding the response area and delivering services to all beneficiaries
</t>
  </si>
  <si>
    <t>Providing large budgets that last for long periods
Training to work in emergency situations</t>
  </si>
  <si>
    <t>49 ERR</t>
  </si>
  <si>
    <t>The joy on the faces of the neighborhood residents and their satisfaction with the basket and those who supported its provision from donors and distributors</t>
  </si>
  <si>
    <t>There are some challenges represented in the following:
The unavailability of some food items in the state
The significant increase in food prices
The scarcity of medicines and the difficulty of obtaining them
The shortage of items provided due to lack of funding sometimes and due to the scarcity of food items in the market</t>
  </si>
  <si>
    <t>We hope that next time the residents of the neighborhood will be satisfied with the goods and services provided, and we confirm that next time we will make every effort to achieve the planned goals.</t>
  </si>
  <si>
    <t>LCC-VTL-KH-0724-0001-16</t>
  </si>
  <si>
    <t>The activities focus on addressing food insecurity in 45 locations in Um Badda community by providing free meals to alleviate the economic burden on residents. Additionally, the response team has effectively handled emergency situations in four areas, providing urgent intervention to save lives and cover medical expenses. They also prioritize rescuing individuals at imminent risk and relocating them to safe areas.</t>
  </si>
  <si>
    <t>23 days</t>
  </si>
  <si>
    <t>Increase financial support for kitchens to cover as many beneficiaries as possible, given the rising food needs in the communities. Work to provide as much funding as possible for medical referrals, considering the high demand among numerous patients. Strive to attract sufficient support for the evacuation of individuals at risk.</t>
  </si>
  <si>
    <t>Increase support and provide techinal support</t>
  </si>
  <si>
    <t>LCC-VTL-KH-0724-0001-17</t>
  </si>
  <si>
    <t>The health support activities include the provision of medications for chronic diseases, children's treatments, malaria drugs, and emergency medications, as well as intravenous solutions and eye drops. Pharmacy supplies and medical tools for labs and health centers were replenished. Surgical procedures such as hernia, prostate, and gallbladder surgeries were conducted, along with biopsies for lymphatic and thyroid glands. Specialized equipment, such as hearing aids for individuals with special needs, and diagnostic tests for kidney issues were provided. Psychological support was offered through individual and group sessions. Other interventions included IV drips for diarrhea management, maintenance of medical equipment, and infant formula for children. Additionally, kitchen support and logistical assistance for petroleum supplies were provided, including 16 gallons of diesel for electricity and ambulance vehicles, fuel for water distribution vehicles, wells, sewage systems, the electricity team, and water pumps. Evacuation and travel assistance were provided for a victim of sexual violence and a patient who had been subjected to torture. Maintenance and operational support included the arching of a well, repairs to the water distribution vehicle, and the documentation of the room's social media page.</t>
  </si>
  <si>
    <t>In Progress</t>
  </si>
  <si>
    <t>31 days</t>
  </si>
  <si>
    <t>A sufficient time period has been set for receiving the final report from the donor, allowing the opportunity for the teams to organize and focus on expenditure items and accurately meet critical needs.</t>
  </si>
  <si>
    <t>The implementation of the project, reflected in various challenges. These included the rising prices of essential life necessities, security threats, power outages in several areas, and difficulties in transportation to purchase medical supplies for conducting surgeries. Additionally, there were challenges in obtaining food supplies, fuel, and essential items for laboratories and health centers. We also witnessed an increase in the prices of gasoline and medicines, along with 10% cash discounts, which negatively affected the grant and caused delays in the submission of base-level reports.</t>
  </si>
  <si>
    <t>We thank you for your humanity and compassion during this difficult time. We hope that you continue providing both material and moral support to the kitchens, health centers, and volunteers.</t>
  </si>
  <si>
    <t>LCC-VTL-KH-0724-0001-18</t>
  </si>
  <si>
    <t>South Omdurman Locality ERR</t>
  </si>
  <si>
    <t>the activities implemented involved the distribution of food supplies to needy families, provision of medications for chronic illnesses.</t>
  </si>
  <si>
    <t>19 days</t>
  </si>
  <si>
    <t>Rapid response and adapting to changes.</t>
  </si>
  <si>
    <t>LCC-VTL-KH-0724-0001-19</t>
  </si>
  <si>
    <t>Old Omdurman Locality ERR</t>
  </si>
  <si>
    <t>The activities involve the rehabilitation of 7 healthcare centers and the support of 15 community kitchens (takaeya) with food supplies across various regions.</t>
  </si>
  <si>
    <t>32 days</t>
  </si>
  <si>
    <t>Taking precautions against the rising prices of goods is essential</t>
  </si>
  <si>
    <t>the challenges lie in the increasing frequency of artillery shelling, which puts volunteers at risk, as well as concerns about the potential impact on healthcare centers after their rehabilitation.</t>
  </si>
  <si>
    <t>Focusing on the medical aspect is especially important with the arrival of autumn and the spread of epidemics and illnesses.</t>
  </si>
  <si>
    <t>LCC-VTL-KH-0724-0001-20</t>
  </si>
  <si>
    <t>Sharag AlNeel Locality ERR</t>
  </si>
  <si>
    <t>The activities focus on providing essential medical supplies to hospitals and health centers, which helps alleviate suffering and ensures the availability of medications for citizens and displaced individuals. Additionally, emergency medical support is provided to facilitate patient transfers to hospitals, further easing their burden. Support is also extended to volunteers, enabling them to deliver services in hospitals and health centers, thereby maintaining essential healthcare services. Furthermore, maintenance for medical equipment is offered to ensure ongoing functionality within health facilities. Fuel is provided to operate generators, ensuring electricity supply for citizens and displaced individuals, and thereby supporting continued service delivery. Finally, food supplies are given to medical staff, citizens, and displaced persons, contributing to the overall sustainability of health services. Additionally, funds are allocated for the transport of medical supplies, ensuring continued service provision in healthcare facilities.</t>
  </si>
  <si>
    <t>21 days</t>
  </si>
  <si>
    <t>LCC-VTL-KH-0724-0001-21</t>
  </si>
  <si>
    <t>The activities include supporting kitchens, providing food baskets, and offering direct assistance to families. Additionally, there is support for clinic volunteers, emergency evacuations, and the purchase of testing strips, malaria medications, life-saving drugs, and children's medicines. Furthermore, support has been extended to improve water supply in the neighborhood, ensuring access to drinking water for the entire community.</t>
  </si>
  <si>
    <t>34 days</t>
  </si>
  <si>
    <t>The challenges faced by some ERs include the lack of available supplies and the heavy rains, which have resulted in difficulties in mobility. Additionally, there have been some disruptions caused by the Rapid Support Forces and security measures in the areas.</t>
  </si>
  <si>
    <t>LCC-VTL-KH-0724-0001-22</t>
  </si>
  <si>
    <t>jabal awliya Locality ERR</t>
  </si>
  <si>
    <t xml:space="preserve">The activities include providing meals for residents and displaced individuals, conducting evacuation operations, maintaining the electricity line in Al-Assal, distributing therapeutic medications, and operating water stations in various area </t>
  </si>
  <si>
    <t>Increase financial support</t>
  </si>
  <si>
    <t>LCC-VTL-KH-0724-0001-23</t>
  </si>
  <si>
    <t>Support health awareness in neighborhoods that serve the marginalized, the settled, and displaced populations, as well as war-affected individuals.</t>
  </si>
  <si>
    <t>25 days</t>
  </si>
  <si>
    <t>Ensure careful auditing in planning, consider geographic distribution, avoid overcrowding of requests, and review the programmatic framework of the organization.</t>
  </si>
  <si>
    <t>Medications were distributed to two clinics in two neighboring areas, which is considered an overcrowding of services in one location. This occurred due to the lack of review of the geographic distribution of the clinics.</t>
  </si>
  <si>
    <t>Training and capacity building in the field of planning, Training and capacity building in the field of preparing budgets, Replacing office equipment</t>
  </si>
  <si>
    <t xml:space="preserve">Sub total </t>
  </si>
  <si>
    <t>LCC-VTL-BN-0724-0001-24</t>
  </si>
  <si>
    <t>Damazin ERR</t>
  </si>
  <si>
    <t>Nadir</t>
  </si>
  <si>
    <t>Provide daily meals (breakfast and lunch) in the shelters, while also ensuring the availability of essential supplies for women within the camps. Food supplies have been distributed to families in Al-Shaheed Afendi (127 families), North (97 families), and Al-Layouna (54 families). Additionally, medications are being provided for individuals with chronic illnesses and emergency cases, along with performing urgent surgeries in collaboration with medical teams and volunteers in the Blue Nile region.</t>
  </si>
  <si>
    <t>27 days</t>
  </si>
  <si>
    <t>Efforts to train the youth in 1. Utilizing available resources and food supplies to help sustain service delivery. 2. Personal security in safeguarding information and movement.</t>
  </si>
  <si>
    <t>The continuous purchasing activities within the markets by volunteers have led to harassment from the security forces.</t>
  </si>
  <si>
    <t>Take the economic blockade into account when funding the Blue Nile Emergency Room—increase support for the room to provide assistance to displaced people sheltered in homes due to the poor economic situation of hosting families. Additionally, include psychological support sessions for women and men at shelters, recreational activities for children, and training for volunteers in data collection and documentation.</t>
  </si>
  <si>
    <t>LCC.VTL-WK-0724-0012-25</t>
  </si>
  <si>
    <t>Kelak ERR ERR</t>
  </si>
  <si>
    <t>This project aims to provide comprehensive
● Food Security support through 210 Food
Basket for the IDPs in Kelak Locality</t>
  </si>
  <si>
    <t xml:space="preserve">Myram ERR </t>
  </si>
  <si>
    <t>This project aims to provide comprehensive
Food Security support for IDPs in Shelter
Centres through community kitchen</t>
  </si>
  <si>
    <t>Babnosa ERR</t>
  </si>
  <si>
    <t>- This project aims to provide comprehensive
Food Security support for IDPs through
community kitchen</t>
  </si>
  <si>
    <t>tranche 2 received</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</si>
</sst>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409]mmm\-yy"/>
    <numFmt numFmtId="165" formatCode="_(&quot;$&quot;* #,##0_);_(&quot;$&quot;* \(#,##0\);_(&quot;$&quot;* &quot;-&quot;??_);_(@_)"/>
    <numFmt numFmtId="166" formatCode="[$$]#,##0.00"/>
    <numFmt numFmtId="167" formatCode="[$$]#,##0"/>
    <numFmt numFmtId="168" formatCode="dd\-mm\-yyyy"/>
    <numFmt numFmtId="169" formatCode="mm\-dd\-yyyy"/>
    <numFmt numFmtId="170" formatCode="dd\-mmm\-yyyy"/>
    <numFmt numFmtId="171" formatCode="d\-m\-yyyy"/>
    <numFmt numFmtId="172" formatCode="d&quot;-&quot;mmm"/>
    <numFmt numFmtId="173" formatCode="d\-mmmm\-yyyy"/>
  </numFmts>
  <fonts count="43">
    <font>
      <sz val="10.0"/>
      <color rgb="FF000000"/>
      <name val="Arial"/>
      <scheme val="minor"/>
    </font>
    <font>
      <sz val="10.0"/>
      <color rgb="FF000000"/>
      <name val="Arial"/>
    </font>
    <font>
      <b/>
      <sz val="10.0"/>
      <color rgb="FF000000"/>
      <name val="Arial"/>
    </font>
    <font>
      <color theme="1"/>
      <name val="Arial"/>
      <scheme val="minor"/>
    </font>
    <font>
      <b/>
      <sz val="9.0"/>
      <color rgb="FFFFFFFF"/>
      <name val="Syncopate"/>
    </font>
    <font>
      <b/>
      <sz val="12.0"/>
      <color rgb="FFFFFFFF"/>
      <name val="Avenir"/>
    </font>
    <font>
      <b/>
      <sz val="12.0"/>
      <color rgb="FFFFFFFF"/>
      <name val="Calibri"/>
    </font>
    <font>
      <b/>
      <sz val="11.0"/>
      <color rgb="FFFFFFFF"/>
      <name val="Times New Roman"/>
    </font>
    <font/>
    <font>
      <sz val="10.0"/>
      <color theme="1"/>
      <name val="Arial"/>
    </font>
    <font>
      <sz val="10.0"/>
      <color rgb="FFFFFFFF"/>
      <name val="Arial"/>
    </font>
    <font>
      <sz val="11.0"/>
      <color rgb="FFFFFFFF"/>
      <name val="Times New Roman"/>
    </font>
    <font>
      <u/>
      <sz val="12.0"/>
      <color rgb="FF1155CC"/>
      <name val="Calibri"/>
    </font>
    <font>
      <b/>
      <sz val="12.0"/>
      <color theme="1"/>
      <name val="Avenir"/>
    </font>
    <font>
      <sz val="11.0"/>
      <color theme="1"/>
      <name val="Calibri"/>
    </font>
    <font>
      <sz val="10.0"/>
      <color theme="1"/>
      <name val="Calibri"/>
    </font>
    <font>
      <sz val="12.0"/>
      <color theme="1"/>
      <name val="Calibri"/>
    </font>
    <font>
      <b/>
      <sz val="12.0"/>
      <color rgb="FF222222"/>
      <name val="Avenir"/>
    </font>
    <font>
      <sz val="10.0"/>
      <color rgb="FF222222"/>
      <name val="Calibri"/>
    </font>
    <font>
      <b/>
      <sz val="12.0"/>
      <color theme="1"/>
      <name val="Arial"/>
    </font>
    <font>
      <b/>
      <sz val="10.0"/>
      <color theme="1"/>
      <name val="Arial"/>
    </font>
    <font>
      <u/>
      <sz val="12.0"/>
      <color rgb="FF1155CC"/>
      <name val="Calibri"/>
    </font>
    <font>
      <sz val="11.0"/>
      <color theme="1"/>
      <name val="Arial"/>
    </font>
    <font>
      <i/>
      <sz val="10.0"/>
      <color theme="1"/>
      <name val="Arial"/>
    </font>
    <font>
      <b/>
      <i/>
      <sz val="10.0"/>
      <color theme="1"/>
      <name val="Arial"/>
    </font>
    <font>
      <sz val="11.0"/>
      <color rgb="FF000000"/>
      <name val="Calibri"/>
    </font>
    <font>
      <sz val="10.0"/>
      <color rgb="FF000000"/>
      <name val="Calibri"/>
    </font>
    <font>
      <sz val="10.0"/>
      <color rgb="FFFFFFFF"/>
      <name val="Times New Roman"/>
    </font>
    <font>
      <sz val="10.0"/>
      <color theme="1"/>
      <name val="Times New Roman"/>
    </font>
    <font>
      <b/>
      <sz val="8.0"/>
      <color rgb="FFFFFFFF"/>
      <name val="Times New Roman"/>
    </font>
    <font>
      <b/>
      <sz val="12.0"/>
      <color rgb="FFFFFFFF"/>
      <name val="Times New Roman"/>
    </font>
    <font>
      <u/>
      <sz val="11.0"/>
      <color rgb="FF0000FF"/>
      <name val="Times New Roman"/>
    </font>
    <font>
      <sz val="12.0"/>
      <color theme="1"/>
      <name val="Times New Roman"/>
    </font>
    <font>
      <sz val="11.0"/>
      <color theme="1"/>
      <name val="Times New Roman"/>
    </font>
    <font>
      <b/>
      <sz val="10.0"/>
      <color theme="1"/>
      <name val="Times New Roman"/>
    </font>
    <font>
      <sz val="12.0"/>
      <color rgb="FF222222"/>
      <name val="Times New Roman"/>
    </font>
    <font>
      <sz val="10.0"/>
      <color rgb="FF222222"/>
      <name val="Times New Roman"/>
    </font>
    <font>
      <u/>
      <sz val="11.0"/>
      <color rgb="FF1155CC"/>
      <name val="Times New Roman"/>
    </font>
    <font>
      <u/>
      <sz val="11.0"/>
      <color rgb="FF1155CC"/>
      <name val="Times New Roman"/>
    </font>
    <font>
      <u/>
      <sz val="11.0"/>
      <color rgb="FF1155CC"/>
      <name val="Times New Roman"/>
    </font>
    <font>
      <u/>
      <sz val="11.0"/>
      <color rgb="FF1155CC"/>
      <name val="Times New Roman"/>
    </font>
    <font>
      <i/>
      <sz val="10.0"/>
      <color theme="1"/>
      <name val="Times New Roman"/>
    </font>
    <font>
      <b/>
      <i/>
      <sz val="10.0"/>
      <color theme="1"/>
      <name val="Times New Roman"/>
    </font>
  </fonts>
  <fills count="10">
    <fill>
      <patternFill patternType="none"/>
    </fill>
    <fill>
      <patternFill patternType="lightGray"/>
    </fill>
    <fill>
      <patternFill patternType="solid">
        <fgColor rgb="FF004445"/>
        <bgColor rgb="FF004445"/>
      </patternFill>
    </fill>
    <fill>
      <patternFill patternType="solid">
        <fgColor rgb="FF2C7873"/>
        <bgColor rgb="FF2C7873"/>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D0E0E3"/>
        <bgColor rgb="FFD0E0E3"/>
      </patternFill>
    </fill>
  </fills>
  <borders count="44">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thin">
        <color rgb="FF000000"/>
      </right>
      <bottom style="thin">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999999"/>
      </left>
      <right style="thin">
        <color rgb="FF999999"/>
      </right>
      <top style="thin">
        <color rgb="FF999999"/>
      </top>
      <bottom style="thin">
        <color rgb="FF999999"/>
      </bottom>
    </border>
    <border>
      <left style="thin">
        <color rgb="FF000000"/>
      </left>
      <top style="thin">
        <color rgb="FF000000"/>
      </top>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horizontal="left" shrinkToFit="0" vertical="top" wrapText="1"/>
    </xf>
    <xf borderId="0" fillId="0" fontId="1" numFmtId="0" xfId="0" applyAlignment="1" applyFont="1">
      <alignment shrinkToFit="0" wrapText="1"/>
    </xf>
    <xf borderId="1" fillId="0" fontId="2" numFmtId="0" xfId="0" applyBorder="1" applyFont="1"/>
    <xf borderId="2" fillId="0" fontId="2" numFmtId="0" xfId="0" applyAlignment="1" applyBorder="1" applyFont="1">
      <alignment shrinkToFit="0" wrapText="1"/>
    </xf>
    <xf borderId="2" fillId="0" fontId="2" numFmtId="0" xfId="0" applyBorder="1" applyFont="1"/>
    <xf borderId="3" fillId="0" fontId="2" numFmtId="0" xfId="0" applyAlignment="1" applyBorder="1" applyFont="1">
      <alignment shrinkToFit="0" wrapText="1"/>
    </xf>
    <xf borderId="4" fillId="0" fontId="1" numFmtId="0" xfId="0" applyBorder="1" applyFont="1"/>
    <xf borderId="0" fillId="0" fontId="1" numFmtId="0" xfId="0" applyFont="1"/>
    <xf borderId="5" fillId="0" fontId="1" numFmtId="0" xfId="0" applyAlignment="1" applyBorder="1" applyFont="1">
      <alignment shrinkToFit="0" wrapText="1"/>
    </xf>
    <xf borderId="6" fillId="0" fontId="1" numFmtId="0" xfId="0" applyBorder="1" applyFont="1"/>
    <xf borderId="7" fillId="0" fontId="1" numFmtId="0" xfId="0" applyAlignment="1" applyBorder="1" applyFont="1">
      <alignment shrinkToFit="0" wrapText="1"/>
    </xf>
    <xf borderId="7" fillId="0" fontId="1" numFmtId="0" xfId="0" applyBorder="1" applyFont="1"/>
    <xf borderId="8" fillId="0" fontId="1" numFmtId="0" xfId="0" applyAlignment="1" applyBorder="1" applyFont="1">
      <alignment shrinkToFit="0" wrapText="1"/>
    </xf>
    <xf borderId="0" fillId="0" fontId="1" numFmtId="164" xfId="0" applyFont="1" applyNumberFormat="1"/>
    <xf borderId="0" fillId="0" fontId="3" numFmtId="0" xfId="0" applyFont="1"/>
    <xf borderId="0" fillId="0" fontId="1" numFmtId="165" xfId="0" applyFont="1" applyNumberFormat="1"/>
    <xf borderId="9" fillId="2" fontId="4" numFmtId="49" xfId="0" applyAlignment="1" applyBorder="1" applyFill="1" applyFont="1" applyNumberFormat="1">
      <alignment horizontal="center" shrinkToFit="0" wrapText="1"/>
    </xf>
    <xf borderId="9" fillId="2" fontId="5" numFmtId="0" xfId="0" applyAlignment="1" applyBorder="1" applyFont="1">
      <alignment horizontal="center"/>
    </xf>
    <xf borderId="9" fillId="2" fontId="6" numFmtId="0" xfId="0" applyBorder="1" applyFont="1"/>
    <xf borderId="9" fillId="2" fontId="7" numFmtId="0" xfId="0" applyAlignment="1" applyBorder="1" applyFont="1">
      <alignment horizontal="center" shrinkToFit="0" wrapText="1"/>
    </xf>
    <xf borderId="9" fillId="2" fontId="6" numFmtId="0" xfId="0" applyAlignment="1" applyBorder="1" applyFont="1">
      <alignment horizontal="center"/>
    </xf>
    <xf borderId="9" fillId="2" fontId="6" numFmtId="3" xfId="0" applyAlignment="1" applyBorder="1" applyFont="1" applyNumberFormat="1">
      <alignment horizontal="center" shrinkToFit="0" wrapText="1"/>
    </xf>
    <xf borderId="9" fillId="2" fontId="6" numFmtId="166" xfId="0" applyAlignment="1" applyBorder="1" applyFont="1" applyNumberFormat="1">
      <alignment horizontal="center" shrinkToFit="0" wrapText="1"/>
    </xf>
    <xf borderId="9" fillId="2" fontId="6" numFmtId="3" xfId="0" applyAlignment="1" applyBorder="1" applyFont="1" applyNumberFormat="1">
      <alignment horizontal="center"/>
    </xf>
    <xf borderId="9" fillId="2" fontId="6" numFmtId="167" xfId="0" applyAlignment="1" applyBorder="1" applyFont="1" applyNumberFormat="1">
      <alignment horizontal="center" shrinkToFit="0" wrapText="1"/>
    </xf>
    <xf borderId="10" fillId="2" fontId="7" numFmtId="0" xfId="0" applyAlignment="1" applyBorder="1" applyFont="1">
      <alignment horizontal="center" shrinkToFit="0" wrapText="1"/>
    </xf>
    <xf borderId="11" fillId="0" fontId="8" numFmtId="0" xfId="0" applyBorder="1" applyFont="1"/>
    <xf borderId="12" fillId="0" fontId="8" numFmtId="0" xfId="0" applyBorder="1" applyFont="1"/>
    <xf borderId="13" fillId="2" fontId="6" numFmtId="3" xfId="0" applyAlignment="1" applyBorder="1" applyFont="1" applyNumberFormat="1">
      <alignment horizontal="center"/>
    </xf>
    <xf borderId="14" fillId="0" fontId="8" numFmtId="0" xfId="0" applyBorder="1" applyFont="1"/>
    <xf borderId="10" fillId="2" fontId="6" numFmtId="3" xfId="0" applyAlignment="1" applyBorder="1" applyFont="1" applyNumberFormat="1">
      <alignment horizontal="center"/>
    </xf>
    <xf borderId="9" fillId="2" fontId="6" numFmtId="0" xfId="0" applyAlignment="1" applyBorder="1" applyFont="1">
      <alignment horizontal="center" shrinkToFit="0" wrapText="1"/>
    </xf>
    <xf borderId="9" fillId="3" fontId="9" numFmtId="0" xfId="0" applyBorder="1" applyFill="1" applyFont="1"/>
    <xf borderId="9" fillId="3" fontId="10" numFmtId="3" xfId="0" applyAlignment="1" applyBorder="1" applyFont="1" applyNumberFormat="1">
      <alignment horizontal="center"/>
    </xf>
    <xf borderId="9" fillId="3" fontId="10" numFmtId="0" xfId="0" applyAlignment="1" applyBorder="1" applyFont="1">
      <alignment horizontal="center"/>
    </xf>
    <xf borderId="9" fillId="3" fontId="9" numFmtId="167" xfId="0" applyBorder="1" applyFont="1" applyNumberFormat="1"/>
    <xf borderId="9" fillId="3" fontId="9" numFmtId="166" xfId="0" applyBorder="1" applyFont="1" applyNumberFormat="1"/>
    <xf borderId="9" fillId="3" fontId="9" numFmtId="3" xfId="0" applyBorder="1" applyFont="1" applyNumberFormat="1"/>
    <xf borderId="9" fillId="3" fontId="7" numFmtId="167" xfId="0" applyAlignment="1" applyBorder="1" applyFont="1" applyNumberFormat="1">
      <alignment horizontal="center"/>
    </xf>
    <xf borderId="9" fillId="3" fontId="7" numFmtId="167" xfId="0" applyAlignment="1" applyBorder="1" applyFont="1" applyNumberFormat="1">
      <alignment horizontal="center" shrinkToFit="0" wrapText="1"/>
    </xf>
    <xf borderId="15" fillId="3" fontId="11" numFmtId="167" xfId="0" applyAlignment="1" applyBorder="1" applyFont="1" applyNumberFormat="1">
      <alignment horizontal="center" shrinkToFit="0" wrapText="1"/>
    </xf>
    <xf borderId="16" fillId="3" fontId="10" numFmtId="0" xfId="0" applyAlignment="1" applyBorder="1" applyFont="1">
      <alignment horizontal="center"/>
    </xf>
    <xf borderId="15" fillId="3" fontId="10" numFmtId="0" xfId="0" applyAlignment="1" applyBorder="1" applyFont="1">
      <alignment horizontal="center"/>
    </xf>
    <xf borderId="17" fillId="0" fontId="12" numFmtId="0" xfId="0" applyAlignment="1" applyBorder="1" applyFont="1">
      <alignment vertical="center"/>
    </xf>
    <xf borderId="9" fillId="0" fontId="13" numFmtId="0" xfId="0" applyBorder="1" applyFont="1"/>
    <xf borderId="9" fillId="0" fontId="9" numFmtId="0" xfId="0" applyAlignment="1" applyBorder="1" applyFont="1">
      <alignment horizontal="center"/>
    </xf>
    <xf borderId="9" fillId="0" fontId="14" numFmtId="0" xfId="0" applyBorder="1" applyFont="1"/>
    <xf borderId="9" fillId="0" fontId="14" numFmtId="0" xfId="0" applyAlignment="1" applyBorder="1" applyFont="1">
      <alignment horizontal="center"/>
    </xf>
    <xf borderId="9" fillId="0" fontId="9" numFmtId="0" xfId="0" applyAlignment="1" applyBorder="1" applyFont="1">
      <alignment horizontal="center" shrinkToFit="0" wrapText="1"/>
    </xf>
    <xf borderId="9" fillId="0" fontId="9" numFmtId="3" xfId="0" applyAlignment="1" applyBorder="1" applyFont="1" applyNumberFormat="1">
      <alignment horizontal="center"/>
    </xf>
    <xf borderId="9" fillId="0" fontId="9" numFmtId="168" xfId="0" applyAlignment="1" applyBorder="1" applyFont="1" applyNumberFormat="1">
      <alignment horizontal="center"/>
    </xf>
    <xf borderId="9" fillId="4" fontId="15" numFmtId="166" xfId="0" applyAlignment="1" applyBorder="1" applyFill="1" applyFont="1" applyNumberFormat="1">
      <alignment horizontal="center"/>
    </xf>
    <xf borderId="9" fillId="5" fontId="9" numFmtId="0" xfId="0" applyAlignment="1" applyBorder="1" applyFill="1" applyFont="1">
      <alignment horizontal="center"/>
    </xf>
    <xf borderId="9" fillId="0" fontId="15" numFmtId="0" xfId="0" applyAlignment="1" applyBorder="1" applyFont="1">
      <alignment horizontal="center"/>
    </xf>
    <xf borderId="10" fillId="0" fontId="15" numFmtId="168" xfId="0" applyAlignment="1" applyBorder="1" applyFont="1" applyNumberFormat="1">
      <alignment horizontal="center"/>
    </xf>
    <xf borderId="16" fillId="0" fontId="9" numFmtId="0" xfId="0" applyBorder="1" applyFont="1"/>
    <xf borderId="18" fillId="0" fontId="9" numFmtId="0" xfId="0" applyBorder="1" applyFont="1"/>
    <xf borderId="12" fillId="0" fontId="9" numFmtId="0" xfId="0" applyBorder="1" applyFont="1"/>
    <xf borderId="9" fillId="0" fontId="9" numFmtId="0" xfId="0" applyBorder="1" applyFont="1"/>
    <xf borderId="19" fillId="0" fontId="8" numFmtId="0" xfId="0" applyBorder="1" applyFont="1"/>
    <xf borderId="9" fillId="0" fontId="16" numFmtId="0" xfId="0" applyAlignment="1" applyBorder="1" applyFont="1">
      <alignment horizontal="center"/>
    </xf>
    <xf borderId="18" fillId="0" fontId="9" numFmtId="169" xfId="0" applyBorder="1" applyFont="1" applyNumberFormat="1"/>
    <xf borderId="12" fillId="0" fontId="9" numFmtId="169" xfId="0" applyBorder="1" applyFont="1" applyNumberFormat="1"/>
    <xf borderId="9" fillId="0" fontId="9" numFmtId="169" xfId="0" applyBorder="1" applyFont="1" applyNumberFormat="1"/>
    <xf borderId="9" fillId="4" fontId="13" numFmtId="0" xfId="0" applyBorder="1" applyFont="1"/>
    <xf borderId="20" fillId="0" fontId="8" numFmtId="0" xfId="0" applyBorder="1" applyFont="1"/>
    <xf borderId="9" fillId="0" fontId="17" numFmtId="0" xfId="0" applyBorder="1" applyFont="1"/>
    <xf borderId="9" fillId="0" fontId="15" numFmtId="168" xfId="0" applyAlignment="1" applyBorder="1" applyFont="1" applyNumberFormat="1">
      <alignment horizontal="center"/>
    </xf>
    <xf borderId="9" fillId="4" fontId="18" numFmtId="166" xfId="0" applyAlignment="1" applyBorder="1" applyFont="1" applyNumberFormat="1">
      <alignment horizontal="center"/>
    </xf>
    <xf borderId="9" fillId="4" fontId="9" numFmtId="0" xfId="0" applyAlignment="1" applyBorder="1" applyFont="1">
      <alignment horizontal="center"/>
    </xf>
    <xf borderId="16" fillId="4" fontId="9" numFmtId="0" xfId="0" applyAlignment="1" applyBorder="1" applyFont="1">
      <alignment horizontal="center" shrinkToFit="0" wrapText="1"/>
    </xf>
    <xf borderId="18" fillId="4" fontId="9" numFmtId="0" xfId="0" applyAlignment="1" applyBorder="1" applyFont="1">
      <alignment horizontal="center" shrinkToFit="0" wrapText="1"/>
    </xf>
    <xf borderId="21" fillId="4" fontId="9" numFmtId="0" xfId="0" applyAlignment="1" applyBorder="1" applyFont="1">
      <alignment horizontal="center" shrinkToFit="0" wrapText="1"/>
    </xf>
    <xf borderId="9" fillId="4" fontId="9" numFmtId="0" xfId="0" applyAlignment="1" applyBorder="1" applyFont="1">
      <alignment horizontal="center" shrinkToFit="0" wrapText="1"/>
    </xf>
    <xf borderId="9" fillId="0" fontId="19" numFmtId="0" xfId="0" applyBorder="1" applyFont="1"/>
    <xf borderId="9" fillId="0" fontId="9" numFmtId="170" xfId="0" applyAlignment="1" applyBorder="1" applyFont="1" applyNumberFormat="1">
      <alignment horizontal="center"/>
    </xf>
    <xf borderId="9" fillId="0" fontId="9" numFmtId="170" xfId="0" applyAlignment="1" applyBorder="1" applyFont="1" applyNumberFormat="1">
      <alignment horizontal="right"/>
    </xf>
    <xf borderId="9" fillId="0" fontId="20" numFmtId="3" xfId="0" applyAlignment="1" applyBorder="1" applyFont="1" applyNumberFormat="1">
      <alignment horizontal="center"/>
    </xf>
    <xf borderId="16" fillId="0" fontId="9" numFmtId="0" xfId="0" applyAlignment="1" applyBorder="1" applyFont="1">
      <alignment horizontal="center"/>
    </xf>
    <xf borderId="18" fillId="0" fontId="9" numFmtId="0" xfId="0" applyAlignment="1" applyBorder="1" applyFont="1">
      <alignment horizontal="center"/>
    </xf>
    <xf borderId="12" fillId="0" fontId="9" numFmtId="0" xfId="0" applyAlignment="1" applyBorder="1" applyFont="1">
      <alignment horizontal="center"/>
    </xf>
    <xf borderId="0" fillId="0" fontId="9" numFmtId="0" xfId="0" applyFont="1"/>
    <xf borderId="9" fillId="6" fontId="13" numFmtId="0" xfId="0" applyBorder="1" applyFill="1" applyFont="1"/>
    <xf borderId="9" fillId="6" fontId="9" numFmtId="0" xfId="0" applyAlignment="1" applyBorder="1" applyFont="1">
      <alignment horizontal="center"/>
    </xf>
    <xf borderId="9" fillId="6" fontId="14" numFmtId="0" xfId="0" applyBorder="1" applyFont="1"/>
    <xf borderId="9" fillId="6" fontId="14" numFmtId="0" xfId="0" applyAlignment="1" applyBorder="1" applyFont="1">
      <alignment horizontal="center"/>
    </xf>
    <xf borderId="9" fillId="6" fontId="9" numFmtId="0" xfId="0" applyBorder="1" applyFont="1"/>
    <xf borderId="9" fillId="6" fontId="9" numFmtId="3" xfId="0" applyAlignment="1" applyBorder="1" applyFont="1" applyNumberFormat="1">
      <alignment horizontal="center"/>
    </xf>
    <xf borderId="9" fillId="6" fontId="9" numFmtId="170" xfId="0" applyAlignment="1" applyBorder="1" applyFont="1" applyNumberFormat="1">
      <alignment horizontal="center"/>
    </xf>
    <xf borderId="9" fillId="6" fontId="15" numFmtId="166" xfId="0" applyAlignment="1" applyBorder="1" applyFont="1" applyNumberFormat="1">
      <alignment horizontal="center"/>
    </xf>
    <xf borderId="9" fillId="6" fontId="15" numFmtId="0" xfId="0" applyAlignment="1" applyBorder="1" applyFont="1">
      <alignment horizontal="center"/>
    </xf>
    <xf borderId="15" fillId="6" fontId="9" numFmtId="168" xfId="0" applyAlignment="1" applyBorder="1" applyFont="1" applyNumberFormat="1">
      <alignment horizontal="center"/>
    </xf>
    <xf borderId="9" fillId="0" fontId="21" numFmtId="0" xfId="0" applyAlignment="1" applyBorder="1" applyFont="1">
      <alignment vertical="center"/>
    </xf>
    <xf borderId="9" fillId="0" fontId="15" numFmtId="166" xfId="0" applyAlignment="1" applyBorder="1" applyFont="1" applyNumberFormat="1">
      <alignment horizontal="center"/>
    </xf>
    <xf borderId="10" fillId="0" fontId="9" numFmtId="168" xfId="0" applyAlignment="1" applyBorder="1" applyFont="1" applyNumberFormat="1">
      <alignment horizontal="center"/>
    </xf>
    <xf borderId="9" fillId="0" fontId="9" numFmtId="166" xfId="0" applyAlignment="1" applyBorder="1" applyFont="1" applyNumberFormat="1">
      <alignment horizontal="center"/>
    </xf>
    <xf borderId="9" fillId="0" fontId="9" numFmtId="3" xfId="0" applyBorder="1" applyFont="1" applyNumberFormat="1"/>
    <xf borderId="9" fillId="0" fontId="22" numFmtId="170" xfId="0" applyAlignment="1" applyBorder="1" applyFont="1" applyNumberFormat="1">
      <alignment horizontal="center"/>
    </xf>
    <xf borderId="10" fillId="0" fontId="9" numFmtId="171" xfId="0" applyAlignment="1" applyBorder="1" applyFont="1" applyNumberFormat="1">
      <alignment horizontal="center"/>
    </xf>
    <xf borderId="17" fillId="0" fontId="16" numFmtId="0" xfId="0" applyAlignment="1" applyBorder="1" applyFont="1">
      <alignment vertical="center"/>
    </xf>
    <xf borderId="17" fillId="0" fontId="22" numFmtId="0" xfId="0" applyBorder="1" applyFont="1"/>
    <xf borderId="17" fillId="0" fontId="9" numFmtId="0" xfId="0" applyAlignment="1" applyBorder="1" applyFont="1">
      <alignment horizontal="center"/>
    </xf>
    <xf borderId="17" fillId="0" fontId="14" numFmtId="0" xfId="0" applyBorder="1" applyFont="1"/>
    <xf borderId="17" fillId="0" fontId="9" numFmtId="0" xfId="0" applyBorder="1" applyFont="1"/>
    <xf borderId="17" fillId="0" fontId="9" numFmtId="3" xfId="0" applyAlignment="1" applyBorder="1" applyFont="1" applyNumberFormat="1">
      <alignment horizontal="center"/>
    </xf>
    <xf borderId="17" fillId="0" fontId="9" numFmtId="170" xfId="0" applyAlignment="1" applyBorder="1" applyFont="1" applyNumberFormat="1">
      <alignment horizontal="center"/>
    </xf>
    <xf borderId="17" fillId="0" fontId="9" numFmtId="166" xfId="0" applyAlignment="1" applyBorder="1" applyFont="1" applyNumberFormat="1">
      <alignment horizontal="center"/>
    </xf>
    <xf borderId="0" fillId="0" fontId="9" numFmtId="171" xfId="0" applyAlignment="1" applyFont="1" applyNumberFormat="1">
      <alignment horizontal="center"/>
    </xf>
    <xf borderId="22" fillId="0" fontId="9" numFmtId="0" xfId="0" applyBorder="1" applyFont="1"/>
    <xf borderId="23" fillId="0" fontId="9" numFmtId="0" xfId="0" applyBorder="1" applyFont="1"/>
    <xf borderId="24" fillId="0" fontId="9" numFmtId="0" xfId="0" applyBorder="1" applyFont="1"/>
    <xf borderId="25" fillId="6" fontId="9" numFmtId="0" xfId="0" applyBorder="1" applyFont="1"/>
    <xf borderId="26" fillId="0" fontId="9" numFmtId="0" xfId="0" applyBorder="1" applyFont="1"/>
    <xf borderId="27" fillId="0" fontId="13" numFmtId="0" xfId="0" applyBorder="1" applyFont="1"/>
    <xf borderId="27" fillId="0" fontId="9" numFmtId="0" xfId="0" applyBorder="1" applyFont="1"/>
    <xf borderId="27" fillId="0" fontId="20" numFmtId="3" xfId="0" applyAlignment="1" applyBorder="1" applyFont="1" applyNumberFormat="1">
      <alignment horizontal="center"/>
    </xf>
    <xf borderId="27" fillId="0" fontId="20" numFmtId="166" xfId="0" applyAlignment="1" applyBorder="1" applyFont="1" applyNumberFormat="1">
      <alignment horizontal="center"/>
    </xf>
    <xf borderId="28" fillId="0" fontId="9" numFmtId="0" xfId="0" applyBorder="1" applyFont="1"/>
    <xf borderId="26" fillId="0" fontId="9" numFmtId="0" xfId="0" applyAlignment="1" applyBorder="1" applyFont="1">
      <alignment horizontal="center"/>
    </xf>
    <xf borderId="29" fillId="0" fontId="9" numFmtId="0" xfId="0" applyAlignment="1" applyBorder="1" applyFont="1">
      <alignment horizontal="center"/>
    </xf>
    <xf borderId="30" fillId="0" fontId="9" numFmtId="0" xfId="0" applyAlignment="1" applyBorder="1" applyFont="1">
      <alignment horizontal="center"/>
    </xf>
    <xf borderId="27" fillId="0" fontId="9" numFmtId="0" xfId="0" applyAlignment="1" applyBorder="1" applyFont="1">
      <alignment horizontal="center"/>
    </xf>
    <xf borderId="29" fillId="0" fontId="9" numFmtId="0" xfId="0" applyBorder="1" applyFont="1"/>
    <xf borderId="31" fillId="7" fontId="23" numFmtId="0" xfId="0" applyBorder="1" applyFill="1" applyFont="1"/>
    <xf borderId="32" fillId="8" fontId="24" numFmtId="166" xfId="0" applyAlignment="1" applyBorder="1" applyFill="1" applyFont="1" applyNumberFormat="1">
      <alignment horizontal="center"/>
    </xf>
    <xf borderId="33" fillId="0" fontId="9" numFmtId="0" xfId="0" applyBorder="1" applyFont="1"/>
    <xf borderId="20" fillId="0" fontId="9" numFmtId="0" xfId="0" applyBorder="1" applyFont="1"/>
    <xf borderId="20" fillId="0" fontId="9" numFmtId="3" xfId="0" applyBorder="1" applyFont="1" applyNumberFormat="1"/>
    <xf borderId="20" fillId="0" fontId="9" numFmtId="170" xfId="0" applyBorder="1" applyFont="1" applyNumberFormat="1"/>
    <xf borderId="20" fillId="0" fontId="9" numFmtId="166" xfId="0" applyBorder="1" applyFont="1" applyNumberFormat="1"/>
    <xf borderId="34" fillId="0" fontId="9" numFmtId="0" xfId="0" applyBorder="1" applyFont="1"/>
    <xf borderId="35" fillId="0" fontId="9" numFmtId="0" xfId="0" applyBorder="1" applyFont="1"/>
    <xf borderId="36" fillId="0" fontId="9" numFmtId="0" xfId="0" applyBorder="1" applyFont="1"/>
    <xf borderId="37" fillId="8" fontId="24" numFmtId="166" xfId="0" applyAlignment="1" applyBorder="1" applyFont="1" applyNumberFormat="1">
      <alignment horizontal="center"/>
    </xf>
    <xf borderId="10" fillId="0" fontId="9" numFmtId="0" xfId="0" applyBorder="1" applyFont="1"/>
    <xf borderId="31" fillId="7" fontId="23" numFmtId="0" xfId="0" applyAlignment="1" applyBorder="1" applyFont="1">
      <alignment shrinkToFit="0" wrapText="1"/>
    </xf>
    <xf borderId="12" fillId="0" fontId="20" numFmtId="0" xfId="0" applyBorder="1" applyFont="1"/>
    <xf borderId="9" fillId="0" fontId="9" numFmtId="166" xfId="0" applyBorder="1" applyFont="1" applyNumberFormat="1"/>
    <xf borderId="37" fillId="8" fontId="23" numFmtId="166" xfId="0" applyAlignment="1" applyBorder="1" applyFont="1" applyNumberFormat="1">
      <alignment horizontal="center"/>
    </xf>
    <xf borderId="12" fillId="0" fontId="9" numFmtId="168" xfId="0" applyBorder="1" applyFont="1" applyNumberFormat="1"/>
    <xf borderId="12" fillId="0" fontId="9" numFmtId="166" xfId="0" applyBorder="1" applyFont="1" applyNumberFormat="1"/>
    <xf borderId="9" fillId="0" fontId="9" numFmtId="4" xfId="0" applyBorder="1" applyFont="1" applyNumberFormat="1"/>
    <xf borderId="37" fillId="8" fontId="13" numFmtId="166" xfId="0" applyAlignment="1" applyBorder="1" applyFont="1" applyNumberFormat="1">
      <alignment horizontal="center"/>
    </xf>
    <xf borderId="37" fillId="8" fontId="9" numFmtId="166" xfId="0" applyAlignment="1" applyBorder="1" applyFont="1" applyNumberFormat="1">
      <alignment horizontal="center"/>
    </xf>
    <xf borderId="37" fillId="8" fontId="9" numFmtId="0" xfId="0" applyAlignment="1" applyBorder="1" applyFont="1">
      <alignment horizontal="center"/>
    </xf>
    <xf borderId="9" fillId="0" fontId="25" numFmtId="0" xfId="0" applyAlignment="1" applyBorder="1" applyFont="1">
      <alignment horizontal="center" shrinkToFit="0" wrapText="1"/>
    </xf>
    <xf borderId="9" fillId="0" fontId="25" numFmtId="3" xfId="0" applyAlignment="1" applyBorder="1" applyFont="1" applyNumberFormat="1">
      <alignment horizontal="center" shrinkToFit="0" wrapText="1"/>
    </xf>
    <xf borderId="38" fillId="8" fontId="9" numFmtId="0" xfId="0" applyAlignment="1" applyBorder="1" applyFont="1">
      <alignment horizontal="center"/>
    </xf>
    <xf borderId="9" fillId="0" fontId="26" numFmtId="0" xfId="0" applyAlignment="1" applyBorder="1" applyFont="1">
      <alignment horizontal="center" shrinkToFit="0" wrapText="1"/>
    </xf>
    <xf borderId="9" fillId="0" fontId="25" numFmtId="4" xfId="0" applyAlignment="1" applyBorder="1" applyFont="1" applyNumberFormat="1">
      <alignment horizontal="center" shrinkToFit="0" wrapText="1"/>
    </xf>
    <xf borderId="0" fillId="0" fontId="9" numFmtId="0" xfId="0" applyAlignment="1" applyFont="1">
      <alignment horizontal="center"/>
    </xf>
    <xf borderId="39" fillId="3" fontId="27" numFmtId="3" xfId="0" applyAlignment="1" applyBorder="1" applyFont="1" applyNumberFormat="1">
      <alignment horizontal="center" shrinkToFit="0" vertical="center" wrapText="1"/>
    </xf>
    <xf borderId="39" fillId="3" fontId="27" numFmtId="3" xfId="0" applyAlignment="1" applyBorder="1" applyFont="1" applyNumberFormat="1">
      <alignment horizontal="center" vertical="center"/>
    </xf>
    <xf borderId="39" fillId="0" fontId="28" numFmtId="0" xfId="0" applyAlignment="1" applyBorder="1" applyFont="1">
      <alignment horizontal="center" vertical="center"/>
    </xf>
    <xf borderId="39" fillId="0" fontId="9" numFmtId="167" xfId="0" applyBorder="1" applyFont="1" applyNumberFormat="1"/>
    <xf borderId="39" fillId="0" fontId="9" numFmtId="0" xfId="0" applyAlignment="1" applyBorder="1" applyFont="1">
      <alignment horizontal="center"/>
    </xf>
    <xf borderId="39" fillId="0" fontId="9" numFmtId="3" xfId="0" applyBorder="1" applyFont="1" applyNumberFormat="1"/>
    <xf borderId="39" fillId="0" fontId="9" numFmtId="166" xfId="0" applyBorder="1" applyFont="1" applyNumberFormat="1"/>
    <xf borderId="39" fillId="0" fontId="20" numFmtId="0" xfId="0" applyBorder="1" applyFont="1"/>
    <xf borderId="39" fillId="0" fontId="20" numFmtId="167" xfId="0" applyBorder="1" applyFont="1" applyNumberFormat="1"/>
    <xf borderId="39" fillId="0" fontId="20" numFmtId="0" xfId="0" applyAlignment="1" applyBorder="1" applyFont="1">
      <alignment horizontal="center"/>
    </xf>
    <xf borderId="39" fillId="0" fontId="20" numFmtId="3" xfId="0" applyBorder="1" applyFont="1" applyNumberFormat="1"/>
    <xf borderId="9" fillId="2" fontId="29" numFmtId="49" xfId="0" applyAlignment="1" applyBorder="1" applyFont="1" applyNumberFormat="1">
      <alignment horizontal="center" shrinkToFit="0" vertical="center" wrapText="1"/>
    </xf>
    <xf borderId="9" fillId="2" fontId="30" numFmtId="0" xfId="0" applyAlignment="1" applyBorder="1" applyFont="1">
      <alignment horizontal="center" shrinkToFit="0" vertical="center" wrapText="1"/>
    </xf>
    <xf borderId="9" fillId="2" fontId="30" numFmtId="0" xfId="0" applyAlignment="1" applyBorder="1" applyFont="1">
      <alignment vertical="center"/>
    </xf>
    <xf borderId="9" fillId="2" fontId="7" numFmtId="0" xfId="0" applyAlignment="1" applyBorder="1" applyFont="1">
      <alignment horizontal="center" shrinkToFit="0" vertical="center" wrapText="1"/>
    </xf>
    <xf borderId="9" fillId="2" fontId="30" numFmtId="0" xfId="0" applyAlignment="1" applyBorder="1" applyFont="1">
      <alignment horizontal="center" vertical="center"/>
    </xf>
    <xf borderId="9" fillId="2" fontId="30" numFmtId="166" xfId="0" applyAlignment="1" applyBorder="1" applyFont="1" applyNumberFormat="1">
      <alignment horizontal="center" shrinkToFit="0" vertical="center" wrapText="1"/>
    </xf>
    <xf borderId="9" fillId="2" fontId="30" numFmtId="3" xfId="0" applyAlignment="1" applyBorder="1" applyFont="1" applyNumberFormat="1">
      <alignment horizontal="center" shrinkToFit="0" vertical="center" wrapText="1"/>
    </xf>
    <xf borderId="9" fillId="2" fontId="30" numFmtId="167" xfId="0" applyAlignment="1" applyBorder="1" applyFont="1" applyNumberFormat="1">
      <alignment horizontal="center" vertical="center"/>
    </xf>
    <xf borderId="9" fillId="2" fontId="30" numFmtId="167" xfId="0" applyAlignment="1" applyBorder="1" applyFont="1" applyNumberFormat="1">
      <alignment horizontal="center" shrinkToFit="0" vertical="center" wrapText="1"/>
    </xf>
    <xf borderId="10" fillId="2" fontId="7" numFmtId="0" xfId="0" applyAlignment="1" applyBorder="1" applyFont="1">
      <alignment horizontal="center" shrinkToFit="0" vertical="center" wrapText="1"/>
    </xf>
    <xf borderId="15" fillId="2" fontId="28" numFmtId="0" xfId="0" applyAlignment="1" applyBorder="1" applyFont="1">
      <alignment vertical="center"/>
    </xf>
    <xf borderId="13" fillId="2" fontId="30" numFmtId="3" xfId="0" applyAlignment="1" applyBorder="1" applyFont="1" applyNumberFormat="1">
      <alignment horizontal="center" vertical="center"/>
    </xf>
    <xf borderId="21" fillId="2" fontId="28" numFmtId="3" xfId="0" applyAlignment="1" applyBorder="1" applyFont="1" applyNumberFormat="1">
      <alignment vertical="center"/>
    </xf>
    <xf borderId="9" fillId="2" fontId="30" numFmtId="3" xfId="0" applyAlignment="1" applyBorder="1" applyFont="1" applyNumberFormat="1">
      <alignment horizontal="center" vertical="center"/>
    </xf>
    <xf borderId="9" fillId="2" fontId="28" numFmtId="3" xfId="0" applyAlignment="1" applyBorder="1" applyFont="1" applyNumberFormat="1">
      <alignment vertical="center"/>
    </xf>
    <xf borderId="9" fillId="3" fontId="28" numFmtId="49" xfId="0" applyAlignment="1" applyBorder="1" applyFont="1" applyNumberFormat="1">
      <alignment vertical="center"/>
    </xf>
    <xf borderId="9" fillId="3" fontId="28" numFmtId="0" xfId="0" applyAlignment="1" applyBorder="1" applyFont="1">
      <alignment vertical="center"/>
    </xf>
    <xf borderId="9" fillId="3" fontId="28" numFmtId="167" xfId="0" applyAlignment="1" applyBorder="1" applyFont="1" applyNumberFormat="1">
      <alignment vertical="center"/>
    </xf>
    <xf borderId="9" fillId="3" fontId="28" numFmtId="166" xfId="0" applyAlignment="1" applyBorder="1" applyFont="1" applyNumberFormat="1">
      <alignment vertical="center"/>
    </xf>
    <xf borderId="9" fillId="3" fontId="28" numFmtId="3" xfId="0" applyAlignment="1" applyBorder="1" applyFont="1" applyNumberFormat="1">
      <alignment vertical="center"/>
    </xf>
    <xf borderId="9" fillId="3" fontId="7" numFmtId="167" xfId="0" applyAlignment="1" applyBorder="1" applyFont="1" applyNumberFormat="1">
      <alignment horizontal="center" shrinkToFit="0" vertical="center" wrapText="1"/>
    </xf>
    <xf borderId="9" fillId="3" fontId="11" numFmtId="167" xfId="0" applyAlignment="1" applyBorder="1" applyFont="1" applyNumberFormat="1">
      <alignment horizontal="center" shrinkToFit="0" vertical="center" wrapText="1"/>
    </xf>
    <xf borderId="15" fillId="3" fontId="28" numFmtId="0" xfId="0" applyAlignment="1" applyBorder="1" applyFont="1">
      <alignment vertical="center"/>
    </xf>
    <xf borderId="16" fillId="3" fontId="27" numFmtId="3" xfId="0" applyAlignment="1" applyBorder="1" applyFont="1" applyNumberFormat="1">
      <alignment horizontal="center" vertical="center"/>
    </xf>
    <xf borderId="18" fillId="3" fontId="27" numFmtId="3" xfId="0" applyAlignment="1" applyBorder="1" applyFont="1" applyNumberFormat="1">
      <alignment horizontal="center" vertical="center"/>
    </xf>
    <xf borderId="21" fillId="3" fontId="27" numFmtId="3" xfId="0" applyAlignment="1" applyBorder="1" applyFont="1" applyNumberFormat="1">
      <alignment horizontal="center" vertical="center"/>
    </xf>
    <xf borderId="9" fillId="3" fontId="27" numFmtId="3" xfId="0" applyAlignment="1" applyBorder="1" applyFont="1" applyNumberFormat="1">
      <alignment horizontal="center" vertical="center"/>
    </xf>
    <xf borderId="9" fillId="3" fontId="27" numFmtId="3" xfId="0" applyAlignment="1" applyBorder="1" applyFont="1" applyNumberFormat="1">
      <alignment horizontal="center" shrinkToFit="0" vertical="center" wrapText="1"/>
    </xf>
    <xf borderId="17" fillId="0" fontId="31" numFmtId="49" xfId="0" applyAlignment="1" applyBorder="1" applyFont="1" applyNumberFormat="1">
      <alignment vertical="center"/>
    </xf>
    <xf borderId="9" fillId="0" fontId="32" numFmtId="0" xfId="0" applyAlignment="1" applyBorder="1" applyFont="1">
      <alignment shrinkToFit="0" vertical="center" wrapText="1"/>
    </xf>
    <xf borderId="9" fillId="0" fontId="28" numFmtId="0" xfId="0" applyAlignment="1" applyBorder="1" applyFont="1">
      <alignment horizontal="center" vertical="center"/>
    </xf>
    <xf borderId="9" fillId="0" fontId="33" numFmtId="0" xfId="0" applyAlignment="1" applyBorder="1" applyFont="1">
      <alignment vertical="center"/>
    </xf>
    <xf borderId="9" fillId="0" fontId="33" numFmtId="0" xfId="0" applyAlignment="1" applyBorder="1" applyFont="1">
      <alignment horizontal="center" vertical="center"/>
    </xf>
    <xf borderId="9" fillId="0" fontId="28" numFmtId="0" xfId="0" applyAlignment="1" applyBorder="1" applyFont="1">
      <alignment vertical="center"/>
    </xf>
    <xf borderId="9" fillId="0" fontId="28" numFmtId="168" xfId="0" applyAlignment="1" applyBorder="1" applyFont="1" applyNumberFormat="1">
      <alignment horizontal="center" vertical="center"/>
    </xf>
    <xf borderId="9" fillId="0" fontId="28" numFmtId="166" xfId="0" applyAlignment="1" applyBorder="1" applyFont="1" applyNumberFormat="1">
      <alignment horizontal="center" vertical="center"/>
    </xf>
    <xf borderId="9" fillId="0" fontId="28" numFmtId="3" xfId="0" applyAlignment="1" applyBorder="1" applyFont="1" applyNumberFormat="1">
      <alignment horizontal="center" vertical="center"/>
    </xf>
    <xf borderId="9" fillId="0" fontId="34" numFmtId="0" xfId="0" applyAlignment="1" applyBorder="1" applyFont="1">
      <alignment horizontal="center" vertical="center"/>
    </xf>
    <xf borderId="10" fillId="0" fontId="28" numFmtId="0" xfId="0" applyAlignment="1" applyBorder="1" applyFont="1">
      <alignment vertical="center"/>
    </xf>
    <xf borderId="16" fillId="0" fontId="28" numFmtId="3" xfId="0" applyAlignment="1" applyBorder="1" applyFont="1" applyNumberFormat="1">
      <alignment vertical="center"/>
    </xf>
    <xf borderId="18" fillId="0" fontId="28" numFmtId="3" xfId="0" applyAlignment="1" applyBorder="1" applyFont="1" applyNumberFormat="1">
      <alignment vertical="center"/>
    </xf>
    <xf borderId="12" fillId="0" fontId="28" numFmtId="3" xfId="0" applyAlignment="1" applyBorder="1" applyFont="1" applyNumberFormat="1">
      <alignment horizontal="center" vertical="center"/>
    </xf>
    <xf borderId="9" fillId="0" fontId="28" numFmtId="3" xfId="0" applyAlignment="1" applyBorder="1" applyFont="1" applyNumberFormat="1">
      <alignment vertical="center"/>
    </xf>
    <xf borderId="9" fillId="0" fontId="32" numFmtId="0" xfId="0" applyAlignment="1" applyBorder="1" applyFont="1">
      <alignment vertical="center"/>
    </xf>
    <xf borderId="9" fillId="4" fontId="28" numFmtId="168" xfId="0" applyAlignment="1" applyBorder="1" applyFont="1" applyNumberFormat="1">
      <alignment horizontal="center" vertical="center"/>
    </xf>
    <xf borderId="9" fillId="4" fontId="34" numFmtId="0" xfId="0" applyAlignment="1" applyBorder="1" applyFont="1">
      <alignment horizontal="center" vertical="center"/>
    </xf>
    <xf borderId="18" fillId="0" fontId="28" numFmtId="3" xfId="0" applyAlignment="1" applyBorder="1" applyFont="1" applyNumberFormat="1">
      <alignment horizontal="center" vertical="center"/>
    </xf>
    <xf borderId="9" fillId="4" fontId="35" numFmtId="0" xfId="0" applyAlignment="1" applyBorder="1" applyFont="1">
      <alignment vertical="center"/>
    </xf>
    <xf borderId="9" fillId="4" fontId="28" numFmtId="0" xfId="0" applyAlignment="1" applyBorder="1" applyFont="1">
      <alignment horizontal="center" vertical="center"/>
    </xf>
    <xf borderId="9" fillId="4" fontId="33" numFmtId="0" xfId="0" applyAlignment="1" applyBorder="1" applyFont="1">
      <alignment vertical="center"/>
    </xf>
    <xf borderId="9" fillId="4" fontId="33" numFmtId="0" xfId="0" applyAlignment="1" applyBorder="1" applyFont="1">
      <alignment horizontal="center" vertical="center"/>
    </xf>
    <xf borderId="9" fillId="4" fontId="28" numFmtId="0" xfId="0" applyAlignment="1" applyBorder="1" applyFont="1">
      <alignment vertical="center"/>
    </xf>
    <xf borderId="9" fillId="4" fontId="28" numFmtId="166" xfId="0" applyAlignment="1" applyBorder="1" applyFont="1" applyNumberFormat="1">
      <alignment horizontal="center" vertical="center"/>
    </xf>
    <xf borderId="9" fillId="4" fontId="28" numFmtId="3" xfId="0" applyAlignment="1" applyBorder="1" applyFont="1" applyNumberFormat="1">
      <alignment horizontal="center" vertical="center"/>
    </xf>
    <xf borderId="15" fillId="4" fontId="28" numFmtId="0" xfId="0" applyAlignment="1" applyBorder="1" applyFont="1">
      <alignment vertical="center"/>
    </xf>
    <xf borderId="16" fillId="4" fontId="28" numFmtId="3" xfId="0" applyAlignment="1" applyBorder="1" applyFont="1" applyNumberFormat="1">
      <alignment horizontal="center" vertical="center"/>
    </xf>
    <xf borderId="18" fillId="4" fontId="28" numFmtId="3" xfId="0" applyAlignment="1" applyBorder="1" applyFont="1" applyNumberFormat="1">
      <alignment horizontal="center" vertical="center"/>
    </xf>
    <xf borderId="21" fillId="4" fontId="28" numFmtId="3" xfId="0" applyAlignment="1" applyBorder="1" applyFont="1" applyNumberFormat="1">
      <alignment vertical="center"/>
    </xf>
    <xf borderId="9" fillId="4" fontId="28" numFmtId="3" xfId="0" applyAlignment="1" applyBorder="1" applyFont="1" applyNumberFormat="1">
      <alignment vertical="center"/>
    </xf>
    <xf borderId="9" fillId="4" fontId="28" numFmtId="0" xfId="0" applyAlignment="1" applyBorder="1" applyFont="1">
      <alignment shrinkToFit="0" vertical="center" wrapText="1"/>
    </xf>
    <xf borderId="9" fillId="0" fontId="35" numFmtId="0" xfId="0" applyAlignment="1" applyBorder="1" applyFont="1">
      <alignment vertical="center"/>
    </xf>
    <xf borderId="9" fillId="0" fontId="36" numFmtId="166" xfId="0" applyAlignment="1" applyBorder="1" applyFont="1" applyNumberFormat="1">
      <alignment horizontal="center" vertical="center"/>
    </xf>
    <xf borderId="9" fillId="0" fontId="28" numFmtId="0" xfId="0" applyAlignment="1" applyBorder="1" applyFont="1">
      <alignment shrinkToFit="0" vertical="center" wrapText="1"/>
    </xf>
    <xf borderId="12" fillId="0" fontId="28" numFmtId="3" xfId="0" applyAlignment="1" applyBorder="1" applyFont="1" applyNumberFormat="1">
      <alignment vertical="center"/>
    </xf>
    <xf borderId="9" fillId="0" fontId="33" numFmtId="166" xfId="0" applyAlignment="1" applyBorder="1" applyFont="1" applyNumberFormat="1">
      <alignment horizontal="center" vertical="center"/>
    </xf>
    <xf borderId="9" fillId="0" fontId="28" numFmtId="172" xfId="0" applyAlignment="1" applyBorder="1" applyFont="1" applyNumberFormat="1">
      <alignment horizontal="center" vertical="center"/>
    </xf>
    <xf borderId="9" fillId="0" fontId="28" numFmtId="0" xfId="0" applyAlignment="1" applyBorder="1" applyFont="1">
      <alignment horizontal="center" shrinkToFit="0" vertical="center" wrapText="1"/>
    </xf>
    <xf borderId="9" fillId="9" fontId="28" numFmtId="0" xfId="0" applyAlignment="1" applyBorder="1" applyFill="1" applyFont="1">
      <alignment vertical="center"/>
    </xf>
    <xf borderId="9" fillId="4" fontId="32" numFmtId="0" xfId="0" applyAlignment="1" applyBorder="1" applyFont="1">
      <alignment shrinkToFit="0" vertical="center" wrapText="1"/>
    </xf>
    <xf borderId="9" fillId="4" fontId="28" numFmtId="0" xfId="0" applyAlignment="1" applyBorder="1" applyFont="1">
      <alignment horizontal="center" shrinkToFit="0" vertical="center" wrapText="1"/>
    </xf>
    <xf borderId="9" fillId="4" fontId="28" numFmtId="168" xfId="0" applyAlignment="1" applyBorder="1" applyFont="1" applyNumberFormat="1">
      <alignment horizontal="center" shrinkToFit="0" vertical="center" wrapText="1"/>
    </xf>
    <xf borderId="9" fillId="4" fontId="28" numFmtId="166" xfId="0" applyAlignment="1" applyBorder="1" applyFont="1" applyNumberFormat="1">
      <alignment horizontal="center" shrinkToFit="0" vertical="center" wrapText="1"/>
    </xf>
    <xf borderId="9" fillId="4" fontId="28" numFmtId="3" xfId="0" applyAlignment="1" applyBorder="1" applyFont="1" applyNumberFormat="1">
      <alignment horizontal="center" shrinkToFit="0" vertical="center" wrapText="1"/>
    </xf>
    <xf borderId="9" fillId="4" fontId="28" numFmtId="172" xfId="0" applyAlignment="1" applyBorder="1" applyFont="1" applyNumberFormat="1">
      <alignment horizontal="center" shrinkToFit="0" vertical="center" wrapText="1"/>
    </xf>
    <xf borderId="16" fillId="4" fontId="28" numFmtId="3" xfId="0" applyAlignment="1" applyBorder="1" applyFont="1" applyNumberFormat="1">
      <alignment vertical="center"/>
    </xf>
    <xf borderId="18" fillId="4" fontId="28" numFmtId="3" xfId="0" applyAlignment="1" applyBorder="1" applyFont="1" applyNumberFormat="1">
      <alignment vertical="center"/>
    </xf>
    <xf borderId="21" fillId="4" fontId="28" numFmtId="3" xfId="0" applyAlignment="1" applyBorder="1" applyFont="1" applyNumberFormat="1">
      <alignment horizontal="center" shrinkToFit="0" vertical="center" wrapText="1"/>
    </xf>
    <xf borderId="0" fillId="0" fontId="28" numFmtId="168" xfId="0" applyAlignment="1" applyFont="1" applyNumberFormat="1">
      <alignment horizontal="center" vertical="center"/>
    </xf>
    <xf borderId="0" fillId="0" fontId="28" numFmtId="0" xfId="0" applyAlignment="1" applyFont="1">
      <alignment horizontal="center" vertical="center"/>
    </xf>
    <xf borderId="16" fillId="0" fontId="28" numFmtId="3" xfId="0" applyAlignment="1" applyBorder="1" applyFont="1" applyNumberFormat="1">
      <alignment horizontal="center" vertical="center"/>
    </xf>
    <xf borderId="9" fillId="0" fontId="28" numFmtId="170" xfId="0" applyAlignment="1" applyBorder="1" applyFont="1" applyNumberFormat="1">
      <alignment horizontal="center" vertical="center"/>
    </xf>
    <xf borderId="9" fillId="0" fontId="37" numFmtId="49" xfId="0" applyAlignment="1" applyBorder="1" applyFont="1" applyNumberFormat="1">
      <alignment vertical="center"/>
    </xf>
    <xf borderId="9" fillId="0" fontId="28" numFmtId="173" xfId="0" applyAlignment="1" applyBorder="1" applyFont="1" applyNumberFormat="1">
      <alignment horizontal="center" vertical="center"/>
    </xf>
    <xf borderId="16" fillId="0" fontId="33" numFmtId="3" xfId="0" applyAlignment="1" applyBorder="1" applyFont="1" applyNumberFormat="1">
      <alignment horizontal="center" vertical="center"/>
    </xf>
    <xf borderId="9" fillId="6" fontId="38" numFmtId="49" xfId="0" applyAlignment="1" applyBorder="1" applyFont="1" applyNumberFormat="1">
      <alignment vertical="center"/>
    </xf>
    <xf borderId="9" fillId="6" fontId="28" numFmtId="0" xfId="0" applyAlignment="1" applyBorder="1" applyFont="1">
      <alignment vertical="center"/>
    </xf>
    <xf borderId="9" fillId="6" fontId="28" numFmtId="0" xfId="0" applyAlignment="1" applyBorder="1" applyFont="1">
      <alignment horizontal="center" vertical="center"/>
    </xf>
    <xf borderId="9" fillId="6" fontId="33" numFmtId="0" xfId="0" applyAlignment="1" applyBorder="1" applyFont="1">
      <alignment vertical="center"/>
    </xf>
    <xf borderId="9" fillId="6" fontId="33" numFmtId="0" xfId="0" applyAlignment="1" applyBorder="1" applyFont="1">
      <alignment horizontal="center" vertical="center"/>
    </xf>
    <xf borderId="9" fillId="6" fontId="28" numFmtId="170" xfId="0" applyAlignment="1" applyBorder="1" applyFont="1" applyNumberFormat="1">
      <alignment horizontal="center" vertical="center"/>
    </xf>
    <xf borderId="9" fillId="6" fontId="28" numFmtId="166" xfId="0" applyAlignment="1" applyBorder="1" applyFont="1" applyNumberFormat="1">
      <alignment horizontal="center" vertical="center"/>
    </xf>
    <xf borderId="9" fillId="6" fontId="28" numFmtId="3" xfId="0" applyAlignment="1" applyBorder="1" applyFont="1" applyNumberFormat="1">
      <alignment horizontal="center" vertical="center"/>
    </xf>
    <xf borderId="9" fillId="6" fontId="28" numFmtId="172" xfId="0" applyAlignment="1" applyBorder="1" applyFont="1" applyNumberFormat="1">
      <alignment horizontal="center" vertical="center"/>
    </xf>
    <xf borderId="15" fillId="6" fontId="28" numFmtId="0" xfId="0" applyAlignment="1" applyBorder="1" applyFont="1">
      <alignment vertical="center"/>
    </xf>
    <xf borderId="16" fillId="6" fontId="28" numFmtId="3" xfId="0" applyAlignment="1" applyBorder="1" applyFont="1" applyNumberFormat="1">
      <alignment horizontal="center" vertical="center"/>
    </xf>
    <xf borderId="18" fillId="6" fontId="28" numFmtId="3" xfId="0" applyAlignment="1" applyBorder="1" applyFont="1" applyNumberFormat="1">
      <alignment horizontal="center" vertical="center"/>
    </xf>
    <xf borderId="21" fillId="6" fontId="28" numFmtId="3" xfId="0" applyAlignment="1" applyBorder="1" applyFont="1" applyNumberFormat="1">
      <alignment vertical="center"/>
    </xf>
    <xf borderId="9" fillId="6" fontId="28" numFmtId="3" xfId="0" applyAlignment="1" applyBorder="1" applyFont="1" applyNumberFormat="1">
      <alignment vertical="center"/>
    </xf>
    <xf borderId="9" fillId="0" fontId="36" numFmtId="0" xfId="0" applyAlignment="1" applyBorder="1" applyFont="1">
      <alignment vertical="center"/>
    </xf>
    <xf borderId="18" fillId="0" fontId="33" numFmtId="3" xfId="0" applyAlignment="1" applyBorder="1" applyFont="1" applyNumberFormat="1">
      <alignment horizontal="center" vertical="center"/>
    </xf>
    <xf borderId="17" fillId="0" fontId="39" numFmtId="49" xfId="0" applyAlignment="1" applyBorder="1" applyFont="1" applyNumberFormat="1">
      <alignment vertical="center"/>
    </xf>
    <xf borderId="17" fillId="0" fontId="28" numFmtId="0" xfId="0" applyAlignment="1" applyBorder="1" applyFont="1">
      <alignment vertical="center"/>
    </xf>
    <xf borderId="17" fillId="0" fontId="28" numFmtId="0" xfId="0" applyAlignment="1" applyBorder="1" applyFont="1">
      <alignment horizontal="center" vertical="center"/>
    </xf>
    <xf borderId="17" fillId="0" fontId="33" numFmtId="0" xfId="0" applyAlignment="1" applyBorder="1" applyFont="1">
      <alignment vertical="center"/>
    </xf>
    <xf borderId="17" fillId="0" fontId="33" numFmtId="0" xfId="0" applyAlignment="1" applyBorder="1" applyFont="1">
      <alignment horizontal="center" vertical="center"/>
    </xf>
    <xf borderId="17" fillId="0" fontId="28" numFmtId="170" xfId="0" applyAlignment="1" applyBorder="1" applyFont="1" applyNumberFormat="1">
      <alignment horizontal="center" vertical="center"/>
    </xf>
    <xf borderId="17" fillId="0" fontId="28" numFmtId="166" xfId="0" applyAlignment="1" applyBorder="1" applyFont="1" applyNumberFormat="1">
      <alignment horizontal="center" vertical="center"/>
    </xf>
    <xf borderId="17" fillId="0" fontId="28" numFmtId="3" xfId="0" applyAlignment="1" applyBorder="1" applyFont="1" applyNumberFormat="1">
      <alignment horizontal="center" vertical="center"/>
    </xf>
    <xf borderId="17" fillId="0" fontId="28" numFmtId="172" xfId="0" applyAlignment="1" applyBorder="1" applyFont="1" applyNumberFormat="1">
      <alignment horizontal="center" vertical="center"/>
    </xf>
    <xf borderId="40" fillId="0" fontId="28" numFmtId="0" xfId="0" applyAlignment="1" applyBorder="1" applyFont="1">
      <alignment vertical="center"/>
    </xf>
    <xf borderId="22" fillId="0" fontId="28" numFmtId="3" xfId="0" applyAlignment="1" applyBorder="1" applyFont="1" applyNumberFormat="1">
      <alignment vertical="center"/>
    </xf>
    <xf borderId="23" fillId="0" fontId="28" numFmtId="3" xfId="0" applyAlignment="1" applyBorder="1" applyFont="1" applyNumberFormat="1">
      <alignment horizontal="center" vertical="center"/>
    </xf>
    <xf borderId="24" fillId="0" fontId="28" numFmtId="3" xfId="0" applyAlignment="1" applyBorder="1" applyFont="1" applyNumberFormat="1">
      <alignment horizontal="center" vertical="center"/>
    </xf>
    <xf borderId="17" fillId="0" fontId="28" numFmtId="3" xfId="0" applyAlignment="1" applyBorder="1" applyFont="1" applyNumberFormat="1">
      <alignment vertical="center"/>
    </xf>
    <xf borderId="17" fillId="0" fontId="28" numFmtId="0" xfId="0" applyAlignment="1" applyBorder="1" applyFont="1">
      <alignment shrinkToFit="0" vertical="center" wrapText="1"/>
    </xf>
    <xf borderId="27" fillId="0" fontId="34" numFmtId="0" xfId="0" applyAlignment="1" applyBorder="1" applyFont="1">
      <alignment vertical="center"/>
    </xf>
    <xf borderId="41" fillId="0" fontId="28" numFmtId="0" xfId="0" applyAlignment="1" applyBorder="1" applyFont="1">
      <alignment vertical="center"/>
    </xf>
    <xf borderId="27" fillId="0" fontId="28" numFmtId="0" xfId="0" applyAlignment="1" applyBorder="1" applyFont="1">
      <alignment vertical="center"/>
    </xf>
    <xf borderId="27" fillId="0" fontId="34" numFmtId="167" xfId="0" applyAlignment="1" applyBorder="1" applyFont="1" applyNumberFormat="1">
      <alignment horizontal="center" vertical="center"/>
    </xf>
    <xf borderId="27" fillId="0" fontId="34" numFmtId="3" xfId="0" applyAlignment="1" applyBorder="1" applyFont="1" applyNumberFormat="1">
      <alignment horizontal="center" vertical="center"/>
    </xf>
    <xf borderId="28" fillId="0" fontId="28" numFmtId="0" xfId="0" applyAlignment="1" applyBorder="1" applyFont="1">
      <alignment vertical="center"/>
    </xf>
    <xf borderId="26" fillId="0" fontId="28" numFmtId="3" xfId="0" applyAlignment="1" applyBorder="1" applyFont="1" applyNumberFormat="1">
      <alignment vertical="center"/>
    </xf>
    <xf borderId="29" fillId="0" fontId="28" numFmtId="3" xfId="0" applyAlignment="1" applyBorder="1" applyFont="1" applyNumberFormat="1">
      <alignment vertical="center"/>
    </xf>
    <xf borderId="30" fillId="0" fontId="28" numFmtId="3" xfId="0" applyAlignment="1" applyBorder="1" applyFont="1" applyNumberFormat="1">
      <alignment vertical="center"/>
    </xf>
    <xf borderId="27" fillId="0" fontId="28" numFmtId="3" xfId="0" applyAlignment="1" applyBorder="1" applyFont="1" applyNumberFormat="1">
      <alignment vertical="center"/>
    </xf>
    <xf borderId="29" fillId="0" fontId="28" numFmtId="0" xfId="0" applyAlignment="1" applyBorder="1" applyFont="1">
      <alignment vertical="center"/>
    </xf>
    <xf borderId="20" fillId="0" fontId="40" numFmtId="49" xfId="0" applyAlignment="1" applyBorder="1" applyFont="1" applyNumberFormat="1">
      <alignment vertical="center"/>
    </xf>
    <xf borderId="20" fillId="0" fontId="28" numFmtId="0" xfId="0" applyAlignment="1" applyBorder="1" applyFont="1">
      <alignment vertical="center"/>
    </xf>
    <xf borderId="20" fillId="0" fontId="28" numFmtId="0" xfId="0" applyAlignment="1" applyBorder="1" applyFont="1">
      <alignment horizontal="center" vertical="center"/>
    </xf>
    <xf borderId="20" fillId="0" fontId="33" numFmtId="0" xfId="0" applyAlignment="1" applyBorder="1" applyFont="1">
      <alignment vertical="center"/>
    </xf>
    <xf borderId="20" fillId="0" fontId="33" numFmtId="0" xfId="0" applyAlignment="1" applyBorder="1" applyFont="1">
      <alignment horizontal="center" vertical="center"/>
    </xf>
    <xf borderId="20" fillId="0" fontId="28" numFmtId="170" xfId="0" applyAlignment="1" applyBorder="1" applyFont="1" applyNumberFormat="1">
      <alignment horizontal="center" vertical="center"/>
    </xf>
    <xf borderId="20" fillId="0" fontId="28" numFmtId="166" xfId="0" applyAlignment="1" applyBorder="1" applyFont="1" applyNumberFormat="1">
      <alignment horizontal="center" vertical="center"/>
    </xf>
    <xf borderId="20" fillId="0" fontId="28" numFmtId="3" xfId="0" applyAlignment="1" applyBorder="1" applyFont="1" applyNumberFormat="1">
      <alignment horizontal="center" vertical="center"/>
    </xf>
    <xf borderId="20" fillId="0" fontId="28" numFmtId="172" xfId="0" applyAlignment="1" applyBorder="1" applyFont="1" applyNumberFormat="1">
      <alignment horizontal="center" vertical="center"/>
    </xf>
    <xf borderId="34" fillId="0" fontId="28" numFmtId="0" xfId="0" applyAlignment="1" applyBorder="1" applyFont="1">
      <alignment vertical="center"/>
    </xf>
    <xf borderId="35" fillId="0" fontId="28" numFmtId="3" xfId="0" applyAlignment="1" applyBorder="1" applyFont="1" applyNumberFormat="1">
      <alignment horizontal="center" vertical="center"/>
    </xf>
    <xf borderId="36" fillId="0" fontId="28" numFmtId="3" xfId="0" applyAlignment="1" applyBorder="1" applyFont="1" applyNumberFormat="1">
      <alignment horizontal="center" vertical="center"/>
    </xf>
    <xf borderId="33" fillId="0" fontId="28" numFmtId="3" xfId="0" applyAlignment="1" applyBorder="1" applyFont="1" applyNumberFormat="1">
      <alignment vertical="center"/>
    </xf>
    <xf borderId="20" fillId="0" fontId="28" numFmtId="3" xfId="0" applyAlignment="1" applyBorder="1" applyFont="1" applyNumberFormat="1">
      <alignment vertical="center"/>
    </xf>
    <xf borderId="23" fillId="0" fontId="28" numFmtId="3" xfId="0" applyAlignment="1" applyBorder="1" applyFont="1" applyNumberFormat="1">
      <alignment vertical="center"/>
    </xf>
    <xf borderId="24" fillId="0" fontId="28" numFmtId="3" xfId="0" applyAlignment="1" applyBorder="1" applyFont="1" applyNumberFormat="1">
      <alignment vertical="center"/>
    </xf>
    <xf borderId="26" fillId="0" fontId="34" numFmtId="0" xfId="0" applyAlignment="1" applyBorder="1" applyFont="1">
      <alignment vertical="center"/>
    </xf>
    <xf borderId="42" fillId="0" fontId="28" numFmtId="0" xfId="0" applyAlignment="1" applyBorder="1" applyFont="1">
      <alignment vertical="center"/>
    </xf>
    <xf borderId="30" fillId="0" fontId="28" numFmtId="0" xfId="0" applyAlignment="1" applyBorder="1" applyFont="1">
      <alignment vertical="center"/>
    </xf>
    <xf borderId="27" fillId="0" fontId="28" numFmtId="170" xfId="0" applyAlignment="1" applyBorder="1" applyFont="1" applyNumberFormat="1">
      <alignment vertical="center"/>
    </xf>
    <xf borderId="27" fillId="0" fontId="34" numFmtId="166" xfId="0" applyAlignment="1" applyBorder="1" applyFont="1" applyNumberFormat="1">
      <alignment horizontal="center" vertical="center"/>
    </xf>
    <xf borderId="26" fillId="0" fontId="34" numFmtId="49" xfId="0" applyAlignment="1" applyBorder="1" applyFont="1" applyNumberFormat="1">
      <alignment vertical="center"/>
    </xf>
    <xf borderId="26" fillId="0" fontId="34" numFmtId="3" xfId="0" applyAlignment="1" applyBorder="1" applyFont="1" applyNumberFormat="1">
      <alignment horizontal="center" vertical="center"/>
    </xf>
    <xf borderId="29" fillId="0" fontId="34" numFmtId="3" xfId="0" applyAlignment="1" applyBorder="1" applyFont="1" applyNumberFormat="1">
      <alignment horizontal="center" vertical="center"/>
    </xf>
    <xf borderId="30" fillId="0" fontId="34" numFmtId="3" xfId="0" applyAlignment="1" applyBorder="1" applyFont="1" applyNumberFormat="1">
      <alignment horizontal="center" vertical="center"/>
    </xf>
    <xf borderId="31" fillId="7" fontId="41" numFmtId="0" xfId="0" applyAlignment="1" applyBorder="1" applyFont="1">
      <alignment vertical="center"/>
    </xf>
    <xf borderId="31" fillId="8" fontId="41" numFmtId="166" xfId="0" applyAlignment="1" applyBorder="1" applyFont="1" applyNumberFormat="1">
      <alignment horizontal="center" vertical="center"/>
    </xf>
    <xf borderId="31" fillId="7" fontId="41" numFmtId="0" xfId="0" applyAlignment="1" applyBorder="1" applyFont="1">
      <alignment shrinkToFit="0" vertical="center" wrapText="1"/>
    </xf>
    <xf borderId="31" fillId="8" fontId="42" numFmtId="166" xfId="0" applyAlignment="1" applyBorder="1" applyFont="1" applyNumberFormat="1">
      <alignment horizontal="center" vertical="center"/>
    </xf>
    <xf borderId="9" fillId="0" fontId="28" numFmtId="166" xfId="0" applyAlignment="1" applyBorder="1" applyFont="1" applyNumberFormat="1">
      <alignment vertical="center"/>
    </xf>
    <xf borderId="31" fillId="7" fontId="28" numFmtId="0" xfId="0" applyAlignment="1" applyBorder="1" applyFont="1">
      <alignment vertical="center"/>
    </xf>
    <xf borderId="43" fillId="8" fontId="28" numFmtId="0" xfId="0" applyAlignment="1" applyBorder="1" applyFont="1">
      <alignment vertical="center"/>
    </xf>
    <xf borderId="9" fillId="0" fontId="28" numFmtId="49" xfId="0" applyAlignment="1" applyBorder="1" applyFont="1" applyNumberFormat="1">
      <alignment vertical="center"/>
    </xf>
    <xf borderId="0" fillId="0" fontId="28" numFmtId="0" xfId="0" applyAlignment="1" applyFont="1">
      <alignment vertical="center"/>
    </xf>
    <xf borderId="0" fillId="0" fontId="28" numFmtId="49" xfId="0" applyAlignment="1" applyFont="1" applyNumberForma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lM1xg18hOrRsRzIbvyQfgGvrhlzwhEFs/view?usp=drive_link" TargetMode="External"/><Relationship Id="rId2" Type="http://schemas.openxmlformats.org/officeDocument/2006/relationships/hyperlink" Target="https://drive.google.com/file/d/1SugOB_6MpZR2hf1PU3Mb3aMWiEsqwGk_/view?usp=drive_link" TargetMode="External"/><Relationship Id="rId3" Type="http://schemas.openxmlformats.org/officeDocument/2006/relationships/hyperlink" Target="https://drive.google.com/file/d/1dbocVOVZj_k0lNs-EdelQ_DCWedNF3AP/view?usp=drive_link" TargetMode="External"/><Relationship Id="rId4" Type="http://schemas.openxmlformats.org/officeDocument/2006/relationships/hyperlink" Target="https://drive.google.com/file/d/1hmYDlOwn8iHGZ9H1kAnQSpZYlCMvv-uO/view?usp=drive_link" TargetMode="External"/><Relationship Id="rId5" Type="http://schemas.openxmlformats.org/officeDocument/2006/relationships/hyperlink" Target="https://drive.google.com/file/d/1SQyl7rXUgMx9Zy2NPm6MvJwazPOdWF4m/view?usp=drive_link" TargetMode="External"/><Relationship Id="rId6" Type="http://schemas.openxmlformats.org/officeDocument/2006/relationships/hyperlink" Target="https://drive.google.com/file/d/1wqSh56BJqRSSS2Vi9uoG-E-AphvsLbuU/view?usp=drive_link" TargetMode="External"/><Relationship Id="rId7" Type="http://schemas.openxmlformats.org/officeDocument/2006/relationships/hyperlink" Target="https://drive.google.com/file/d/1fHzNqLm16kPj6eBQsyE_4aE_f8IJjoiI/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imm4H4hukzY_P9vk3SbQMfwgk2bLsMUd/view?usp=drive_link" TargetMode="External"/><Relationship Id="rId10" Type="http://schemas.openxmlformats.org/officeDocument/2006/relationships/hyperlink" Target="https://drive.google.com/file/d/1qsvBDtfh91qJnZfghDz9EZs1LXTqC2-S/view?usp=drive_link" TargetMode="External"/><Relationship Id="rId13" Type="http://schemas.openxmlformats.org/officeDocument/2006/relationships/drawing" Target="../drawings/drawing6.xml"/><Relationship Id="rId12" Type="http://schemas.openxmlformats.org/officeDocument/2006/relationships/hyperlink" Target="https://drive.google.com/file/d/1UTz2s82a0Ra00qaDeUAHupmbxn7v_6Fh/view?usp=drive_link" TargetMode="External"/><Relationship Id="rId1" Type="http://schemas.openxmlformats.org/officeDocument/2006/relationships/comments" Target="../comments2.xml"/><Relationship Id="rId2" Type="http://schemas.openxmlformats.org/officeDocument/2006/relationships/hyperlink" Target="https://drive.google.com/file/d/19xP8-cYv5ISuglKRFuFLrwfiVK4vVBJ8/view?usp=drive_link" TargetMode="External"/><Relationship Id="rId3" Type="http://schemas.openxmlformats.org/officeDocument/2006/relationships/hyperlink" Target="https://drive.google.com/file/d/1mki1FbLGYw01R53yJAhf8SAHdzXrs_7s/view?usp=drive_link" TargetMode="External"/><Relationship Id="rId4" Type="http://schemas.openxmlformats.org/officeDocument/2006/relationships/hyperlink" Target="https://drive.google.com/file/d/1vH3iq9bNHh5Tq4sGKaUyPh77NwO93-t_/view?usp=drive_link" TargetMode="External"/><Relationship Id="rId9" Type="http://schemas.openxmlformats.org/officeDocument/2006/relationships/hyperlink" Target="https://drive.google.com/file/d/1DaB243HLyXajGjTw4miEm-I5ZfLdpC7G/view?usp=drive_link" TargetMode="External"/><Relationship Id="rId14" Type="http://schemas.openxmlformats.org/officeDocument/2006/relationships/vmlDrawing" Target="../drawings/vmlDrawing2.vml"/><Relationship Id="rId5" Type="http://schemas.openxmlformats.org/officeDocument/2006/relationships/hyperlink" Target="https://drive.google.com/file/d/1ZX51-O6lTBurBYFPMURU3BvLbhLzjEAa/view?usp=drive_link" TargetMode="External"/><Relationship Id="rId6" Type="http://schemas.openxmlformats.org/officeDocument/2006/relationships/hyperlink" Target="https://drive.google.com/file/d/1RrondZ5k-vEabL0H88E7V5FR3RNVqmDW/view?usp=drive_link" TargetMode="External"/><Relationship Id="rId7" Type="http://schemas.openxmlformats.org/officeDocument/2006/relationships/hyperlink" Target="https://drive.google.com/file/d/1DToH2sbJR3Sg0IqCqTzs-ocrWdF6p6as/view?usp=drive_link" TargetMode="External"/><Relationship Id="rId8" Type="http://schemas.openxmlformats.org/officeDocument/2006/relationships/hyperlink" Target="https://drive.google.com/file/d/10DMmfb0x89knGBgEwV74Lbjo0eYNtsgZ/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3.88"/>
    <col customWidth="1" min="3" max="3" width="46.75"/>
    <col customWidth="1" min="4" max="4" width="16.75"/>
    <col customWidth="1" min="5" max="5" width="23.13"/>
    <col customWidth="1" min="6" max="6" width="15.25"/>
    <col customWidth="1" min="7" max="26" width="11.38"/>
  </cols>
  <sheetData>
    <row r="1" ht="9.75" customHeight="1">
      <c r="B1" s="1"/>
      <c r="C1" s="2"/>
      <c r="D1" s="2"/>
      <c r="E1" s="1"/>
      <c r="F1" s="2"/>
    </row>
    <row r="2" ht="121.5" customHeight="1">
      <c r="B2" s="3" t="s">
        <v>0</v>
      </c>
    </row>
    <row r="3" ht="121.5" customHeight="1"/>
    <row r="4" ht="12.75" customHeight="1">
      <c r="C4" s="4"/>
      <c r="E4" s="4"/>
      <c r="F4" s="4"/>
    </row>
    <row r="5" ht="12.75" customHeight="1">
      <c r="B5" s="5" t="s">
        <v>1</v>
      </c>
      <c r="C5" s="6" t="s">
        <v>2</v>
      </c>
      <c r="D5" s="7" t="s">
        <v>3</v>
      </c>
      <c r="E5" s="6" t="s">
        <v>4</v>
      </c>
      <c r="F5" s="8" t="s">
        <v>5</v>
      </c>
    </row>
    <row r="6" ht="12.75" customHeight="1">
      <c r="B6" s="9" t="s">
        <v>6</v>
      </c>
      <c r="C6" s="4" t="s">
        <v>7</v>
      </c>
      <c r="D6" s="10" t="s">
        <v>8</v>
      </c>
      <c r="E6" s="4" t="s">
        <v>9</v>
      </c>
      <c r="F6" s="11"/>
    </row>
    <row r="7" ht="12.75" customHeight="1">
      <c r="B7" s="9" t="s">
        <v>10</v>
      </c>
      <c r="C7" s="4" t="s">
        <v>11</v>
      </c>
      <c r="D7" s="10" t="s">
        <v>12</v>
      </c>
      <c r="E7" s="4" t="s">
        <v>13</v>
      </c>
      <c r="F7" s="11"/>
    </row>
    <row r="8" ht="12.75" customHeight="1">
      <c r="B8" s="9" t="s">
        <v>14</v>
      </c>
      <c r="C8" s="4" t="s">
        <v>15</v>
      </c>
      <c r="D8" s="10" t="s">
        <v>16</v>
      </c>
      <c r="E8" s="4" t="s">
        <v>17</v>
      </c>
      <c r="F8" s="11"/>
    </row>
    <row r="9" ht="12.75" customHeight="1">
      <c r="B9" s="9" t="s">
        <v>18</v>
      </c>
      <c r="C9" s="4" t="s">
        <v>19</v>
      </c>
      <c r="D9" s="10" t="s">
        <v>20</v>
      </c>
      <c r="E9" s="4" t="s">
        <v>21</v>
      </c>
      <c r="F9" s="11" t="s">
        <v>22</v>
      </c>
    </row>
    <row r="10" ht="12.75" customHeight="1">
      <c r="B10" s="9" t="s">
        <v>23</v>
      </c>
      <c r="C10" s="4" t="s">
        <v>24</v>
      </c>
      <c r="D10" s="10" t="s">
        <v>20</v>
      </c>
      <c r="E10" s="4"/>
      <c r="F10" s="11"/>
    </row>
    <row r="11" ht="12.75" customHeight="1">
      <c r="B11" s="9" t="s">
        <v>25</v>
      </c>
      <c r="C11" s="4" t="s">
        <v>26</v>
      </c>
      <c r="D11" s="10" t="s">
        <v>20</v>
      </c>
      <c r="E11" s="4"/>
      <c r="F11" s="11" t="s">
        <v>22</v>
      </c>
    </row>
    <row r="12" ht="12.75" customHeight="1">
      <c r="B12" s="9" t="s">
        <v>27</v>
      </c>
      <c r="C12" s="4" t="s">
        <v>28</v>
      </c>
      <c r="D12" s="10" t="s">
        <v>12</v>
      </c>
      <c r="E12" s="4" t="s">
        <v>29</v>
      </c>
      <c r="F12" s="11"/>
    </row>
    <row r="13" ht="12.75" customHeight="1">
      <c r="B13" s="9" t="s">
        <v>30</v>
      </c>
      <c r="C13" s="4" t="s">
        <v>31</v>
      </c>
      <c r="D13" s="10" t="s">
        <v>12</v>
      </c>
      <c r="E13" s="4" t="s">
        <v>32</v>
      </c>
      <c r="F13" s="11"/>
    </row>
    <row r="14" ht="12.75" customHeight="1">
      <c r="B14" s="9" t="s">
        <v>33</v>
      </c>
      <c r="C14" s="4" t="s">
        <v>34</v>
      </c>
      <c r="D14" s="10" t="s">
        <v>12</v>
      </c>
      <c r="E14" s="4" t="s">
        <v>35</v>
      </c>
      <c r="F14" s="11"/>
    </row>
    <row r="15" ht="12.75" customHeight="1">
      <c r="B15" s="12" t="s">
        <v>36</v>
      </c>
      <c r="C15" s="13" t="s">
        <v>37</v>
      </c>
      <c r="D15" s="14" t="s">
        <v>38</v>
      </c>
      <c r="E15" s="13"/>
      <c r="F15" s="15"/>
    </row>
    <row r="16" ht="12.75" customHeight="1">
      <c r="C16" s="4"/>
      <c r="E16" s="4"/>
      <c r="F16" s="4"/>
    </row>
    <row r="17" ht="12.75" customHeight="1">
      <c r="C17" s="4"/>
      <c r="E17" s="4"/>
      <c r="F17" s="4"/>
    </row>
    <row r="18" ht="12.75" customHeight="1">
      <c r="C18" s="4"/>
      <c r="E18" s="4"/>
      <c r="F18" s="4"/>
    </row>
    <row r="19" ht="12.75" customHeight="1">
      <c r="C19" s="4"/>
      <c r="E19" s="4"/>
      <c r="F19" s="4"/>
    </row>
    <row r="20" ht="12.75" customHeight="1">
      <c r="C20" s="4"/>
      <c r="E20" s="4"/>
      <c r="F20" s="4"/>
    </row>
    <row r="21" ht="12.75" customHeight="1">
      <c r="C21" s="4"/>
      <c r="E21" s="4"/>
      <c r="F21" s="4"/>
    </row>
    <row r="22" ht="12.75" customHeight="1">
      <c r="C22" s="4"/>
      <c r="E22" s="4"/>
      <c r="F22" s="4"/>
    </row>
    <row r="23" ht="12.75" customHeight="1">
      <c r="C23" s="4"/>
      <c r="E23" s="4"/>
      <c r="F23" s="4"/>
    </row>
    <row r="24" ht="12.75" customHeight="1">
      <c r="C24" s="4"/>
      <c r="E24" s="4"/>
      <c r="F24" s="4"/>
    </row>
    <row r="25" ht="12.75" customHeight="1">
      <c r="C25" s="4"/>
      <c r="E25" s="4"/>
      <c r="F25" s="4"/>
    </row>
    <row r="26" ht="12.75" customHeight="1">
      <c r="C26" s="4"/>
      <c r="E26" s="4"/>
      <c r="F26" s="4"/>
    </row>
    <row r="27" ht="12.75" customHeight="1">
      <c r="C27" s="4"/>
      <c r="E27" s="4"/>
      <c r="F27" s="4"/>
    </row>
    <row r="28" ht="12.75" customHeight="1">
      <c r="C28" s="4"/>
      <c r="E28" s="4"/>
      <c r="F28" s="4"/>
    </row>
    <row r="29" ht="12.75" customHeight="1">
      <c r="C29" s="4"/>
      <c r="E29" s="4"/>
      <c r="F29" s="4"/>
    </row>
    <row r="30" ht="12.75" customHeight="1">
      <c r="C30" s="4"/>
      <c r="E30" s="4"/>
      <c r="F30" s="4"/>
    </row>
    <row r="31" ht="12.75" customHeight="1">
      <c r="C31" s="4"/>
      <c r="E31" s="4"/>
      <c r="F31" s="4"/>
    </row>
    <row r="32" ht="12.75" customHeight="1">
      <c r="C32" s="4"/>
      <c r="E32" s="4"/>
      <c r="F32" s="4"/>
    </row>
    <row r="33" ht="12.75" customHeight="1">
      <c r="C33" s="4"/>
      <c r="E33" s="4"/>
      <c r="F33" s="4"/>
    </row>
    <row r="34" ht="12.75" customHeight="1">
      <c r="C34" s="4"/>
      <c r="E34" s="4"/>
      <c r="F34" s="4"/>
    </row>
    <row r="35" ht="12.75" customHeight="1">
      <c r="C35" s="4"/>
      <c r="E35" s="4"/>
      <c r="F35" s="4"/>
    </row>
    <row r="36" ht="12.75" customHeight="1">
      <c r="C36" s="4"/>
      <c r="E36" s="4"/>
      <c r="F36" s="4"/>
    </row>
    <row r="37" ht="12.75" customHeight="1">
      <c r="C37" s="4"/>
      <c r="E37" s="4"/>
      <c r="F37" s="4"/>
    </row>
    <row r="38" ht="12.75" customHeight="1">
      <c r="C38" s="4"/>
      <c r="E38" s="4"/>
      <c r="F38" s="4"/>
    </row>
    <row r="39" ht="12.75" customHeight="1">
      <c r="C39" s="4"/>
      <c r="E39" s="4"/>
      <c r="F39" s="4"/>
    </row>
    <row r="40" ht="12.75" customHeight="1">
      <c r="C40" s="4"/>
      <c r="E40" s="4"/>
      <c r="F40" s="4"/>
    </row>
    <row r="41" ht="12.75" customHeight="1">
      <c r="C41" s="4"/>
      <c r="E41" s="4"/>
      <c r="F41" s="4"/>
    </row>
    <row r="42" ht="12.75" customHeight="1">
      <c r="C42" s="4"/>
      <c r="E42" s="4"/>
      <c r="F42" s="4"/>
    </row>
    <row r="43" ht="12.75" customHeight="1">
      <c r="C43" s="4"/>
      <c r="E43" s="4"/>
      <c r="F43" s="4"/>
    </row>
    <row r="44" ht="12.75" customHeight="1">
      <c r="C44" s="4"/>
      <c r="E44" s="4"/>
      <c r="F44" s="4"/>
    </row>
    <row r="45" ht="12.75" customHeight="1">
      <c r="C45" s="4"/>
      <c r="E45" s="4"/>
      <c r="F45" s="4"/>
    </row>
    <row r="46" ht="12.75" customHeight="1">
      <c r="C46" s="4"/>
      <c r="E46" s="4"/>
      <c r="F46" s="4"/>
    </row>
    <row r="47" ht="12.75" customHeight="1">
      <c r="C47" s="4"/>
      <c r="E47" s="4"/>
      <c r="F47" s="4"/>
    </row>
    <row r="48" ht="12.75" customHeight="1">
      <c r="C48" s="4"/>
      <c r="E48" s="4"/>
      <c r="F48" s="4"/>
    </row>
    <row r="49" ht="12.75" customHeight="1">
      <c r="C49" s="4"/>
      <c r="E49" s="4"/>
      <c r="F49" s="4"/>
    </row>
    <row r="50" ht="12.75" customHeight="1">
      <c r="C50" s="4"/>
      <c r="E50" s="4"/>
      <c r="F50" s="4"/>
    </row>
    <row r="51" ht="12.75" customHeight="1">
      <c r="C51" s="4"/>
      <c r="E51" s="4"/>
      <c r="F51" s="4"/>
    </row>
    <row r="52" ht="12.75" customHeight="1">
      <c r="C52" s="4"/>
      <c r="E52" s="4"/>
      <c r="F52" s="4"/>
    </row>
    <row r="53" ht="12.75" customHeight="1">
      <c r="C53" s="4"/>
      <c r="E53" s="4"/>
      <c r="F53" s="4"/>
    </row>
    <row r="54" ht="12.75" customHeight="1">
      <c r="C54" s="4"/>
      <c r="E54" s="4"/>
      <c r="F54" s="4"/>
    </row>
    <row r="55" ht="12.75" customHeight="1">
      <c r="C55" s="4"/>
      <c r="E55" s="4"/>
      <c r="F55" s="4"/>
    </row>
    <row r="56" ht="12.75" customHeight="1">
      <c r="C56" s="4"/>
      <c r="E56" s="4"/>
      <c r="F56" s="4"/>
    </row>
    <row r="57" ht="12.75" customHeight="1">
      <c r="C57" s="4"/>
      <c r="E57" s="4"/>
      <c r="F57" s="4"/>
    </row>
    <row r="58" ht="12.75" customHeight="1">
      <c r="C58" s="4"/>
      <c r="E58" s="4"/>
      <c r="F58" s="4"/>
    </row>
    <row r="59" ht="12.75" customHeight="1">
      <c r="C59" s="4"/>
      <c r="E59" s="4"/>
      <c r="F59" s="4"/>
    </row>
    <row r="60" ht="12.75" customHeight="1">
      <c r="C60" s="4"/>
      <c r="E60" s="4"/>
      <c r="F60" s="4"/>
    </row>
    <row r="61" ht="12.75" customHeight="1">
      <c r="C61" s="4"/>
      <c r="E61" s="4"/>
      <c r="F61" s="4"/>
    </row>
    <row r="62" ht="12.75" customHeight="1">
      <c r="C62" s="4"/>
      <c r="E62" s="4"/>
      <c r="F62" s="4"/>
    </row>
    <row r="63" ht="12.75" customHeight="1">
      <c r="C63" s="4"/>
      <c r="E63" s="4"/>
      <c r="F63" s="4"/>
    </row>
    <row r="64" ht="12.75" customHeight="1">
      <c r="C64" s="4"/>
      <c r="E64" s="4"/>
      <c r="F64" s="4"/>
    </row>
    <row r="65" ht="12.75" customHeight="1">
      <c r="C65" s="4"/>
      <c r="E65" s="4"/>
      <c r="F65" s="4"/>
    </row>
    <row r="66" ht="12.75" customHeight="1">
      <c r="C66" s="4"/>
      <c r="E66" s="4"/>
      <c r="F66" s="4"/>
    </row>
    <row r="67" ht="12.75" customHeight="1">
      <c r="C67" s="4"/>
      <c r="E67" s="4"/>
      <c r="F67" s="4"/>
    </row>
    <row r="68" ht="12.75" customHeight="1">
      <c r="C68" s="4"/>
      <c r="E68" s="4"/>
      <c r="F68" s="4"/>
    </row>
    <row r="69" ht="12.75" customHeight="1">
      <c r="C69" s="4"/>
      <c r="E69" s="4"/>
      <c r="F69" s="4"/>
    </row>
    <row r="70" ht="12.75" customHeight="1">
      <c r="C70" s="4"/>
      <c r="E70" s="4"/>
      <c r="F70" s="4"/>
    </row>
    <row r="71" ht="12.75" customHeight="1">
      <c r="C71" s="4"/>
      <c r="E71" s="4"/>
      <c r="F71" s="4"/>
    </row>
    <row r="72" ht="12.75" customHeight="1">
      <c r="C72" s="4"/>
      <c r="E72" s="4"/>
      <c r="F72" s="4"/>
    </row>
    <row r="73" ht="12.75" customHeight="1">
      <c r="C73" s="4"/>
      <c r="E73" s="4"/>
      <c r="F73" s="4"/>
    </row>
    <row r="74" ht="12.75" customHeight="1">
      <c r="C74" s="4"/>
      <c r="E74" s="4"/>
      <c r="F74" s="4"/>
    </row>
    <row r="75" ht="12.75" customHeight="1">
      <c r="C75" s="4"/>
      <c r="E75" s="4"/>
      <c r="F75" s="4"/>
    </row>
    <row r="76" ht="12.75" customHeight="1">
      <c r="C76" s="4"/>
      <c r="E76" s="4"/>
      <c r="F76" s="4"/>
    </row>
    <row r="77" ht="12.75" customHeight="1">
      <c r="C77" s="4"/>
      <c r="E77" s="4"/>
      <c r="F77" s="4"/>
    </row>
    <row r="78" ht="12.75" customHeight="1">
      <c r="C78" s="4"/>
      <c r="E78" s="4"/>
      <c r="F78" s="4"/>
    </row>
    <row r="79" ht="12.75" customHeight="1">
      <c r="C79" s="4"/>
      <c r="E79" s="4"/>
      <c r="F79" s="4"/>
    </row>
    <row r="80" ht="12.75" customHeight="1">
      <c r="C80" s="4"/>
      <c r="E80" s="4"/>
      <c r="F80" s="4"/>
    </row>
    <row r="81" ht="12.75" customHeight="1">
      <c r="C81" s="4"/>
      <c r="E81" s="4"/>
      <c r="F81" s="4"/>
    </row>
    <row r="82" ht="12.75" customHeight="1">
      <c r="C82" s="4"/>
      <c r="E82" s="4"/>
      <c r="F82" s="4"/>
    </row>
    <row r="83" ht="12.75" customHeight="1">
      <c r="C83" s="4"/>
      <c r="E83" s="4"/>
      <c r="F83" s="4"/>
    </row>
    <row r="84" ht="12.75" customHeight="1">
      <c r="C84" s="4"/>
      <c r="E84" s="4"/>
      <c r="F84" s="4"/>
    </row>
    <row r="85" ht="12.75" customHeight="1">
      <c r="C85" s="4"/>
      <c r="E85" s="4"/>
      <c r="F85" s="4"/>
    </row>
    <row r="86" ht="12.75" customHeight="1">
      <c r="C86" s="4"/>
      <c r="E86" s="4"/>
      <c r="F86" s="4"/>
    </row>
    <row r="87" ht="12.75" customHeight="1">
      <c r="C87" s="4"/>
      <c r="E87" s="4"/>
      <c r="F87" s="4"/>
    </row>
    <row r="88" ht="12.75" customHeight="1">
      <c r="C88" s="4"/>
      <c r="E88" s="4"/>
      <c r="F88" s="4"/>
    </row>
    <row r="89" ht="12.75" customHeight="1">
      <c r="C89" s="4"/>
      <c r="E89" s="4"/>
      <c r="F89" s="4"/>
    </row>
    <row r="90" ht="12.75" customHeight="1">
      <c r="C90" s="4"/>
      <c r="E90" s="4"/>
      <c r="F90" s="4"/>
    </row>
    <row r="91" ht="12.75" customHeight="1">
      <c r="C91" s="4"/>
      <c r="E91" s="4"/>
      <c r="F91" s="4"/>
    </row>
    <row r="92" ht="12.75" customHeight="1">
      <c r="C92" s="4"/>
      <c r="E92" s="4"/>
      <c r="F92" s="4"/>
    </row>
    <row r="93" ht="12.75" customHeight="1">
      <c r="C93" s="4"/>
      <c r="E93" s="4"/>
      <c r="F93" s="4"/>
    </row>
    <row r="94" ht="12.75" customHeight="1">
      <c r="C94" s="4"/>
      <c r="E94" s="4"/>
      <c r="F94" s="4"/>
    </row>
    <row r="95" ht="12.75" customHeight="1">
      <c r="C95" s="4"/>
      <c r="E95" s="4"/>
      <c r="F95" s="4"/>
    </row>
    <row r="96" ht="12.75" customHeight="1">
      <c r="C96" s="4"/>
      <c r="E96" s="4"/>
      <c r="F96" s="4"/>
    </row>
    <row r="97" ht="12.75" customHeight="1">
      <c r="C97" s="4"/>
      <c r="E97" s="4"/>
      <c r="F97" s="4"/>
    </row>
    <row r="98" ht="12.75" customHeight="1">
      <c r="C98" s="4"/>
      <c r="E98" s="4"/>
      <c r="F98" s="4"/>
    </row>
    <row r="99" ht="12.75" customHeight="1">
      <c r="C99" s="4"/>
      <c r="E99" s="4"/>
      <c r="F99" s="4"/>
    </row>
    <row r="100" ht="12.75" customHeight="1">
      <c r="C100" s="4"/>
      <c r="E100" s="4"/>
      <c r="F100" s="4"/>
    </row>
    <row r="101" ht="12.75" customHeight="1">
      <c r="C101" s="4"/>
      <c r="E101" s="4"/>
      <c r="F101" s="4"/>
    </row>
    <row r="102" ht="12.75" customHeight="1">
      <c r="C102" s="4"/>
      <c r="E102" s="4"/>
      <c r="F102" s="4"/>
    </row>
    <row r="103" ht="12.75" customHeight="1">
      <c r="C103" s="4"/>
      <c r="E103" s="4"/>
      <c r="F103" s="4"/>
    </row>
    <row r="104" ht="12.75" customHeight="1">
      <c r="C104" s="4"/>
      <c r="E104" s="4"/>
      <c r="F104" s="4"/>
    </row>
    <row r="105" ht="12.75" customHeight="1">
      <c r="C105" s="4"/>
      <c r="E105" s="4"/>
      <c r="F105" s="4"/>
    </row>
    <row r="106" ht="12.75" customHeight="1">
      <c r="C106" s="4"/>
      <c r="E106" s="4"/>
      <c r="F106" s="4"/>
    </row>
    <row r="107" ht="12.75" customHeight="1">
      <c r="C107" s="4"/>
      <c r="E107" s="4"/>
      <c r="F107" s="4"/>
    </row>
    <row r="108" ht="12.75" customHeight="1">
      <c r="C108" s="4"/>
      <c r="E108" s="4"/>
      <c r="F108" s="4"/>
    </row>
    <row r="109" ht="12.75" customHeight="1">
      <c r="C109" s="4"/>
      <c r="E109" s="4"/>
      <c r="F109" s="4"/>
    </row>
    <row r="110" ht="12.75" customHeight="1">
      <c r="C110" s="4"/>
      <c r="E110" s="4"/>
      <c r="F110" s="4"/>
    </row>
    <row r="111" ht="12.75" customHeight="1">
      <c r="C111" s="4"/>
      <c r="E111" s="4"/>
      <c r="F111" s="4"/>
    </row>
    <row r="112" ht="12.75" customHeight="1">
      <c r="C112" s="4"/>
      <c r="E112" s="4"/>
      <c r="F112" s="4"/>
    </row>
    <row r="113" ht="12.75" customHeight="1">
      <c r="C113" s="4"/>
      <c r="E113" s="4"/>
      <c r="F113" s="4"/>
    </row>
    <row r="114" ht="12.75" customHeight="1">
      <c r="C114" s="4"/>
      <c r="E114" s="4"/>
      <c r="F114" s="4"/>
    </row>
    <row r="115" ht="12.75" customHeight="1">
      <c r="C115" s="4"/>
      <c r="E115" s="4"/>
      <c r="F115" s="4"/>
    </row>
    <row r="116" ht="12.75" customHeight="1">
      <c r="C116" s="4"/>
      <c r="E116" s="4"/>
      <c r="F116" s="4"/>
    </row>
    <row r="117" ht="12.75" customHeight="1">
      <c r="C117" s="4"/>
      <c r="E117" s="4"/>
      <c r="F117" s="4"/>
    </row>
    <row r="118" ht="12.75" customHeight="1">
      <c r="C118" s="4"/>
      <c r="E118" s="4"/>
      <c r="F118" s="4"/>
    </row>
    <row r="119" ht="12.75" customHeight="1">
      <c r="C119" s="4"/>
      <c r="E119" s="4"/>
      <c r="F119" s="4"/>
    </row>
    <row r="120" ht="12.75" customHeight="1">
      <c r="C120" s="4"/>
      <c r="E120" s="4"/>
      <c r="F120" s="4"/>
    </row>
    <row r="121" ht="12.75" customHeight="1">
      <c r="C121" s="4"/>
      <c r="E121" s="4"/>
      <c r="F121" s="4"/>
    </row>
    <row r="122" ht="12.75" customHeight="1">
      <c r="C122" s="4"/>
      <c r="E122" s="4"/>
      <c r="F122" s="4"/>
    </row>
    <row r="123" ht="12.75" customHeight="1">
      <c r="C123" s="4"/>
      <c r="E123" s="4"/>
      <c r="F123" s="4"/>
    </row>
    <row r="124" ht="12.75" customHeight="1">
      <c r="C124" s="4"/>
      <c r="E124" s="4"/>
      <c r="F124" s="4"/>
    </row>
    <row r="125" ht="12.75" customHeight="1">
      <c r="C125" s="4"/>
      <c r="E125" s="4"/>
      <c r="F125" s="4"/>
    </row>
    <row r="126" ht="12.75" customHeight="1">
      <c r="C126" s="4"/>
      <c r="E126" s="4"/>
      <c r="F126" s="4"/>
    </row>
    <row r="127" ht="12.75" customHeight="1">
      <c r="C127" s="4"/>
      <c r="E127" s="4"/>
      <c r="F127" s="4"/>
    </row>
    <row r="128" ht="12.75" customHeight="1">
      <c r="C128" s="4"/>
      <c r="E128" s="4"/>
      <c r="F128" s="4"/>
    </row>
    <row r="129" ht="12.75" customHeight="1">
      <c r="C129" s="4"/>
      <c r="E129" s="4"/>
      <c r="F129" s="4"/>
    </row>
    <row r="130" ht="12.75" customHeight="1">
      <c r="C130" s="4"/>
      <c r="E130" s="4"/>
      <c r="F130" s="4"/>
    </row>
    <row r="131" ht="12.75" customHeight="1">
      <c r="C131" s="4"/>
      <c r="E131" s="4"/>
      <c r="F131" s="4"/>
    </row>
    <row r="132" ht="12.75" customHeight="1">
      <c r="C132" s="4"/>
      <c r="E132" s="4"/>
      <c r="F132" s="4"/>
    </row>
    <row r="133" ht="12.75" customHeight="1">
      <c r="C133" s="4"/>
      <c r="E133" s="4"/>
      <c r="F133" s="4"/>
    </row>
    <row r="134" ht="12.75" customHeight="1">
      <c r="C134" s="4"/>
      <c r="E134" s="4"/>
      <c r="F134" s="4"/>
    </row>
    <row r="135" ht="12.75" customHeight="1">
      <c r="C135" s="4"/>
      <c r="E135" s="4"/>
      <c r="F135" s="4"/>
    </row>
    <row r="136" ht="12.75" customHeight="1">
      <c r="C136" s="4"/>
      <c r="E136" s="4"/>
      <c r="F136" s="4"/>
    </row>
    <row r="137" ht="12.75" customHeight="1">
      <c r="C137" s="4"/>
      <c r="E137" s="4"/>
      <c r="F137" s="4"/>
    </row>
    <row r="138" ht="12.75" customHeight="1">
      <c r="C138" s="4"/>
      <c r="E138" s="4"/>
      <c r="F138" s="4"/>
    </row>
    <row r="139" ht="12.75" customHeight="1">
      <c r="C139" s="4"/>
      <c r="E139" s="4"/>
      <c r="F139" s="4"/>
    </row>
    <row r="140" ht="12.75" customHeight="1">
      <c r="C140" s="4"/>
      <c r="E140" s="4"/>
      <c r="F140" s="4"/>
    </row>
    <row r="141" ht="12.75" customHeight="1">
      <c r="C141" s="4"/>
      <c r="E141" s="4"/>
      <c r="F141" s="4"/>
    </row>
    <row r="142" ht="12.75" customHeight="1">
      <c r="C142" s="4"/>
      <c r="E142" s="4"/>
      <c r="F142" s="4"/>
    </row>
    <row r="143" ht="12.75" customHeight="1">
      <c r="C143" s="4"/>
      <c r="E143" s="4"/>
      <c r="F143" s="4"/>
    </row>
    <row r="144" ht="12.75" customHeight="1">
      <c r="C144" s="4"/>
      <c r="E144" s="4"/>
      <c r="F144" s="4"/>
    </row>
    <row r="145" ht="12.75" customHeight="1">
      <c r="C145" s="4"/>
      <c r="E145" s="4"/>
      <c r="F145" s="4"/>
    </row>
    <row r="146" ht="12.75" customHeight="1">
      <c r="C146" s="4"/>
      <c r="E146" s="4"/>
      <c r="F146" s="4"/>
    </row>
    <row r="147" ht="12.75" customHeight="1">
      <c r="C147" s="4"/>
      <c r="E147" s="4"/>
      <c r="F147" s="4"/>
    </row>
    <row r="148" ht="12.75" customHeight="1">
      <c r="C148" s="4"/>
      <c r="E148" s="4"/>
      <c r="F148" s="4"/>
    </row>
    <row r="149" ht="12.75" customHeight="1">
      <c r="C149" s="4"/>
      <c r="E149" s="4"/>
      <c r="F149" s="4"/>
    </row>
    <row r="150" ht="12.75" customHeight="1">
      <c r="C150" s="4"/>
      <c r="E150" s="4"/>
      <c r="F150" s="4"/>
    </row>
    <row r="151" ht="12.75" customHeight="1">
      <c r="C151" s="4"/>
      <c r="E151" s="4"/>
      <c r="F151" s="4"/>
    </row>
    <row r="152" ht="12.75" customHeight="1">
      <c r="C152" s="4"/>
      <c r="E152" s="4"/>
      <c r="F152" s="4"/>
    </row>
    <row r="153" ht="12.75" customHeight="1">
      <c r="C153" s="4"/>
      <c r="E153" s="4"/>
      <c r="F153" s="4"/>
    </row>
    <row r="154" ht="12.75" customHeight="1">
      <c r="C154" s="4"/>
      <c r="E154" s="4"/>
      <c r="F154" s="4"/>
    </row>
    <row r="155" ht="12.75" customHeight="1">
      <c r="C155" s="4"/>
      <c r="E155" s="4"/>
      <c r="F155" s="4"/>
    </row>
    <row r="156" ht="12.75" customHeight="1">
      <c r="C156" s="4"/>
      <c r="E156" s="4"/>
      <c r="F156" s="4"/>
    </row>
    <row r="157" ht="12.75" customHeight="1">
      <c r="C157" s="4"/>
      <c r="E157" s="4"/>
      <c r="F157" s="4"/>
    </row>
    <row r="158" ht="12.75" customHeight="1">
      <c r="C158" s="4"/>
      <c r="E158" s="4"/>
      <c r="F158" s="4"/>
    </row>
    <row r="159" ht="12.75" customHeight="1">
      <c r="C159" s="4"/>
      <c r="E159" s="4"/>
      <c r="F159" s="4"/>
    </row>
    <row r="160" ht="12.75" customHeight="1">
      <c r="C160" s="4"/>
      <c r="E160" s="4"/>
      <c r="F160" s="4"/>
    </row>
    <row r="161" ht="12.75" customHeight="1">
      <c r="C161" s="4"/>
      <c r="E161" s="4"/>
      <c r="F161" s="4"/>
    </row>
    <row r="162" ht="12.75" customHeight="1">
      <c r="C162" s="4"/>
      <c r="E162" s="4"/>
      <c r="F162" s="4"/>
    </row>
    <row r="163" ht="12.75" customHeight="1">
      <c r="C163" s="4"/>
      <c r="E163" s="4"/>
      <c r="F163" s="4"/>
    </row>
    <row r="164" ht="12.75" customHeight="1">
      <c r="C164" s="4"/>
      <c r="E164" s="4"/>
      <c r="F164" s="4"/>
    </row>
    <row r="165" ht="12.75" customHeight="1">
      <c r="C165" s="4"/>
      <c r="E165" s="4"/>
      <c r="F165" s="4"/>
    </row>
    <row r="166" ht="12.75" customHeight="1">
      <c r="C166" s="4"/>
      <c r="E166" s="4"/>
      <c r="F166" s="4"/>
    </row>
    <row r="167" ht="12.75" customHeight="1">
      <c r="C167" s="4"/>
      <c r="E167" s="4"/>
      <c r="F167" s="4"/>
    </row>
    <row r="168" ht="12.75" customHeight="1">
      <c r="C168" s="4"/>
      <c r="E168" s="4"/>
      <c r="F168" s="4"/>
    </row>
    <row r="169" ht="12.75" customHeight="1">
      <c r="C169" s="4"/>
      <c r="E169" s="4"/>
      <c r="F169" s="4"/>
    </row>
    <row r="170" ht="12.75" customHeight="1">
      <c r="C170" s="4"/>
      <c r="E170" s="4"/>
      <c r="F170" s="4"/>
    </row>
    <row r="171" ht="12.75" customHeight="1">
      <c r="C171" s="4"/>
      <c r="E171" s="4"/>
      <c r="F171" s="4"/>
    </row>
    <row r="172" ht="12.75" customHeight="1">
      <c r="C172" s="4"/>
      <c r="E172" s="4"/>
      <c r="F172" s="4"/>
    </row>
    <row r="173" ht="12.75" customHeight="1">
      <c r="C173" s="4"/>
      <c r="E173" s="4"/>
      <c r="F173" s="4"/>
    </row>
    <row r="174" ht="12.75" customHeight="1">
      <c r="C174" s="4"/>
      <c r="E174" s="4"/>
      <c r="F174" s="4"/>
    </row>
    <row r="175" ht="12.75" customHeight="1">
      <c r="C175" s="4"/>
      <c r="E175" s="4"/>
      <c r="F175" s="4"/>
    </row>
    <row r="176" ht="12.75" customHeight="1">
      <c r="C176" s="4"/>
      <c r="E176" s="4"/>
      <c r="F176" s="4"/>
    </row>
    <row r="177" ht="12.75" customHeight="1">
      <c r="C177" s="4"/>
      <c r="E177" s="4"/>
      <c r="F177" s="4"/>
    </row>
    <row r="178" ht="12.75" customHeight="1">
      <c r="C178" s="4"/>
      <c r="E178" s="4"/>
      <c r="F178" s="4"/>
    </row>
    <row r="179" ht="12.75" customHeight="1">
      <c r="C179" s="4"/>
      <c r="E179" s="4"/>
      <c r="F179" s="4"/>
    </row>
    <row r="180" ht="12.75" customHeight="1">
      <c r="C180" s="4"/>
      <c r="E180" s="4"/>
      <c r="F180" s="4"/>
    </row>
    <row r="181" ht="12.75" customHeight="1">
      <c r="C181" s="4"/>
      <c r="E181" s="4"/>
      <c r="F181" s="4"/>
    </row>
    <row r="182" ht="12.75" customHeight="1">
      <c r="C182" s="4"/>
      <c r="E182" s="4"/>
      <c r="F182" s="4"/>
    </row>
    <row r="183" ht="12.75" customHeight="1">
      <c r="C183" s="4"/>
      <c r="E183" s="4"/>
      <c r="F183" s="4"/>
    </row>
    <row r="184" ht="12.75" customHeight="1">
      <c r="C184" s="4"/>
      <c r="E184" s="4"/>
      <c r="F184" s="4"/>
    </row>
    <row r="185" ht="12.75" customHeight="1">
      <c r="C185" s="4"/>
      <c r="E185" s="4"/>
      <c r="F185" s="4"/>
    </row>
    <row r="186" ht="12.75" customHeight="1">
      <c r="C186" s="4"/>
      <c r="E186" s="4"/>
      <c r="F186" s="4"/>
    </row>
    <row r="187" ht="12.75" customHeight="1">
      <c r="C187" s="4"/>
      <c r="E187" s="4"/>
      <c r="F187" s="4"/>
    </row>
    <row r="188" ht="12.75" customHeight="1">
      <c r="C188" s="4"/>
      <c r="E188" s="4"/>
      <c r="F188" s="4"/>
    </row>
    <row r="189" ht="12.75" customHeight="1">
      <c r="C189" s="4"/>
      <c r="E189" s="4"/>
      <c r="F189" s="4"/>
    </row>
    <row r="190" ht="12.75" customHeight="1">
      <c r="C190" s="4"/>
      <c r="E190" s="4"/>
      <c r="F190" s="4"/>
    </row>
    <row r="191" ht="12.75" customHeight="1">
      <c r="C191" s="4"/>
      <c r="E191" s="4"/>
      <c r="F191" s="4"/>
    </row>
    <row r="192" ht="12.75" customHeight="1">
      <c r="C192" s="4"/>
      <c r="E192" s="4"/>
      <c r="F192" s="4"/>
    </row>
    <row r="193" ht="12.75" customHeight="1">
      <c r="C193" s="4"/>
      <c r="E193" s="4"/>
      <c r="F193" s="4"/>
    </row>
    <row r="194" ht="12.75" customHeight="1">
      <c r="C194" s="4"/>
      <c r="E194" s="4"/>
      <c r="F194" s="4"/>
    </row>
    <row r="195" ht="12.75" customHeight="1">
      <c r="C195" s="4"/>
      <c r="E195" s="4"/>
      <c r="F195" s="4"/>
    </row>
    <row r="196" ht="12.75" customHeight="1">
      <c r="C196" s="4"/>
      <c r="E196" s="4"/>
      <c r="F196" s="4"/>
    </row>
    <row r="197" ht="12.75" customHeight="1">
      <c r="C197" s="4"/>
      <c r="E197" s="4"/>
      <c r="F197" s="4"/>
    </row>
    <row r="198" ht="12.75" customHeight="1">
      <c r="C198" s="4"/>
      <c r="E198" s="4"/>
      <c r="F198" s="4"/>
    </row>
    <row r="199" ht="12.75" customHeight="1">
      <c r="C199" s="4"/>
      <c r="E199" s="4"/>
      <c r="F199" s="4"/>
    </row>
    <row r="200" ht="12.75" customHeight="1">
      <c r="C200" s="4"/>
      <c r="E200" s="4"/>
      <c r="F200" s="4"/>
    </row>
    <row r="201" ht="12.75" customHeight="1">
      <c r="C201" s="4"/>
      <c r="E201" s="4"/>
      <c r="F201" s="4"/>
    </row>
    <row r="202" ht="12.75" customHeight="1">
      <c r="C202" s="4"/>
      <c r="E202" s="4"/>
      <c r="F202" s="4"/>
    </row>
    <row r="203" ht="12.75" customHeight="1">
      <c r="C203" s="4"/>
      <c r="E203" s="4"/>
      <c r="F203" s="4"/>
    </row>
    <row r="204" ht="12.75" customHeight="1">
      <c r="C204" s="4"/>
      <c r="E204" s="4"/>
      <c r="F204" s="4"/>
    </row>
    <row r="205" ht="12.75" customHeight="1">
      <c r="C205" s="4"/>
      <c r="E205" s="4"/>
      <c r="F205" s="4"/>
    </row>
    <row r="206" ht="12.75" customHeight="1">
      <c r="C206" s="4"/>
      <c r="E206" s="4"/>
      <c r="F206" s="4"/>
    </row>
    <row r="207" ht="12.75" customHeight="1">
      <c r="C207" s="4"/>
      <c r="E207" s="4"/>
      <c r="F207" s="4"/>
    </row>
    <row r="208" ht="12.75" customHeight="1">
      <c r="C208" s="4"/>
      <c r="E208" s="4"/>
      <c r="F208" s="4"/>
    </row>
    <row r="209" ht="12.75" customHeight="1">
      <c r="C209" s="4"/>
      <c r="E209" s="4"/>
      <c r="F209" s="4"/>
    </row>
    <row r="210" ht="12.75" customHeight="1">
      <c r="C210" s="4"/>
      <c r="E210" s="4"/>
      <c r="F210" s="4"/>
    </row>
    <row r="211" ht="12.75" customHeight="1">
      <c r="C211" s="4"/>
      <c r="E211" s="4"/>
      <c r="F211" s="4"/>
    </row>
    <row r="212" ht="12.75" customHeight="1">
      <c r="C212" s="4"/>
      <c r="E212" s="4"/>
      <c r="F212" s="4"/>
    </row>
    <row r="213" ht="12.75" customHeight="1">
      <c r="C213" s="4"/>
      <c r="E213" s="4"/>
      <c r="F213" s="4"/>
    </row>
    <row r="214" ht="12.75" customHeight="1">
      <c r="C214" s="4"/>
      <c r="E214" s="4"/>
      <c r="F214" s="4"/>
    </row>
    <row r="215" ht="12.75" customHeight="1">
      <c r="C215" s="4"/>
      <c r="E215" s="4"/>
      <c r="F215" s="4"/>
    </row>
    <row r="216" ht="12.75" customHeight="1">
      <c r="C216" s="4"/>
      <c r="E216" s="4"/>
      <c r="F216" s="4"/>
    </row>
    <row r="217" ht="12.75" customHeight="1">
      <c r="C217" s="4"/>
      <c r="E217" s="4"/>
      <c r="F217" s="4"/>
    </row>
    <row r="218" ht="12.75" customHeight="1">
      <c r="C218" s="4"/>
      <c r="E218" s="4"/>
      <c r="F218" s="4"/>
    </row>
    <row r="219" ht="12.75" customHeight="1">
      <c r="C219" s="4"/>
      <c r="E219" s="4"/>
      <c r="F219" s="4"/>
    </row>
    <row r="220" ht="12.75" customHeight="1">
      <c r="C220" s="4"/>
      <c r="E220" s="4"/>
      <c r="F220" s="4"/>
    </row>
    <row r="221" ht="12.75" customHeight="1">
      <c r="C221" s="4"/>
      <c r="E221" s="4"/>
      <c r="F221" s="4"/>
    </row>
    <row r="222" ht="12.75" customHeight="1">
      <c r="C222" s="4"/>
      <c r="E222" s="4"/>
      <c r="F222" s="4"/>
    </row>
    <row r="223" ht="12.75" customHeight="1">
      <c r="C223" s="4"/>
      <c r="E223" s="4"/>
      <c r="F223" s="4"/>
    </row>
    <row r="224" ht="12.75" customHeight="1">
      <c r="C224" s="4"/>
      <c r="E224" s="4"/>
      <c r="F224" s="4"/>
    </row>
    <row r="225" ht="12.75" customHeight="1">
      <c r="C225" s="4"/>
      <c r="E225" s="4"/>
      <c r="F225" s="4"/>
    </row>
    <row r="226" ht="12.75" customHeight="1">
      <c r="C226" s="4"/>
      <c r="E226" s="4"/>
      <c r="F226" s="4"/>
    </row>
    <row r="227" ht="12.75" customHeight="1">
      <c r="C227" s="4"/>
      <c r="E227" s="4"/>
      <c r="F227" s="4"/>
    </row>
    <row r="228" ht="12.75" customHeight="1">
      <c r="C228" s="4"/>
      <c r="E228" s="4"/>
      <c r="F228" s="4"/>
    </row>
    <row r="229" ht="12.75" customHeight="1">
      <c r="C229" s="4"/>
      <c r="E229" s="4"/>
      <c r="F229" s="4"/>
    </row>
    <row r="230" ht="12.75" customHeight="1">
      <c r="C230" s="4"/>
      <c r="E230" s="4"/>
      <c r="F230" s="4"/>
    </row>
    <row r="231" ht="12.75" customHeight="1">
      <c r="C231" s="4"/>
      <c r="E231" s="4"/>
      <c r="F231" s="4"/>
    </row>
    <row r="232" ht="12.75" customHeight="1">
      <c r="C232" s="4"/>
      <c r="E232" s="4"/>
      <c r="F232" s="4"/>
    </row>
    <row r="233" ht="12.75" customHeight="1">
      <c r="C233" s="4"/>
      <c r="E233" s="4"/>
      <c r="F233" s="4"/>
    </row>
    <row r="234" ht="12.75" customHeight="1">
      <c r="C234" s="4"/>
      <c r="E234" s="4"/>
      <c r="F234" s="4"/>
    </row>
    <row r="235" ht="12.75" customHeight="1">
      <c r="C235" s="4"/>
      <c r="E235" s="4"/>
      <c r="F235" s="4"/>
    </row>
    <row r="236" ht="12.75" customHeight="1">
      <c r="C236" s="4"/>
      <c r="E236" s="4"/>
      <c r="F236" s="4"/>
    </row>
    <row r="237" ht="12.75" customHeight="1">
      <c r="C237" s="4"/>
      <c r="E237" s="4"/>
      <c r="F237" s="4"/>
    </row>
    <row r="238" ht="12.75" customHeight="1">
      <c r="C238" s="4"/>
      <c r="E238" s="4"/>
      <c r="F238" s="4"/>
    </row>
    <row r="239" ht="12.75" customHeight="1">
      <c r="C239" s="4"/>
      <c r="E239" s="4"/>
      <c r="F239" s="4"/>
    </row>
    <row r="240" ht="12.75" customHeight="1">
      <c r="C240" s="4"/>
      <c r="E240" s="4"/>
      <c r="F240" s="4"/>
    </row>
    <row r="241" ht="12.75" customHeight="1">
      <c r="C241" s="4"/>
      <c r="E241" s="4"/>
      <c r="F241" s="4"/>
    </row>
    <row r="242" ht="12.75" customHeight="1">
      <c r="C242" s="4"/>
      <c r="E242" s="4"/>
      <c r="F242" s="4"/>
    </row>
    <row r="243" ht="12.75" customHeight="1">
      <c r="C243" s="4"/>
      <c r="E243" s="4"/>
      <c r="F243" s="4"/>
    </row>
    <row r="244" ht="12.75" customHeight="1">
      <c r="C244" s="4"/>
      <c r="E244" s="4"/>
      <c r="F244" s="4"/>
    </row>
    <row r="245" ht="12.75" customHeight="1">
      <c r="C245" s="4"/>
      <c r="E245" s="4"/>
      <c r="F245" s="4"/>
    </row>
    <row r="246" ht="12.75" customHeight="1">
      <c r="C246" s="4"/>
      <c r="E246" s="4"/>
      <c r="F246" s="4"/>
    </row>
    <row r="247" ht="12.75" customHeight="1">
      <c r="C247" s="4"/>
      <c r="E247" s="4"/>
      <c r="F247" s="4"/>
    </row>
    <row r="248" ht="12.75" customHeight="1">
      <c r="C248" s="4"/>
      <c r="E248" s="4"/>
      <c r="F248" s="4"/>
    </row>
    <row r="249" ht="12.75" customHeight="1">
      <c r="C249" s="4"/>
      <c r="E249" s="4"/>
      <c r="F249" s="4"/>
    </row>
    <row r="250" ht="12.75" customHeight="1">
      <c r="C250" s="4"/>
      <c r="E250" s="4"/>
      <c r="F250" s="4"/>
    </row>
    <row r="251" ht="12.75" customHeight="1">
      <c r="C251" s="4"/>
      <c r="E251" s="4"/>
      <c r="F251" s="4"/>
    </row>
    <row r="252" ht="12.75" customHeight="1">
      <c r="C252" s="4"/>
      <c r="E252" s="4"/>
      <c r="F252" s="4"/>
    </row>
    <row r="253" ht="12.75" customHeight="1">
      <c r="C253" s="4"/>
      <c r="E253" s="4"/>
      <c r="F253" s="4"/>
    </row>
    <row r="254" ht="12.75" customHeight="1">
      <c r="C254" s="4"/>
      <c r="E254" s="4"/>
      <c r="F254" s="4"/>
    </row>
    <row r="255" ht="12.75" customHeight="1">
      <c r="C255" s="4"/>
      <c r="E255" s="4"/>
      <c r="F255" s="4"/>
    </row>
    <row r="256" ht="12.75" customHeight="1">
      <c r="C256" s="4"/>
      <c r="E256" s="4"/>
      <c r="F256" s="4"/>
    </row>
    <row r="257" ht="12.75" customHeight="1">
      <c r="C257" s="4"/>
      <c r="E257" s="4"/>
      <c r="F257" s="4"/>
    </row>
    <row r="258" ht="12.75" customHeight="1">
      <c r="C258" s="4"/>
      <c r="E258" s="4"/>
      <c r="F258" s="4"/>
    </row>
    <row r="259" ht="12.75" customHeight="1">
      <c r="C259" s="4"/>
      <c r="E259" s="4"/>
      <c r="F259" s="4"/>
    </row>
    <row r="260" ht="12.75" customHeight="1">
      <c r="C260" s="4"/>
      <c r="E260" s="4"/>
      <c r="F260" s="4"/>
    </row>
    <row r="261" ht="12.75" customHeight="1">
      <c r="C261" s="4"/>
      <c r="E261" s="4"/>
      <c r="F261" s="4"/>
    </row>
    <row r="262" ht="12.75" customHeight="1">
      <c r="C262" s="4"/>
      <c r="E262" s="4"/>
      <c r="F262" s="4"/>
    </row>
    <row r="263" ht="12.75" customHeight="1">
      <c r="C263" s="4"/>
      <c r="E263" s="4"/>
      <c r="F263" s="4"/>
    </row>
    <row r="264" ht="12.75" customHeight="1">
      <c r="C264" s="4"/>
      <c r="E264" s="4"/>
      <c r="F264" s="4"/>
    </row>
    <row r="265" ht="12.75" customHeight="1">
      <c r="C265" s="4"/>
      <c r="E265" s="4"/>
      <c r="F265" s="4"/>
    </row>
    <row r="266" ht="12.75" customHeight="1">
      <c r="C266" s="4"/>
      <c r="E266" s="4"/>
      <c r="F266" s="4"/>
    </row>
    <row r="267" ht="12.75" customHeight="1">
      <c r="C267" s="4"/>
      <c r="E267" s="4"/>
      <c r="F267" s="4"/>
    </row>
    <row r="268" ht="12.75" customHeight="1">
      <c r="C268" s="4"/>
      <c r="E268" s="4"/>
      <c r="F268" s="4"/>
    </row>
    <row r="269" ht="12.75" customHeight="1">
      <c r="C269" s="4"/>
      <c r="E269" s="4"/>
      <c r="F269" s="4"/>
    </row>
    <row r="270" ht="12.75" customHeight="1">
      <c r="C270" s="4"/>
      <c r="E270" s="4"/>
      <c r="F270" s="4"/>
    </row>
    <row r="271" ht="12.75" customHeight="1">
      <c r="C271" s="4"/>
      <c r="E271" s="4"/>
      <c r="F271" s="4"/>
    </row>
    <row r="272" ht="12.75" customHeight="1">
      <c r="C272" s="4"/>
      <c r="E272" s="4"/>
      <c r="F272" s="4"/>
    </row>
    <row r="273" ht="12.75" customHeight="1">
      <c r="C273" s="4"/>
      <c r="E273" s="4"/>
      <c r="F273" s="4"/>
    </row>
    <row r="274" ht="12.75" customHeight="1">
      <c r="C274" s="4"/>
      <c r="E274" s="4"/>
      <c r="F274" s="4"/>
    </row>
    <row r="275" ht="12.75" customHeight="1">
      <c r="C275" s="4"/>
      <c r="E275" s="4"/>
      <c r="F275" s="4"/>
    </row>
    <row r="276" ht="12.75" customHeight="1">
      <c r="C276" s="4"/>
      <c r="E276" s="4"/>
      <c r="F276" s="4"/>
    </row>
    <row r="277" ht="12.75" customHeight="1">
      <c r="C277" s="4"/>
      <c r="E277" s="4"/>
      <c r="F277" s="4"/>
    </row>
    <row r="278" ht="12.75" customHeight="1">
      <c r="C278" s="4"/>
      <c r="E278" s="4"/>
      <c r="F278" s="4"/>
    </row>
    <row r="279" ht="12.75" customHeight="1">
      <c r="C279" s="4"/>
      <c r="E279" s="4"/>
      <c r="F279" s="4"/>
    </row>
    <row r="280" ht="12.75" customHeight="1">
      <c r="C280" s="4"/>
      <c r="E280" s="4"/>
      <c r="F280" s="4"/>
    </row>
    <row r="281" ht="12.75" customHeight="1">
      <c r="C281" s="4"/>
      <c r="E281" s="4"/>
      <c r="F281" s="4"/>
    </row>
    <row r="282" ht="12.75" customHeight="1">
      <c r="C282" s="4"/>
      <c r="E282" s="4"/>
      <c r="F282" s="4"/>
    </row>
    <row r="283" ht="12.75" customHeight="1">
      <c r="C283" s="4"/>
      <c r="E283" s="4"/>
      <c r="F283" s="4"/>
    </row>
    <row r="284" ht="12.75" customHeight="1">
      <c r="C284" s="4"/>
      <c r="E284" s="4"/>
      <c r="F284" s="4"/>
    </row>
    <row r="285" ht="12.75" customHeight="1">
      <c r="C285" s="4"/>
      <c r="E285" s="4"/>
      <c r="F285" s="4"/>
    </row>
    <row r="286" ht="12.75" customHeight="1">
      <c r="C286" s="4"/>
      <c r="E286" s="4"/>
      <c r="F286" s="4"/>
    </row>
    <row r="287" ht="12.75" customHeight="1">
      <c r="C287" s="4"/>
      <c r="E287" s="4"/>
      <c r="F287" s="4"/>
    </row>
    <row r="288" ht="12.75" customHeight="1">
      <c r="C288" s="4"/>
      <c r="E288" s="4"/>
      <c r="F288" s="4"/>
    </row>
    <row r="289" ht="12.75" customHeight="1">
      <c r="C289" s="4"/>
      <c r="E289" s="4"/>
      <c r="F289" s="4"/>
    </row>
    <row r="290" ht="12.75" customHeight="1">
      <c r="C290" s="4"/>
      <c r="E290" s="4"/>
      <c r="F290" s="4"/>
    </row>
    <row r="291" ht="12.75" customHeight="1">
      <c r="C291" s="4"/>
      <c r="E291" s="4"/>
      <c r="F291" s="4"/>
    </row>
    <row r="292" ht="12.75" customHeight="1">
      <c r="C292" s="4"/>
      <c r="E292" s="4"/>
      <c r="F292" s="4"/>
    </row>
    <row r="293" ht="12.75" customHeight="1">
      <c r="C293" s="4"/>
      <c r="E293" s="4"/>
      <c r="F293" s="4"/>
    </row>
    <row r="294" ht="12.75" customHeight="1">
      <c r="C294" s="4"/>
      <c r="E294" s="4"/>
      <c r="F294" s="4"/>
    </row>
    <row r="295" ht="12.75" customHeight="1">
      <c r="C295" s="4"/>
      <c r="E295" s="4"/>
      <c r="F295" s="4"/>
    </row>
    <row r="296" ht="12.75" customHeight="1">
      <c r="C296" s="4"/>
      <c r="E296" s="4"/>
      <c r="F296" s="4"/>
    </row>
    <row r="297" ht="12.75" customHeight="1">
      <c r="C297" s="4"/>
      <c r="E297" s="4"/>
      <c r="F297" s="4"/>
    </row>
    <row r="298" ht="12.75" customHeight="1">
      <c r="C298" s="4"/>
      <c r="E298" s="4"/>
      <c r="F298" s="4"/>
    </row>
    <row r="299" ht="12.75" customHeight="1">
      <c r="C299" s="4"/>
      <c r="E299" s="4"/>
      <c r="F299" s="4"/>
    </row>
    <row r="300" ht="12.75" customHeight="1">
      <c r="C300" s="4"/>
      <c r="E300" s="4"/>
      <c r="F300" s="4"/>
    </row>
    <row r="301" ht="12.75" customHeight="1">
      <c r="C301" s="4"/>
      <c r="E301" s="4"/>
      <c r="F301" s="4"/>
    </row>
    <row r="302" ht="12.75" customHeight="1">
      <c r="C302" s="4"/>
      <c r="E302" s="4"/>
      <c r="F302" s="4"/>
    </row>
    <row r="303" ht="12.75" customHeight="1">
      <c r="C303" s="4"/>
      <c r="E303" s="4"/>
      <c r="F303" s="4"/>
    </row>
    <row r="304" ht="12.75" customHeight="1">
      <c r="C304" s="4"/>
      <c r="E304" s="4"/>
      <c r="F304" s="4"/>
    </row>
    <row r="305" ht="12.75" customHeight="1">
      <c r="C305" s="4"/>
      <c r="E305" s="4"/>
      <c r="F305" s="4"/>
    </row>
    <row r="306" ht="12.75" customHeight="1">
      <c r="C306" s="4"/>
      <c r="E306" s="4"/>
      <c r="F306" s="4"/>
    </row>
    <row r="307" ht="12.75" customHeight="1">
      <c r="C307" s="4"/>
      <c r="E307" s="4"/>
      <c r="F307" s="4"/>
    </row>
    <row r="308" ht="12.75" customHeight="1">
      <c r="C308" s="4"/>
      <c r="E308" s="4"/>
      <c r="F308" s="4"/>
    </row>
    <row r="309" ht="12.75" customHeight="1">
      <c r="C309" s="4"/>
      <c r="E309" s="4"/>
      <c r="F309" s="4"/>
    </row>
    <row r="310" ht="12.75" customHeight="1">
      <c r="C310" s="4"/>
      <c r="E310" s="4"/>
      <c r="F310" s="4"/>
    </row>
    <row r="311" ht="12.75" customHeight="1">
      <c r="C311" s="4"/>
      <c r="E311" s="4"/>
      <c r="F311" s="4"/>
    </row>
    <row r="312" ht="12.75" customHeight="1">
      <c r="C312" s="4"/>
      <c r="E312" s="4"/>
      <c r="F312" s="4"/>
    </row>
    <row r="313" ht="12.75" customHeight="1">
      <c r="C313" s="4"/>
      <c r="E313" s="4"/>
      <c r="F313" s="4"/>
    </row>
    <row r="314" ht="12.75" customHeight="1">
      <c r="C314" s="4"/>
      <c r="E314" s="4"/>
      <c r="F314" s="4"/>
    </row>
    <row r="315" ht="12.75" customHeight="1">
      <c r="C315" s="4"/>
      <c r="E315" s="4"/>
      <c r="F315" s="4"/>
    </row>
    <row r="316" ht="12.75" customHeight="1">
      <c r="C316" s="4"/>
      <c r="E316" s="4"/>
      <c r="F316" s="4"/>
    </row>
    <row r="317" ht="12.75" customHeight="1">
      <c r="C317" s="4"/>
      <c r="E317" s="4"/>
      <c r="F317" s="4"/>
    </row>
    <row r="318" ht="12.75" customHeight="1">
      <c r="C318" s="4"/>
      <c r="E318" s="4"/>
      <c r="F318" s="4"/>
    </row>
    <row r="319" ht="12.75" customHeight="1">
      <c r="C319" s="4"/>
      <c r="E319" s="4"/>
      <c r="F319" s="4"/>
    </row>
    <row r="320" ht="12.75" customHeight="1">
      <c r="C320" s="4"/>
      <c r="E320" s="4"/>
      <c r="F320" s="4"/>
    </row>
    <row r="321" ht="12.75" customHeight="1">
      <c r="C321" s="4"/>
      <c r="E321" s="4"/>
      <c r="F321" s="4"/>
    </row>
    <row r="322" ht="12.75" customHeight="1">
      <c r="C322" s="4"/>
      <c r="E322" s="4"/>
      <c r="F322" s="4"/>
    </row>
    <row r="323" ht="12.75" customHeight="1">
      <c r="C323" s="4"/>
      <c r="E323" s="4"/>
      <c r="F323" s="4"/>
    </row>
    <row r="324" ht="12.75" customHeight="1">
      <c r="C324" s="4"/>
      <c r="E324" s="4"/>
      <c r="F324" s="4"/>
    </row>
    <row r="325" ht="12.75" customHeight="1">
      <c r="C325" s="4"/>
      <c r="E325" s="4"/>
      <c r="F325" s="4"/>
    </row>
    <row r="326" ht="12.75" customHeight="1">
      <c r="C326" s="4"/>
      <c r="E326" s="4"/>
      <c r="F326" s="4"/>
    </row>
    <row r="327" ht="12.75" customHeight="1">
      <c r="C327" s="4"/>
      <c r="E327" s="4"/>
      <c r="F327" s="4"/>
    </row>
    <row r="328" ht="12.75" customHeight="1">
      <c r="C328" s="4"/>
      <c r="E328" s="4"/>
      <c r="F328" s="4"/>
    </row>
    <row r="329" ht="12.75" customHeight="1">
      <c r="C329" s="4"/>
      <c r="E329" s="4"/>
      <c r="F329" s="4"/>
    </row>
    <row r="330" ht="12.75" customHeight="1">
      <c r="C330" s="4"/>
      <c r="E330" s="4"/>
      <c r="F330" s="4"/>
    </row>
    <row r="331" ht="12.75" customHeight="1">
      <c r="C331" s="4"/>
      <c r="E331" s="4"/>
      <c r="F331" s="4"/>
    </row>
    <row r="332" ht="12.75" customHeight="1">
      <c r="C332" s="4"/>
      <c r="E332" s="4"/>
      <c r="F332" s="4"/>
    </row>
    <row r="333" ht="12.75" customHeight="1">
      <c r="C333" s="4"/>
      <c r="E333" s="4"/>
      <c r="F333" s="4"/>
    </row>
    <row r="334" ht="12.75" customHeight="1">
      <c r="C334" s="4"/>
      <c r="E334" s="4"/>
      <c r="F334" s="4"/>
    </row>
    <row r="335" ht="12.75" customHeight="1">
      <c r="C335" s="4"/>
      <c r="E335" s="4"/>
      <c r="F335" s="4"/>
    </row>
    <row r="336" ht="12.75" customHeight="1">
      <c r="C336" s="4"/>
      <c r="E336" s="4"/>
      <c r="F336" s="4"/>
    </row>
    <row r="337" ht="12.75" customHeight="1">
      <c r="C337" s="4"/>
      <c r="E337" s="4"/>
      <c r="F337" s="4"/>
    </row>
    <row r="338" ht="12.75" customHeight="1">
      <c r="C338" s="4"/>
      <c r="E338" s="4"/>
      <c r="F338" s="4"/>
    </row>
    <row r="339" ht="12.75" customHeight="1">
      <c r="C339" s="4"/>
      <c r="E339" s="4"/>
      <c r="F339" s="4"/>
    </row>
    <row r="340" ht="12.75" customHeight="1">
      <c r="C340" s="4"/>
      <c r="E340" s="4"/>
      <c r="F340" s="4"/>
    </row>
    <row r="341" ht="12.75" customHeight="1">
      <c r="C341" s="4"/>
      <c r="E341" s="4"/>
      <c r="F341" s="4"/>
    </row>
    <row r="342" ht="12.75" customHeight="1">
      <c r="C342" s="4"/>
      <c r="E342" s="4"/>
      <c r="F342" s="4"/>
    </row>
    <row r="343" ht="12.75" customHeight="1">
      <c r="C343" s="4"/>
      <c r="E343" s="4"/>
      <c r="F343" s="4"/>
    </row>
    <row r="344" ht="12.75" customHeight="1">
      <c r="C344" s="4"/>
      <c r="E344" s="4"/>
      <c r="F344" s="4"/>
    </row>
    <row r="345" ht="12.75" customHeight="1">
      <c r="C345" s="4"/>
      <c r="E345" s="4"/>
      <c r="F345" s="4"/>
    </row>
    <row r="346" ht="12.75" customHeight="1">
      <c r="C346" s="4"/>
      <c r="E346" s="4"/>
      <c r="F346" s="4"/>
    </row>
    <row r="347" ht="12.75" customHeight="1">
      <c r="C347" s="4"/>
      <c r="E347" s="4"/>
      <c r="F347" s="4"/>
    </row>
    <row r="348" ht="12.75" customHeight="1">
      <c r="C348" s="4"/>
      <c r="E348" s="4"/>
      <c r="F348" s="4"/>
    </row>
    <row r="349" ht="12.75" customHeight="1">
      <c r="C349" s="4"/>
      <c r="E349" s="4"/>
      <c r="F349" s="4"/>
    </row>
    <row r="350" ht="12.75" customHeight="1">
      <c r="C350" s="4"/>
      <c r="E350" s="4"/>
      <c r="F350" s="4"/>
    </row>
    <row r="351" ht="12.75" customHeight="1">
      <c r="C351" s="4"/>
      <c r="E351" s="4"/>
      <c r="F351" s="4"/>
    </row>
    <row r="352" ht="12.75" customHeight="1">
      <c r="C352" s="4"/>
      <c r="E352" s="4"/>
      <c r="F352" s="4"/>
    </row>
    <row r="353" ht="12.75" customHeight="1">
      <c r="C353" s="4"/>
      <c r="E353" s="4"/>
      <c r="F353" s="4"/>
    </row>
    <row r="354" ht="12.75" customHeight="1">
      <c r="C354" s="4"/>
      <c r="E354" s="4"/>
      <c r="F354" s="4"/>
    </row>
    <row r="355" ht="12.75" customHeight="1">
      <c r="C355" s="4"/>
      <c r="E355" s="4"/>
      <c r="F355" s="4"/>
    </row>
    <row r="356" ht="12.75" customHeight="1">
      <c r="C356" s="4"/>
      <c r="E356" s="4"/>
      <c r="F356" s="4"/>
    </row>
    <row r="357" ht="12.75" customHeight="1">
      <c r="C357" s="4"/>
      <c r="E357" s="4"/>
      <c r="F357" s="4"/>
    </row>
    <row r="358" ht="12.75" customHeight="1">
      <c r="C358" s="4"/>
      <c r="E358" s="4"/>
      <c r="F358" s="4"/>
    </row>
    <row r="359" ht="12.75" customHeight="1">
      <c r="C359" s="4"/>
      <c r="E359" s="4"/>
      <c r="F359" s="4"/>
    </row>
    <row r="360" ht="12.75" customHeight="1">
      <c r="C360" s="4"/>
      <c r="E360" s="4"/>
      <c r="F360" s="4"/>
    </row>
    <row r="361" ht="12.75" customHeight="1">
      <c r="C361" s="4"/>
      <c r="E361" s="4"/>
      <c r="F361" s="4"/>
    </row>
    <row r="362" ht="12.75" customHeight="1">
      <c r="C362" s="4"/>
      <c r="E362" s="4"/>
      <c r="F362" s="4"/>
    </row>
    <row r="363" ht="12.75" customHeight="1">
      <c r="C363" s="4"/>
      <c r="E363" s="4"/>
      <c r="F363" s="4"/>
    </row>
    <row r="364" ht="12.75" customHeight="1">
      <c r="C364" s="4"/>
      <c r="E364" s="4"/>
      <c r="F364" s="4"/>
    </row>
    <row r="365" ht="12.75" customHeight="1">
      <c r="C365" s="4"/>
      <c r="E365" s="4"/>
      <c r="F365" s="4"/>
    </row>
    <row r="366" ht="12.75" customHeight="1">
      <c r="C366" s="4"/>
      <c r="E366" s="4"/>
      <c r="F366" s="4"/>
    </row>
    <row r="367" ht="12.75" customHeight="1">
      <c r="C367" s="4"/>
      <c r="E367" s="4"/>
      <c r="F367" s="4"/>
    </row>
    <row r="368" ht="12.75" customHeight="1">
      <c r="C368" s="4"/>
      <c r="E368" s="4"/>
      <c r="F368" s="4"/>
    </row>
    <row r="369" ht="12.75" customHeight="1">
      <c r="C369" s="4"/>
      <c r="E369" s="4"/>
      <c r="F369" s="4"/>
    </row>
    <row r="370" ht="12.75" customHeight="1">
      <c r="C370" s="4"/>
      <c r="E370" s="4"/>
      <c r="F370" s="4"/>
    </row>
    <row r="371" ht="12.75" customHeight="1">
      <c r="C371" s="4"/>
      <c r="E371" s="4"/>
      <c r="F371" s="4"/>
    </row>
    <row r="372" ht="12.75" customHeight="1">
      <c r="C372" s="4"/>
      <c r="E372" s="4"/>
      <c r="F372" s="4"/>
    </row>
    <row r="373" ht="12.75" customHeight="1">
      <c r="C373" s="4"/>
      <c r="E373" s="4"/>
      <c r="F373" s="4"/>
    </row>
    <row r="374" ht="12.75" customHeight="1">
      <c r="C374" s="4"/>
      <c r="E374" s="4"/>
      <c r="F374" s="4"/>
    </row>
    <row r="375" ht="12.75" customHeight="1">
      <c r="C375" s="4"/>
      <c r="E375" s="4"/>
      <c r="F375" s="4"/>
    </row>
    <row r="376" ht="12.75" customHeight="1">
      <c r="C376" s="4"/>
      <c r="E376" s="4"/>
      <c r="F376" s="4"/>
    </row>
    <row r="377" ht="12.75" customHeight="1">
      <c r="C377" s="4"/>
      <c r="E377" s="4"/>
      <c r="F377" s="4"/>
    </row>
    <row r="378" ht="12.75" customHeight="1">
      <c r="C378" s="4"/>
      <c r="E378" s="4"/>
      <c r="F378" s="4"/>
    </row>
    <row r="379" ht="12.75" customHeight="1">
      <c r="C379" s="4"/>
      <c r="E379" s="4"/>
      <c r="F379" s="4"/>
    </row>
    <row r="380" ht="12.75" customHeight="1">
      <c r="C380" s="4"/>
      <c r="E380" s="4"/>
      <c r="F380" s="4"/>
    </row>
    <row r="381" ht="12.75" customHeight="1">
      <c r="C381" s="4"/>
      <c r="E381" s="4"/>
      <c r="F381" s="4"/>
    </row>
    <row r="382" ht="12.75" customHeight="1">
      <c r="C382" s="4"/>
      <c r="E382" s="4"/>
      <c r="F382" s="4"/>
    </row>
    <row r="383" ht="12.75" customHeight="1">
      <c r="C383" s="4"/>
      <c r="E383" s="4"/>
      <c r="F383" s="4"/>
    </row>
    <row r="384" ht="12.75" customHeight="1">
      <c r="C384" s="4"/>
      <c r="E384" s="4"/>
      <c r="F384" s="4"/>
    </row>
    <row r="385" ht="12.75" customHeight="1">
      <c r="C385" s="4"/>
      <c r="E385" s="4"/>
      <c r="F385" s="4"/>
    </row>
    <row r="386" ht="12.75" customHeight="1">
      <c r="C386" s="4"/>
      <c r="E386" s="4"/>
      <c r="F386" s="4"/>
    </row>
    <row r="387" ht="12.75" customHeight="1">
      <c r="C387" s="4"/>
      <c r="E387" s="4"/>
      <c r="F387" s="4"/>
    </row>
    <row r="388" ht="12.75" customHeight="1">
      <c r="C388" s="4"/>
      <c r="E388" s="4"/>
      <c r="F388" s="4"/>
    </row>
    <row r="389" ht="12.75" customHeight="1">
      <c r="C389" s="4"/>
      <c r="E389" s="4"/>
      <c r="F389" s="4"/>
    </row>
    <row r="390" ht="12.75" customHeight="1">
      <c r="C390" s="4"/>
      <c r="E390" s="4"/>
      <c r="F390" s="4"/>
    </row>
    <row r="391" ht="12.75" customHeight="1">
      <c r="C391" s="4"/>
      <c r="E391" s="4"/>
      <c r="F391" s="4"/>
    </row>
    <row r="392" ht="12.75" customHeight="1">
      <c r="C392" s="4"/>
      <c r="E392" s="4"/>
      <c r="F392" s="4"/>
    </row>
    <row r="393" ht="12.75" customHeight="1">
      <c r="C393" s="4"/>
      <c r="E393" s="4"/>
      <c r="F393" s="4"/>
    </row>
    <row r="394" ht="12.75" customHeight="1">
      <c r="C394" s="4"/>
      <c r="E394" s="4"/>
      <c r="F394" s="4"/>
    </row>
    <row r="395" ht="12.75" customHeight="1">
      <c r="C395" s="4"/>
      <c r="E395" s="4"/>
      <c r="F395" s="4"/>
    </row>
    <row r="396" ht="12.75" customHeight="1">
      <c r="C396" s="4"/>
      <c r="E396" s="4"/>
      <c r="F396" s="4"/>
    </row>
    <row r="397" ht="12.75" customHeight="1">
      <c r="C397" s="4"/>
      <c r="E397" s="4"/>
      <c r="F397" s="4"/>
    </row>
    <row r="398" ht="12.75" customHeight="1">
      <c r="C398" s="4"/>
      <c r="E398" s="4"/>
      <c r="F398" s="4"/>
    </row>
    <row r="399" ht="12.75" customHeight="1">
      <c r="C399" s="4"/>
      <c r="E399" s="4"/>
      <c r="F399" s="4"/>
    </row>
    <row r="400" ht="12.75" customHeight="1">
      <c r="C400" s="4"/>
      <c r="E400" s="4"/>
      <c r="F400" s="4"/>
    </row>
    <row r="401" ht="12.75" customHeight="1">
      <c r="C401" s="4"/>
      <c r="E401" s="4"/>
      <c r="F401" s="4"/>
    </row>
    <row r="402" ht="12.75" customHeight="1">
      <c r="C402" s="4"/>
      <c r="E402" s="4"/>
      <c r="F402" s="4"/>
    </row>
    <row r="403" ht="12.75" customHeight="1">
      <c r="C403" s="4"/>
      <c r="E403" s="4"/>
      <c r="F403" s="4"/>
    </row>
    <row r="404" ht="12.75" customHeight="1">
      <c r="C404" s="4"/>
      <c r="E404" s="4"/>
      <c r="F404" s="4"/>
    </row>
    <row r="405" ht="12.75" customHeight="1">
      <c r="C405" s="4"/>
      <c r="E405" s="4"/>
      <c r="F405" s="4"/>
    </row>
    <row r="406" ht="12.75" customHeight="1">
      <c r="C406" s="4"/>
      <c r="E406" s="4"/>
      <c r="F406" s="4"/>
    </row>
    <row r="407" ht="12.75" customHeight="1">
      <c r="C407" s="4"/>
      <c r="E407" s="4"/>
      <c r="F407" s="4"/>
    </row>
    <row r="408" ht="12.75" customHeight="1">
      <c r="C408" s="4"/>
      <c r="E408" s="4"/>
      <c r="F408" s="4"/>
    </row>
    <row r="409" ht="12.75" customHeight="1">
      <c r="C409" s="4"/>
      <c r="E409" s="4"/>
      <c r="F409" s="4"/>
    </row>
    <row r="410" ht="12.75" customHeight="1">
      <c r="C410" s="4"/>
      <c r="E410" s="4"/>
      <c r="F410" s="4"/>
    </row>
    <row r="411" ht="12.75" customHeight="1">
      <c r="C411" s="4"/>
      <c r="E411" s="4"/>
      <c r="F411" s="4"/>
    </row>
    <row r="412" ht="12.75" customHeight="1">
      <c r="C412" s="4"/>
      <c r="E412" s="4"/>
      <c r="F412" s="4"/>
    </row>
    <row r="413" ht="12.75" customHeight="1">
      <c r="C413" s="4"/>
      <c r="E413" s="4"/>
      <c r="F413" s="4"/>
    </row>
    <row r="414" ht="12.75" customHeight="1">
      <c r="C414" s="4"/>
      <c r="E414" s="4"/>
      <c r="F414" s="4"/>
    </row>
    <row r="415" ht="12.75" customHeight="1">
      <c r="C415" s="4"/>
      <c r="E415" s="4"/>
      <c r="F415" s="4"/>
    </row>
    <row r="416" ht="12.75" customHeight="1">
      <c r="C416" s="4"/>
      <c r="E416" s="4"/>
      <c r="F416" s="4"/>
    </row>
    <row r="417" ht="12.75" customHeight="1">
      <c r="C417" s="4"/>
      <c r="E417" s="4"/>
      <c r="F417" s="4"/>
    </row>
    <row r="418" ht="12.75" customHeight="1">
      <c r="C418" s="4"/>
      <c r="E418" s="4"/>
      <c r="F418" s="4"/>
    </row>
    <row r="419" ht="12.75" customHeight="1">
      <c r="C419" s="4"/>
      <c r="E419" s="4"/>
      <c r="F419" s="4"/>
    </row>
    <row r="420" ht="12.75" customHeight="1">
      <c r="C420" s="4"/>
      <c r="E420" s="4"/>
      <c r="F420" s="4"/>
    </row>
    <row r="421" ht="12.75" customHeight="1">
      <c r="C421" s="4"/>
      <c r="E421" s="4"/>
      <c r="F421" s="4"/>
    </row>
    <row r="422" ht="12.75" customHeight="1">
      <c r="C422" s="4"/>
      <c r="E422" s="4"/>
      <c r="F422" s="4"/>
    </row>
    <row r="423" ht="12.75" customHeight="1">
      <c r="C423" s="4"/>
      <c r="E423" s="4"/>
      <c r="F423" s="4"/>
    </row>
    <row r="424" ht="12.75" customHeight="1">
      <c r="C424" s="4"/>
      <c r="E424" s="4"/>
      <c r="F424" s="4"/>
    </row>
    <row r="425" ht="12.75" customHeight="1">
      <c r="C425" s="4"/>
      <c r="E425" s="4"/>
      <c r="F425" s="4"/>
    </row>
    <row r="426" ht="12.75" customHeight="1">
      <c r="C426" s="4"/>
      <c r="E426" s="4"/>
      <c r="F426" s="4"/>
    </row>
    <row r="427" ht="12.75" customHeight="1">
      <c r="C427" s="4"/>
      <c r="E427" s="4"/>
      <c r="F427" s="4"/>
    </row>
    <row r="428" ht="12.75" customHeight="1">
      <c r="C428" s="4"/>
      <c r="E428" s="4"/>
      <c r="F428" s="4"/>
    </row>
    <row r="429" ht="12.75" customHeight="1">
      <c r="C429" s="4"/>
      <c r="E429" s="4"/>
      <c r="F429" s="4"/>
    </row>
    <row r="430" ht="12.75" customHeight="1">
      <c r="C430" s="4"/>
      <c r="E430" s="4"/>
      <c r="F430" s="4"/>
    </row>
    <row r="431" ht="12.75" customHeight="1">
      <c r="C431" s="4"/>
      <c r="E431" s="4"/>
      <c r="F431" s="4"/>
    </row>
    <row r="432" ht="12.75" customHeight="1">
      <c r="C432" s="4"/>
      <c r="E432" s="4"/>
      <c r="F432" s="4"/>
    </row>
    <row r="433" ht="12.75" customHeight="1">
      <c r="C433" s="4"/>
      <c r="E433" s="4"/>
      <c r="F433" s="4"/>
    </row>
    <row r="434" ht="12.75" customHeight="1">
      <c r="C434" s="4"/>
      <c r="E434" s="4"/>
      <c r="F434" s="4"/>
    </row>
    <row r="435" ht="12.75" customHeight="1">
      <c r="C435" s="4"/>
      <c r="E435" s="4"/>
      <c r="F435" s="4"/>
    </row>
    <row r="436" ht="12.75" customHeight="1">
      <c r="C436" s="4"/>
      <c r="E436" s="4"/>
      <c r="F436" s="4"/>
    </row>
    <row r="437" ht="12.75" customHeight="1">
      <c r="C437" s="4"/>
      <c r="E437" s="4"/>
      <c r="F437" s="4"/>
    </row>
    <row r="438" ht="12.75" customHeight="1">
      <c r="C438" s="4"/>
      <c r="E438" s="4"/>
      <c r="F438" s="4"/>
    </row>
    <row r="439" ht="12.75" customHeight="1">
      <c r="C439" s="4"/>
      <c r="E439" s="4"/>
      <c r="F439" s="4"/>
    </row>
    <row r="440" ht="12.75" customHeight="1">
      <c r="C440" s="4"/>
      <c r="E440" s="4"/>
      <c r="F440" s="4"/>
    </row>
    <row r="441" ht="12.75" customHeight="1">
      <c r="C441" s="4"/>
      <c r="E441" s="4"/>
      <c r="F441" s="4"/>
    </row>
    <row r="442" ht="12.75" customHeight="1">
      <c r="C442" s="4"/>
      <c r="E442" s="4"/>
      <c r="F442" s="4"/>
    </row>
    <row r="443" ht="12.75" customHeight="1">
      <c r="C443" s="4"/>
      <c r="E443" s="4"/>
      <c r="F443" s="4"/>
    </row>
    <row r="444" ht="12.75" customHeight="1">
      <c r="C444" s="4"/>
      <c r="E444" s="4"/>
      <c r="F444" s="4"/>
    </row>
    <row r="445" ht="12.75" customHeight="1">
      <c r="C445" s="4"/>
      <c r="E445" s="4"/>
      <c r="F445" s="4"/>
    </row>
    <row r="446" ht="12.75" customHeight="1">
      <c r="C446" s="4"/>
      <c r="E446" s="4"/>
      <c r="F446" s="4"/>
    </row>
    <row r="447" ht="12.75" customHeight="1">
      <c r="C447" s="4"/>
      <c r="E447" s="4"/>
      <c r="F447" s="4"/>
    </row>
    <row r="448" ht="12.75" customHeight="1">
      <c r="C448" s="4"/>
      <c r="E448" s="4"/>
      <c r="F448" s="4"/>
    </row>
    <row r="449" ht="12.75" customHeight="1">
      <c r="C449" s="4"/>
      <c r="E449" s="4"/>
      <c r="F449" s="4"/>
    </row>
    <row r="450" ht="12.75" customHeight="1">
      <c r="C450" s="4"/>
      <c r="E450" s="4"/>
      <c r="F450" s="4"/>
    </row>
    <row r="451" ht="12.75" customHeight="1">
      <c r="C451" s="4"/>
      <c r="E451" s="4"/>
      <c r="F451" s="4"/>
    </row>
    <row r="452" ht="12.75" customHeight="1">
      <c r="C452" s="4"/>
      <c r="E452" s="4"/>
      <c r="F452" s="4"/>
    </row>
    <row r="453" ht="12.75" customHeight="1">
      <c r="C453" s="4"/>
      <c r="E453" s="4"/>
      <c r="F453" s="4"/>
    </row>
    <row r="454" ht="12.75" customHeight="1">
      <c r="C454" s="4"/>
      <c r="E454" s="4"/>
      <c r="F454" s="4"/>
    </row>
    <row r="455" ht="12.75" customHeight="1">
      <c r="C455" s="4"/>
      <c r="E455" s="4"/>
      <c r="F455" s="4"/>
    </row>
    <row r="456" ht="12.75" customHeight="1">
      <c r="C456" s="4"/>
      <c r="E456" s="4"/>
      <c r="F456" s="4"/>
    </row>
    <row r="457" ht="12.75" customHeight="1">
      <c r="C457" s="4"/>
      <c r="E457" s="4"/>
      <c r="F457" s="4"/>
    </row>
    <row r="458" ht="12.75" customHeight="1">
      <c r="C458" s="4"/>
      <c r="E458" s="4"/>
      <c r="F458" s="4"/>
    </row>
    <row r="459" ht="12.75" customHeight="1">
      <c r="C459" s="4"/>
      <c r="E459" s="4"/>
      <c r="F459" s="4"/>
    </row>
    <row r="460" ht="12.75" customHeight="1">
      <c r="C460" s="4"/>
      <c r="E460" s="4"/>
      <c r="F460" s="4"/>
    </row>
    <row r="461" ht="12.75" customHeight="1">
      <c r="C461" s="4"/>
      <c r="E461" s="4"/>
      <c r="F461" s="4"/>
    </row>
    <row r="462" ht="12.75" customHeight="1">
      <c r="C462" s="4"/>
      <c r="E462" s="4"/>
      <c r="F462" s="4"/>
    </row>
    <row r="463" ht="12.75" customHeight="1">
      <c r="C463" s="4"/>
      <c r="E463" s="4"/>
      <c r="F463" s="4"/>
    </row>
    <row r="464" ht="12.75" customHeight="1">
      <c r="C464" s="4"/>
      <c r="E464" s="4"/>
      <c r="F464" s="4"/>
    </row>
    <row r="465" ht="12.75" customHeight="1">
      <c r="C465" s="4"/>
      <c r="E465" s="4"/>
      <c r="F465" s="4"/>
    </row>
    <row r="466" ht="12.75" customHeight="1">
      <c r="C466" s="4"/>
      <c r="E466" s="4"/>
      <c r="F466" s="4"/>
    </row>
    <row r="467" ht="12.75" customHeight="1">
      <c r="C467" s="4"/>
      <c r="E467" s="4"/>
      <c r="F467" s="4"/>
    </row>
    <row r="468" ht="12.75" customHeight="1">
      <c r="C468" s="4"/>
      <c r="E468" s="4"/>
      <c r="F468" s="4"/>
    </row>
    <row r="469" ht="12.75" customHeight="1">
      <c r="C469" s="4"/>
      <c r="E469" s="4"/>
      <c r="F469" s="4"/>
    </row>
    <row r="470" ht="12.75" customHeight="1">
      <c r="C470" s="4"/>
      <c r="E470" s="4"/>
      <c r="F470" s="4"/>
    </row>
    <row r="471" ht="12.75" customHeight="1">
      <c r="C471" s="4"/>
      <c r="E471" s="4"/>
      <c r="F471" s="4"/>
    </row>
    <row r="472" ht="12.75" customHeight="1">
      <c r="C472" s="4"/>
      <c r="E472" s="4"/>
      <c r="F472" s="4"/>
    </row>
    <row r="473" ht="12.75" customHeight="1">
      <c r="C473" s="4"/>
      <c r="E473" s="4"/>
      <c r="F473" s="4"/>
    </row>
    <row r="474" ht="12.75" customHeight="1">
      <c r="C474" s="4"/>
      <c r="E474" s="4"/>
      <c r="F474" s="4"/>
    </row>
    <row r="475" ht="12.75" customHeight="1">
      <c r="C475" s="4"/>
      <c r="E475" s="4"/>
      <c r="F475" s="4"/>
    </row>
    <row r="476" ht="12.75" customHeight="1">
      <c r="C476" s="4"/>
      <c r="E476" s="4"/>
      <c r="F476" s="4"/>
    </row>
    <row r="477" ht="12.75" customHeight="1">
      <c r="C477" s="4"/>
      <c r="E477" s="4"/>
      <c r="F477" s="4"/>
    </row>
    <row r="478" ht="12.75" customHeight="1">
      <c r="C478" s="4"/>
      <c r="E478" s="4"/>
      <c r="F478" s="4"/>
    </row>
    <row r="479" ht="12.75" customHeight="1">
      <c r="C479" s="4"/>
      <c r="E479" s="4"/>
      <c r="F479" s="4"/>
    </row>
    <row r="480" ht="12.75" customHeight="1">
      <c r="C480" s="4"/>
      <c r="E480" s="4"/>
      <c r="F480" s="4"/>
    </row>
    <row r="481" ht="12.75" customHeight="1">
      <c r="C481" s="4"/>
      <c r="E481" s="4"/>
      <c r="F481" s="4"/>
    </row>
    <row r="482" ht="12.75" customHeight="1">
      <c r="C482" s="4"/>
      <c r="E482" s="4"/>
      <c r="F482" s="4"/>
    </row>
    <row r="483" ht="12.75" customHeight="1">
      <c r="C483" s="4"/>
      <c r="E483" s="4"/>
      <c r="F483" s="4"/>
    </row>
    <row r="484" ht="12.75" customHeight="1">
      <c r="C484" s="4"/>
      <c r="E484" s="4"/>
      <c r="F484" s="4"/>
    </row>
    <row r="485" ht="12.75" customHeight="1">
      <c r="C485" s="4"/>
      <c r="E485" s="4"/>
      <c r="F485" s="4"/>
    </row>
    <row r="486" ht="12.75" customHeight="1">
      <c r="C486" s="4"/>
      <c r="E486" s="4"/>
      <c r="F486" s="4"/>
    </row>
    <row r="487" ht="12.75" customHeight="1">
      <c r="C487" s="4"/>
      <c r="E487" s="4"/>
      <c r="F487" s="4"/>
    </row>
    <row r="488" ht="12.75" customHeight="1">
      <c r="C488" s="4"/>
      <c r="E488" s="4"/>
      <c r="F488" s="4"/>
    </row>
    <row r="489" ht="12.75" customHeight="1">
      <c r="C489" s="4"/>
      <c r="E489" s="4"/>
      <c r="F489" s="4"/>
    </row>
    <row r="490" ht="12.75" customHeight="1">
      <c r="C490" s="4"/>
      <c r="E490" s="4"/>
      <c r="F490" s="4"/>
    </row>
    <row r="491" ht="12.75" customHeight="1">
      <c r="C491" s="4"/>
      <c r="E491" s="4"/>
      <c r="F491" s="4"/>
    </row>
    <row r="492" ht="12.75" customHeight="1">
      <c r="C492" s="4"/>
      <c r="E492" s="4"/>
      <c r="F492" s="4"/>
    </row>
    <row r="493" ht="12.75" customHeight="1">
      <c r="C493" s="4"/>
      <c r="E493" s="4"/>
      <c r="F493" s="4"/>
    </row>
    <row r="494" ht="12.75" customHeight="1">
      <c r="C494" s="4"/>
      <c r="E494" s="4"/>
      <c r="F494" s="4"/>
    </row>
    <row r="495" ht="12.75" customHeight="1">
      <c r="C495" s="4"/>
      <c r="E495" s="4"/>
      <c r="F495" s="4"/>
    </row>
    <row r="496" ht="12.75" customHeight="1">
      <c r="C496" s="4"/>
      <c r="E496" s="4"/>
      <c r="F496" s="4"/>
    </row>
    <row r="497" ht="12.75" customHeight="1">
      <c r="C497" s="4"/>
      <c r="E497" s="4"/>
      <c r="F497" s="4"/>
    </row>
    <row r="498" ht="12.75" customHeight="1">
      <c r="C498" s="4"/>
      <c r="E498" s="4"/>
      <c r="F498" s="4"/>
    </row>
    <row r="499" ht="12.75" customHeight="1">
      <c r="C499" s="4"/>
      <c r="E499" s="4"/>
      <c r="F499" s="4"/>
    </row>
    <row r="500" ht="12.75" customHeight="1">
      <c r="C500" s="4"/>
      <c r="E500" s="4"/>
      <c r="F500" s="4"/>
    </row>
    <row r="501" ht="12.75" customHeight="1">
      <c r="C501" s="4"/>
      <c r="E501" s="4"/>
      <c r="F501" s="4"/>
    </row>
    <row r="502" ht="12.75" customHeight="1">
      <c r="C502" s="4"/>
      <c r="E502" s="4"/>
      <c r="F502" s="4"/>
    </row>
    <row r="503" ht="12.75" customHeight="1">
      <c r="C503" s="4"/>
      <c r="E503" s="4"/>
      <c r="F503" s="4"/>
    </row>
    <row r="504" ht="12.75" customHeight="1">
      <c r="C504" s="4"/>
      <c r="E504" s="4"/>
      <c r="F504" s="4"/>
    </row>
    <row r="505" ht="12.75" customHeight="1">
      <c r="C505" s="4"/>
      <c r="E505" s="4"/>
      <c r="F505" s="4"/>
    </row>
    <row r="506" ht="12.75" customHeight="1">
      <c r="C506" s="4"/>
      <c r="E506" s="4"/>
      <c r="F506" s="4"/>
    </row>
    <row r="507" ht="12.75" customHeight="1">
      <c r="C507" s="4"/>
      <c r="E507" s="4"/>
      <c r="F507" s="4"/>
    </row>
    <row r="508" ht="12.75" customHeight="1">
      <c r="C508" s="4"/>
      <c r="E508" s="4"/>
      <c r="F508" s="4"/>
    </row>
    <row r="509" ht="12.75" customHeight="1">
      <c r="C509" s="4"/>
      <c r="E509" s="4"/>
      <c r="F509" s="4"/>
    </row>
    <row r="510" ht="12.75" customHeight="1">
      <c r="C510" s="4"/>
      <c r="E510" s="4"/>
      <c r="F510" s="4"/>
    </row>
    <row r="511" ht="12.75" customHeight="1">
      <c r="C511" s="4"/>
      <c r="E511" s="4"/>
      <c r="F511" s="4"/>
    </row>
    <row r="512" ht="12.75" customHeight="1">
      <c r="C512" s="4"/>
      <c r="E512" s="4"/>
      <c r="F512" s="4"/>
    </row>
    <row r="513" ht="12.75" customHeight="1">
      <c r="C513" s="4"/>
      <c r="E513" s="4"/>
      <c r="F513" s="4"/>
    </row>
    <row r="514" ht="12.75" customHeight="1">
      <c r="C514" s="4"/>
      <c r="E514" s="4"/>
      <c r="F514" s="4"/>
    </row>
    <row r="515" ht="12.75" customHeight="1">
      <c r="C515" s="4"/>
      <c r="E515" s="4"/>
      <c r="F515" s="4"/>
    </row>
    <row r="516" ht="12.75" customHeight="1">
      <c r="C516" s="4"/>
      <c r="E516" s="4"/>
      <c r="F516" s="4"/>
    </row>
    <row r="517" ht="12.75" customHeight="1">
      <c r="C517" s="4"/>
      <c r="E517" s="4"/>
      <c r="F517" s="4"/>
    </row>
    <row r="518" ht="12.75" customHeight="1">
      <c r="C518" s="4"/>
      <c r="E518" s="4"/>
      <c r="F518" s="4"/>
    </row>
    <row r="519" ht="12.75" customHeight="1">
      <c r="C519" s="4"/>
      <c r="E519" s="4"/>
      <c r="F519" s="4"/>
    </row>
    <row r="520" ht="12.75" customHeight="1">
      <c r="C520" s="4"/>
      <c r="E520" s="4"/>
      <c r="F520" s="4"/>
    </row>
    <row r="521" ht="12.75" customHeight="1">
      <c r="C521" s="4"/>
      <c r="E521" s="4"/>
      <c r="F521" s="4"/>
    </row>
    <row r="522" ht="12.75" customHeight="1">
      <c r="C522" s="4"/>
      <c r="E522" s="4"/>
      <c r="F522" s="4"/>
    </row>
    <row r="523" ht="12.75" customHeight="1">
      <c r="C523" s="4"/>
      <c r="E523" s="4"/>
      <c r="F523" s="4"/>
    </row>
    <row r="524" ht="12.75" customHeight="1">
      <c r="C524" s="4"/>
      <c r="E524" s="4"/>
      <c r="F524" s="4"/>
    </row>
    <row r="525" ht="12.75" customHeight="1">
      <c r="C525" s="4"/>
      <c r="E525" s="4"/>
      <c r="F525" s="4"/>
    </row>
    <row r="526" ht="12.75" customHeight="1">
      <c r="C526" s="4"/>
      <c r="E526" s="4"/>
      <c r="F526" s="4"/>
    </row>
    <row r="527" ht="12.75" customHeight="1">
      <c r="C527" s="4"/>
      <c r="E527" s="4"/>
      <c r="F527" s="4"/>
    </row>
    <row r="528" ht="12.75" customHeight="1">
      <c r="C528" s="4"/>
      <c r="E528" s="4"/>
      <c r="F528" s="4"/>
    </row>
    <row r="529" ht="12.75" customHeight="1">
      <c r="C529" s="4"/>
      <c r="E529" s="4"/>
      <c r="F529" s="4"/>
    </row>
    <row r="530" ht="12.75" customHeight="1">
      <c r="C530" s="4"/>
      <c r="E530" s="4"/>
      <c r="F530" s="4"/>
    </row>
    <row r="531" ht="12.75" customHeight="1">
      <c r="C531" s="4"/>
      <c r="E531" s="4"/>
      <c r="F531" s="4"/>
    </row>
    <row r="532" ht="12.75" customHeight="1">
      <c r="C532" s="4"/>
      <c r="E532" s="4"/>
      <c r="F532" s="4"/>
    </row>
    <row r="533" ht="12.75" customHeight="1">
      <c r="C533" s="4"/>
      <c r="E533" s="4"/>
      <c r="F533" s="4"/>
    </row>
    <row r="534" ht="12.75" customHeight="1">
      <c r="C534" s="4"/>
      <c r="E534" s="4"/>
      <c r="F534" s="4"/>
    </row>
    <row r="535" ht="12.75" customHeight="1">
      <c r="C535" s="4"/>
      <c r="E535" s="4"/>
      <c r="F535" s="4"/>
    </row>
    <row r="536" ht="12.75" customHeight="1">
      <c r="C536" s="4"/>
      <c r="E536" s="4"/>
      <c r="F536" s="4"/>
    </row>
    <row r="537" ht="12.75" customHeight="1">
      <c r="C537" s="4"/>
      <c r="E537" s="4"/>
      <c r="F537" s="4"/>
    </row>
    <row r="538" ht="12.75" customHeight="1">
      <c r="C538" s="4"/>
      <c r="E538" s="4"/>
      <c r="F538" s="4"/>
    </row>
    <row r="539" ht="12.75" customHeight="1">
      <c r="C539" s="4"/>
      <c r="E539" s="4"/>
      <c r="F539" s="4"/>
    </row>
    <row r="540" ht="12.75" customHeight="1">
      <c r="C540" s="4"/>
      <c r="E540" s="4"/>
      <c r="F540" s="4"/>
    </row>
    <row r="541" ht="12.75" customHeight="1">
      <c r="C541" s="4"/>
      <c r="E541" s="4"/>
      <c r="F541" s="4"/>
    </row>
    <row r="542" ht="12.75" customHeight="1">
      <c r="C542" s="4"/>
      <c r="E542" s="4"/>
      <c r="F542" s="4"/>
    </row>
    <row r="543" ht="12.75" customHeight="1">
      <c r="C543" s="4"/>
      <c r="E543" s="4"/>
      <c r="F543" s="4"/>
    </row>
    <row r="544" ht="12.75" customHeight="1">
      <c r="C544" s="4"/>
      <c r="E544" s="4"/>
      <c r="F544" s="4"/>
    </row>
    <row r="545" ht="12.75" customHeight="1">
      <c r="C545" s="4"/>
      <c r="E545" s="4"/>
      <c r="F545" s="4"/>
    </row>
    <row r="546" ht="12.75" customHeight="1">
      <c r="C546" s="4"/>
      <c r="E546" s="4"/>
      <c r="F546" s="4"/>
    </row>
    <row r="547" ht="12.75" customHeight="1">
      <c r="C547" s="4"/>
      <c r="E547" s="4"/>
      <c r="F547" s="4"/>
    </row>
    <row r="548" ht="12.75" customHeight="1">
      <c r="C548" s="4"/>
      <c r="E548" s="4"/>
      <c r="F548" s="4"/>
    </row>
    <row r="549" ht="12.75" customHeight="1">
      <c r="C549" s="4"/>
      <c r="E549" s="4"/>
      <c r="F549" s="4"/>
    </row>
    <row r="550" ht="12.75" customHeight="1">
      <c r="C550" s="4"/>
      <c r="E550" s="4"/>
      <c r="F550" s="4"/>
    </row>
    <row r="551" ht="12.75" customHeight="1">
      <c r="C551" s="4"/>
      <c r="E551" s="4"/>
      <c r="F551" s="4"/>
    </row>
    <row r="552" ht="12.75" customHeight="1">
      <c r="C552" s="4"/>
      <c r="E552" s="4"/>
      <c r="F552" s="4"/>
    </row>
    <row r="553" ht="12.75" customHeight="1">
      <c r="C553" s="4"/>
      <c r="E553" s="4"/>
      <c r="F553" s="4"/>
    </row>
    <row r="554" ht="12.75" customHeight="1">
      <c r="C554" s="4"/>
      <c r="E554" s="4"/>
      <c r="F554" s="4"/>
    </row>
    <row r="555" ht="12.75" customHeight="1">
      <c r="C555" s="4"/>
      <c r="E555" s="4"/>
      <c r="F555" s="4"/>
    </row>
    <row r="556" ht="12.75" customHeight="1">
      <c r="C556" s="4"/>
      <c r="E556" s="4"/>
      <c r="F556" s="4"/>
    </row>
    <row r="557" ht="12.75" customHeight="1">
      <c r="C557" s="4"/>
      <c r="E557" s="4"/>
      <c r="F557" s="4"/>
    </row>
    <row r="558" ht="12.75" customHeight="1">
      <c r="C558" s="4"/>
      <c r="E558" s="4"/>
      <c r="F558" s="4"/>
    </row>
    <row r="559" ht="12.75" customHeight="1">
      <c r="C559" s="4"/>
      <c r="E559" s="4"/>
      <c r="F559" s="4"/>
    </row>
    <row r="560" ht="12.75" customHeight="1">
      <c r="C560" s="4"/>
      <c r="E560" s="4"/>
      <c r="F560" s="4"/>
    </row>
    <row r="561" ht="12.75" customHeight="1">
      <c r="C561" s="4"/>
      <c r="E561" s="4"/>
      <c r="F561" s="4"/>
    </row>
    <row r="562" ht="12.75" customHeight="1">
      <c r="C562" s="4"/>
      <c r="E562" s="4"/>
      <c r="F562" s="4"/>
    </row>
    <row r="563" ht="12.75" customHeight="1">
      <c r="C563" s="4"/>
      <c r="E563" s="4"/>
      <c r="F563" s="4"/>
    </row>
    <row r="564" ht="12.75" customHeight="1">
      <c r="C564" s="4"/>
      <c r="E564" s="4"/>
      <c r="F564" s="4"/>
    </row>
    <row r="565" ht="12.75" customHeight="1">
      <c r="C565" s="4"/>
      <c r="E565" s="4"/>
      <c r="F565" s="4"/>
    </row>
    <row r="566" ht="12.75" customHeight="1">
      <c r="C566" s="4"/>
      <c r="E566" s="4"/>
      <c r="F566" s="4"/>
    </row>
    <row r="567" ht="12.75" customHeight="1">
      <c r="C567" s="4"/>
      <c r="E567" s="4"/>
      <c r="F567" s="4"/>
    </row>
    <row r="568" ht="12.75" customHeight="1">
      <c r="C568" s="4"/>
      <c r="E568" s="4"/>
      <c r="F568" s="4"/>
    </row>
    <row r="569" ht="12.75" customHeight="1">
      <c r="C569" s="4"/>
      <c r="E569" s="4"/>
      <c r="F569" s="4"/>
    </row>
    <row r="570" ht="12.75" customHeight="1">
      <c r="C570" s="4"/>
      <c r="E570" s="4"/>
      <c r="F570" s="4"/>
    </row>
    <row r="571" ht="12.75" customHeight="1">
      <c r="C571" s="4"/>
      <c r="E571" s="4"/>
      <c r="F571" s="4"/>
    </row>
    <row r="572" ht="12.75" customHeight="1">
      <c r="C572" s="4"/>
      <c r="E572" s="4"/>
      <c r="F572" s="4"/>
    </row>
    <row r="573" ht="12.75" customHeight="1">
      <c r="C573" s="4"/>
      <c r="E573" s="4"/>
      <c r="F573" s="4"/>
    </row>
    <row r="574" ht="12.75" customHeight="1">
      <c r="C574" s="4"/>
      <c r="E574" s="4"/>
      <c r="F574" s="4"/>
    </row>
    <row r="575" ht="12.75" customHeight="1">
      <c r="C575" s="4"/>
      <c r="E575" s="4"/>
      <c r="F575" s="4"/>
    </row>
    <row r="576" ht="12.75" customHeight="1">
      <c r="C576" s="4"/>
      <c r="E576" s="4"/>
      <c r="F576" s="4"/>
    </row>
    <row r="577" ht="12.75" customHeight="1">
      <c r="C577" s="4"/>
      <c r="E577" s="4"/>
      <c r="F577" s="4"/>
    </row>
    <row r="578" ht="12.75" customHeight="1">
      <c r="C578" s="4"/>
      <c r="E578" s="4"/>
      <c r="F578" s="4"/>
    </row>
    <row r="579" ht="12.75" customHeight="1">
      <c r="C579" s="4"/>
      <c r="E579" s="4"/>
      <c r="F579" s="4"/>
    </row>
    <row r="580" ht="12.75" customHeight="1">
      <c r="C580" s="4"/>
      <c r="E580" s="4"/>
      <c r="F580" s="4"/>
    </row>
    <row r="581" ht="12.75" customHeight="1">
      <c r="C581" s="4"/>
      <c r="E581" s="4"/>
      <c r="F581" s="4"/>
    </row>
    <row r="582" ht="12.75" customHeight="1">
      <c r="C582" s="4"/>
      <c r="E582" s="4"/>
      <c r="F582" s="4"/>
    </row>
    <row r="583" ht="12.75" customHeight="1">
      <c r="C583" s="4"/>
      <c r="E583" s="4"/>
      <c r="F583" s="4"/>
    </row>
    <row r="584" ht="12.75" customHeight="1">
      <c r="C584" s="4"/>
      <c r="E584" s="4"/>
      <c r="F584" s="4"/>
    </row>
    <row r="585" ht="12.75" customHeight="1">
      <c r="C585" s="4"/>
      <c r="E585" s="4"/>
      <c r="F585" s="4"/>
    </row>
    <row r="586" ht="12.75" customHeight="1">
      <c r="C586" s="4"/>
      <c r="E586" s="4"/>
      <c r="F586" s="4"/>
    </row>
    <row r="587" ht="12.75" customHeight="1">
      <c r="C587" s="4"/>
      <c r="E587" s="4"/>
      <c r="F587" s="4"/>
    </row>
    <row r="588" ht="12.75" customHeight="1">
      <c r="C588" s="4"/>
      <c r="E588" s="4"/>
      <c r="F588" s="4"/>
    </row>
    <row r="589" ht="12.75" customHeight="1">
      <c r="C589" s="4"/>
      <c r="E589" s="4"/>
      <c r="F589" s="4"/>
    </row>
    <row r="590" ht="12.75" customHeight="1">
      <c r="C590" s="4"/>
      <c r="E590" s="4"/>
      <c r="F590" s="4"/>
    </row>
    <row r="591" ht="12.75" customHeight="1">
      <c r="C591" s="4"/>
      <c r="E591" s="4"/>
      <c r="F591" s="4"/>
    </row>
    <row r="592" ht="12.75" customHeight="1">
      <c r="C592" s="4"/>
      <c r="E592" s="4"/>
      <c r="F592" s="4"/>
    </row>
    <row r="593" ht="12.75" customHeight="1">
      <c r="C593" s="4"/>
      <c r="E593" s="4"/>
      <c r="F593" s="4"/>
    </row>
    <row r="594" ht="12.75" customHeight="1">
      <c r="C594" s="4"/>
      <c r="E594" s="4"/>
      <c r="F594" s="4"/>
    </row>
    <row r="595" ht="12.75" customHeight="1">
      <c r="C595" s="4"/>
      <c r="E595" s="4"/>
      <c r="F595" s="4"/>
    </row>
    <row r="596" ht="12.75" customHeight="1">
      <c r="C596" s="4"/>
      <c r="E596" s="4"/>
      <c r="F596" s="4"/>
    </row>
    <row r="597" ht="12.75" customHeight="1">
      <c r="C597" s="4"/>
      <c r="E597" s="4"/>
      <c r="F597" s="4"/>
    </row>
    <row r="598" ht="12.75" customHeight="1">
      <c r="C598" s="4"/>
      <c r="E598" s="4"/>
      <c r="F598" s="4"/>
    </row>
    <row r="599" ht="12.75" customHeight="1">
      <c r="C599" s="4"/>
      <c r="E599" s="4"/>
      <c r="F599" s="4"/>
    </row>
    <row r="600" ht="12.75" customHeight="1">
      <c r="C600" s="4"/>
      <c r="E600" s="4"/>
      <c r="F600" s="4"/>
    </row>
    <row r="601" ht="12.75" customHeight="1">
      <c r="C601" s="4"/>
      <c r="E601" s="4"/>
      <c r="F601" s="4"/>
    </row>
    <row r="602" ht="12.75" customHeight="1">
      <c r="C602" s="4"/>
      <c r="E602" s="4"/>
      <c r="F602" s="4"/>
    </row>
    <row r="603" ht="12.75" customHeight="1">
      <c r="C603" s="4"/>
      <c r="E603" s="4"/>
      <c r="F603" s="4"/>
    </row>
    <row r="604" ht="12.75" customHeight="1">
      <c r="C604" s="4"/>
      <c r="E604" s="4"/>
      <c r="F604" s="4"/>
    </row>
    <row r="605" ht="12.75" customHeight="1">
      <c r="C605" s="4"/>
      <c r="E605" s="4"/>
      <c r="F605" s="4"/>
    </row>
    <row r="606" ht="12.75" customHeight="1">
      <c r="C606" s="4"/>
      <c r="E606" s="4"/>
      <c r="F606" s="4"/>
    </row>
    <row r="607" ht="12.75" customHeight="1">
      <c r="C607" s="4"/>
      <c r="E607" s="4"/>
      <c r="F607" s="4"/>
    </row>
    <row r="608" ht="12.75" customHeight="1">
      <c r="C608" s="4"/>
      <c r="E608" s="4"/>
      <c r="F608" s="4"/>
    </row>
    <row r="609" ht="12.75" customHeight="1">
      <c r="C609" s="4"/>
      <c r="E609" s="4"/>
      <c r="F609" s="4"/>
    </row>
    <row r="610" ht="12.75" customHeight="1">
      <c r="C610" s="4"/>
      <c r="E610" s="4"/>
      <c r="F610" s="4"/>
    </row>
    <row r="611" ht="12.75" customHeight="1">
      <c r="C611" s="4"/>
      <c r="E611" s="4"/>
      <c r="F611" s="4"/>
    </row>
    <row r="612" ht="12.75" customHeight="1">
      <c r="C612" s="4"/>
      <c r="E612" s="4"/>
      <c r="F612" s="4"/>
    </row>
    <row r="613" ht="12.75" customHeight="1">
      <c r="C613" s="4"/>
      <c r="E613" s="4"/>
      <c r="F613" s="4"/>
    </row>
    <row r="614" ht="12.75" customHeight="1">
      <c r="C614" s="4"/>
      <c r="E614" s="4"/>
      <c r="F614" s="4"/>
    </row>
    <row r="615" ht="12.75" customHeight="1">
      <c r="C615" s="4"/>
      <c r="E615" s="4"/>
      <c r="F615" s="4"/>
    </row>
    <row r="616" ht="12.75" customHeight="1">
      <c r="C616" s="4"/>
      <c r="E616" s="4"/>
      <c r="F616" s="4"/>
    </row>
    <row r="617" ht="12.75" customHeight="1">
      <c r="C617" s="4"/>
      <c r="E617" s="4"/>
      <c r="F617" s="4"/>
    </row>
    <row r="618" ht="12.75" customHeight="1">
      <c r="C618" s="4"/>
      <c r="E618" s="4"/>
      <c r="F618" s="4"/>
    </row>
    <row r="619" ht="12.75" customHeight="1">
      <c r="C619" s="4"/>
      <c r="E619" s="4"/>
      <c r="F619" s="4"/>
    </row>
    <row r="620" ht="12.75" customHeight="1">
      <c r="C620" s="4"/>
      <c r="E620" s="4"/>
      <c r="F620" s="4"/>
    </row>
    <row r="621" ht="12.75" customHeight="1">
      <c r="C621" s="4"/>
      <c r="E621" s="4"/>
      <c r="F621" s="4"/>
    </row>
    <row r="622" ht="12.75" customHeight="1">
      <c r="C622" s="4"/>
      <c r="E622" s="4"/>
      <c r="F622" s="4"/>
    </row>
    <row r="623" ht="12.75" customHeight="1">
      <c r="C623" s="4"/>
      <c r="E623" s="4"/>
      <c r="F623" s="4"/>
    </row>
    <row r="624" ht="12.75" customHeight="1">
      <c r="C624" s="4"/>
      <c r="E624" s="4"/>
      <c r="F624" s="4"/>
    </row>
    <row r="625" ht="12.75" customHeight="1">
      <c r="C625" s="4"/>
      <c r="E625" s="4"/>
      <c r="F625" s="4"/>
    </row>
    <row r="626" ht="12.75" customHeight="1">
      <c r="C626" s="4"/>
      <c r="E626" s="4"/>
      <c r="F626" s="4"/>
    </row>
    <row r="627" ht="12.75" customHeight="1">
      <c r="C627" s="4"/>
      <c r="E627" s="4"/>
      <c r="F627" s="4"/>
    </row>
    <row r="628" ht="12.75" customHeight="1">
      <c r="C628" s="4"/>
      <c r="E628" s="4"/>
      <c r="F628" s="4"/>
    </row>
    <row r="629" ht="12.75" customHeight="1">
      <c r="C629" s="4"/>
      <c r="E629" s="4"/>
      <c r="F629" s="4"/>
    </row>
    <row r="630" ht="12.75" customHeight="1">
      <c r="C630" s="4"/>
      <c r="E630" s="4"/>
      <c r="F630" s="4"/>
    </row>
    <row r="631" ht="12.75" customHeight="1">
      <c r="C631" s="4"/>
      <c r="E631" s="4"/>
      <c r="F631" s="4"/>
    </row>
    <row r="632" ht="12.75" customHeight="1">
      <c r="C632" s="4"/>
      <c r="E632" s="4"/>
      <c r="F632" s="4"/>
    </row>
    <row r="633" ht="12.75" customHeight="1">
      <c r="C633" s="4"/>
      <c r="E633" s="4"/>
      <c r="F633" s="4"/>
    </row>
    <row r="634" ht="12.75" customHeight="1">
      <c r="C634" s="4"/>
      <c r="E634" s="4"/>
      <c r="F634" s="4"/>
    </row>
    <row r="635" ht="12.75" customHeight="1">
      <c r="C635" s="4"/>
      <c r="E635" s="4"/>
      <c r="F635" s="4"/>
    </row>
    <row r="636" ht="12.75" customHeight="1">
      <c r="C636" s="4"/>
      <c r="E636" s="4"/>
      <c r="F636" s="4"/>
    </row>
    <row r="637" ht="12.75" customHeight="1">
      <c r="C637" s="4"/>
      <c r="E637" s="4"/>
      <c r="F637" s="4"/>
    </row>
    <row r="638" ht="12.75" customHeight="1">
      <c r="C638" s="4"/>
      <c r="E638" s="4"/>
      <c r="F638" s="4"/>
    </row>
    <row r="639" ht="12.75" customHeight="1">
      <c r="C639" s="4"/>
      <c r="E639" s="4"/>
      <c r="F639" s="4"/>
    </row>
    <row r="640" ht="12.75" customHeight="1">
      <c r="C640" s="4"/>
      <c r="E640" s="4"/>
      <c r="F640" s="4"/>
    </row>
    <row r="641" ht="12.75" customHeight="1">
      <c r="C641" s="4"/>
      <c r="E641" s="4"/>
      <c r="F641" s="4"/>
    </row>
    <row r="642" ht="12.75" customHeight="1">
      <c r="C642" s="4"/>
      <c r="E642" s="4"/>
      <c r="F642" s="4"/>
    </row>
    <row r="643" ht="12.75" customHeight="1">
      <c r="C643" s="4"/>
      <c r="E643" s="4"/>
      <c r="F643" s="4"/>
    </row>
    <row r="644" ht="12.75" customHeight="1">
      <c r="C644" s="4"/>
      <c r="E644" s="4"/>
      <c r="F644" s="4"/>
    </row>
    <row r="645" ht="12.75" customHeight="1">
      <c r="C645" s="4"/>
      <c r="E645" s="4"/>
      <c r="F645" s="4"/>
    </row>
    <row r="646" ht="12.75" customHeight="1">
      <c r="C646" s="4"/>
      <c r="E646" s="4"/>
      <c r="F646" s="4"/>
    </row>
    <row r="647" ht="12.75" customHeight="1">
      <c r="C647" s="4"/>
      <c r="E647" s="4"/>
      <c r="F647" s="4"/>
    </row>
    <row r="648" ht="12.75" customHeight="1">
      <c r="C648" s="4"/>
      <c r="E648" s="4"/>
      <c r="F648" s="4"/>
    </row>
    <row r="649" ht="12.75" customHeight="1">
      <c r="C649" s="4"/>
      <c r="E649" s="4"/>
      <c r="F649" s="4"/>
    </row>
    <row r="650" ht="12.75" customHeight="1">
      <c r="C650" s="4"/>
      <c r="E650" s="4"/>
      <c r="F650" s="4"/>
    </row>
    <row r="651" ht="12.75" customHeight="1">
      <c r="C651" s="4"/>
      <c r="E651" s="4"/>
      <c r="F651" s="4"/>
    </row>
    <row r="652" ht="12.75" customHeight="1">
      <c r="C652" s="4"/>
      <c r="E652" s="4"/>
      <c r="F652" s="4"/>
    </row>
    <row r="653" ht="12.75" customHeight="1">
      <c r="C653" s="4"/>
      <c r="E653" s="4"/>
      <c r="F653" s="4"/>
    </row>
    <row r="654" ht="12.75" customHeight="1">
      <c r="C654" s="4"/>
      <c r="E654" s="4"/>
      <c r="F654" s="4"/>
    </row>
    <row r="655" ht="12.75" customHeight="1">
      <c r="C655" s="4"/>
      <c r="E655" s="4"/>
      <c r="F655" s="4"/>
    </row>
    <row r="656" ht="12.75" customHeight="1">
      <c r="C656" s="4"/>
      <c r="E656" s="4"/>
      <c r="F656" s="4"/>
    </row>
    <row r="657" ht="12.75" customHeight="1">
      <c r="C657" s="4"/>
      <c r="E657" s="4"/>
      <c r="F657" s="4"/>
    </row>
    <row r="658" ht="12.75" customHeight="1">
      <c r="C658" s="4"/>
      <c r="E658" s="4"/>
      <c r="F658" s="4"/>
    </row>
    <row r="659" ht="12.75" customHeight="1">
      <c r="C659" s="4"/>
      <c r="E659" s="4"/>
      <c r="F659" s="4"/>
    </row>
    <row r="660" ht="12.75" customHeight="1">
      <c r="C660" s="4"/>
      <c r="E660" s="4"/>
      <c r="F660" s="4"/>
    </row>
    <row r="661" ht="12.75" customHeight="1">
      <c r="C661" s="4"/>
      <c r="E661" s="4"/>
      <c r="F661" s="4"/>
    </row>
    <row r="662" ht="12.75" customHeight="1">
      <c r="C662" s="4"/>
      <c r="E662" s="4"/>
      <c r="F662" s="4"/>
    </row>
    <row r="663" ht="12.75" customHeight="1">
      <c r="C663" s="4"/>
      <c r="E663" s="4"/>
      <c r="F663" s="4"/>
    </row>
    <row r="664" ht="12.75" customHeight="1">
      <c r="C664" s="4"/>
      <c r="E664" s="4"/>
      <c r="F664" s="4"/>
    </row>
    <row r="665" ht="12.75" customHeight="1">
      <c r="C665" s="4"/>
      <c r="E665" s="4"/>
      <c r="F665" s="4"/>
    </row>
    <row r="666" ht="12.75" customHeight="1">
      <c r="C666" s="4"/>
      <c r="E666" s="4"/>
      <c r="F666" s="4"/>
    </row>
    <row r="667" ht="12.75" customHeight="1">
      <c r="C667" s="4"/>
      <c r="E667" s="4"/>
      <c r="F667" s="4"/>
    </row>
    <row r="668" ht="12.75" customHeight="1">
      <c r="C668" s="4"/>
      <c r="E668" s="4"/>
      <c r="F668" s="4"/>
    </row>
    <row r="669" ht="12.75" customHeight="1">
      <c r="C669" s="4"/>
      <c r="E669" s="4"/>
      <c r="F669" s="4"/>
    </row>
    <row r="670" ht="12.75" customHeight="1">
      <c r="C670" s="4"/>
      <c r="E670" s="4"/>
      <c r="F670" s="4"/>
    </row>
    <row r="671" ht="12.75" customHeight="1">
      <c r="C671" s="4"/>
      <c r="E671" s="4"/>
      <c r="F671" s="4"/>
    </row>
    <row r="672" ht="12.75" customHeight="1">
      <c r="C672" s="4"/>
      <c r="E672" s="4"/>
      <c r="F672" s="4"/>
    </row>
    <row r="673" ht="12.75" customHeight="1">
      <c r="C673" s="4"/>
      <c r="E673" s="4"/>
      <c r="F673" s="4"/>
    </row>
    <row r="674" ht="12.75" customHeight="1">
      <c r="C674" s="4"/>
      <c r="E674" s="4"/>
      <c r="F674" s="4"/>
    </row>
    <row r="675" ht="12.75" customHeight="1">
      <c r="C675" s="4"/>
      <c r="E675" s="4"/>
      <c r="F675" s="4"/>
    </row>
    <row r="676" ht="12.75" customHeight="1">
      <c r="C676" s="4"/>
      <c r="E676" s="4"/>
      <c r="F676" s="4"/>
    </row>
    <row r="677" ht="12.75" customHeight="1">
      <c r="C677" s="4"/>
      <c r="E677" s="4"/>
      <c r="F677" s="4"/>
    </row>
    <row r="678" ht="12.75" customHeight="1">
      <c r="C678" s="4"/>
      <c r="E678" s="4"/>
      <c r="F678" s="4"/>
    </row>
    <row r="679" ht="12.75" customHeight="1">
      <c r="C679" s="4"/>
      <c r="E679" s="4"/>
      <c r="F679" s="4"/>
    </row>
    <row r="680" ht="12.75" customHeight="1">
      <c r="C680" s="4"/>
      <c r="E680" s="4"/>
      <c r="F680" s="4"/>
    </row>
    <row r="681" ht="12.75" customHeight="1">
      <c r="C681" s="4"/>
      <c r="E681" s="4"/>
      <c r="F681" s="4"/>
    </row>
    <row r="682" ht="12.75" customHeight="1">
      <c r="C682" s="4"/>
      <c r="E682" s="4"/>
      <c r="F682" s="4"/>
    </row>
    <row r="683" ht="12.75" customHeight="1">
      <c r="C683" s="4"/>
      <c r="E683" s="4"/>
      <c r="F683" s="4"/>
    </row>
    <row r="684" ht="12.75" customHeight="1">
      <c r="C684" s="4"/>
      <c r="E684" s="4"/>
      <c r="F684" s="4"/>
    </row>
    <row r="685" ht="12.75" customHeight="1">
      <c r="C685" s="4"/>
      <c r="E685" s="4"/>
      <c r="F685" s="4"/>
    </row>
    <row r="686" ht="12.75" customHeight="1">
      <c r="C686" s="4"/>
      <c r="E686" s="4"/>
      <c r="F686" s="4"/>
    </row>
    <row r="687" ht="12.75" customHeight="1">
      <c r="C687" s="4"/>
      <c r="E687" s="4"/>
      <c r="F687" s="4"/>
    </row>
    <row r="688" ht="12.75" customHeight="1">
      <c r="C688" s="4"/>
      <c r="E688" s="4"/>
      <c r="F688" s="4"/>
    </row>
    <row r="689" ht="12.75" customHeight="1">
      <c r="C689" s="4"/>
      <c r="E689" s="4"/>
      <c r="F689" s="4"/>
    </row>
    <row r="690" ht="12.75" customHeight="1">
      <c r="C690" s="4"/>
      <c r="E690" s="4"/>
      <c r="F690" s="4"/>
    </row>
    <row r="691" ht="12.75" customHeight="1">
      <c r="C691" s="4"/>
      <c r="E691" s="4"/>
      <c r="F691" s="4"/>
    </row>
    <row r="692" ht="12.75" customHeight="1">
      <c r="C692" s="4"/>
      <c r="E692" s="4"/>
      <c r="F692" s="4"/>
    </row>
    <row r="693" ht="12.75" customHeight="1">
      <c r="C693" s="4"/>
      <c r="E693" s="4"/>
      <c r="F693" s="4"/>
    </row>
    <row r="694" ht="12.75" customHeight="1">
      <c r="C694" s="4"/>
      <c r="E694" s="4"/>
      <c r="F694" s="4"/>
    </row>
    <row r="695" ht="12.75" customHeight="1">
      <c r="C695" s="4"/>
      <c r="E695" s="4"/>
      <c r="F695" s="4"/>
    </row>
    <row r="696" ht="12.75" customHeight="1">
      <c r="C696" s="4"/>
      <c r="E696" s="4"/>
      <c r="F696" s="4"/>
    </row>
    <row r="697" ht="12.75" customHeight="1">
      <c r="C697" s="4"/>
      <c r="E697" s="4"/>
      <c r="F697" s="4"/>
    </row>
    <row r="698" ht="12.75" customHeight="1">
      <c r="C698" s="4"/>
      <c r="E698" s="4"/>
      <c r="F698" s="4"/>
    </row>
    <row r="699" ht="12.75" customHeight="1">
      <c r="C699" s="4"/>
      <c r="E699" s="4"/>
      <c r="F699" s="4"/>
    </row>
    <row r="700" ht="12.75" customHeight="1">
      <c r="C700" s="4"/>
      <c r="E700" s="4"/>
      <c r="F700" s="4"/>
    </row>
    <row r="701" ht="12.75" customHeight="1">
      <c r="C701" s="4"/>
      <c r="E701" s="4"/>
      <c r="F701" s="4"/>
    </row>
    <row r="702" ht="12.75" customHeight="1">
      <c r="C702" s="4"/>
      <c r="E702" s="4"/>
      <c r="F702" s="4"/>
    </row>
    <row r="703" ht="12.75" customHeight="1">
      <c r="C703" s="4"/>
      <c r="E703" s="4"/>
      <c r="F703" s="4"/>
    </row>
    <row r="704" ht="12.75" customHeight="1">
      <c r="C704" s="4"/>
      <c r="E704" s="4"/>
      <c r="F704" s="4"/>
    </row>
    <row r="705" ht="12.75" customHeight="1">
      <c r="C705" s="4"/>
      <c r="E705" s="4"/>
      <c r="F705" s="4"/>
    </row>
    <row r="706" ht="12.75" customHeight="1">
      <c r="C706" s="4"/>
      <c r="E706" s="4"/>
      <c r="F706" s="4"/>
    </row>
    <row r="707" ht="12.75" customHeight="1">
      <c r="C707" s="4"/>
      <c r="E707" s="4"/>
      <c r="F707" s="4"/>
    </row>
    <row r="708" ht="12.75" customHeight="1">
      <c r="C708" s="4"/>
      <c r="E708" s="4"/>
      <c r="F708" s="4"/>
    </row>
    <row r="709" ht="12.75" customHeight="1">
      <c r="C709" s="4"/>
      <c r="E709" s="4"/>
      <c r="F709" s="4"/>
    </row>
    <row r="710" ht="12.75" customHeight="1">
      <c r="C710" s="4"/>
      <c r="E710" s="4"/>
      <c r="F710" s="4"/>
    </row>
    <row r="711" ht="12.75" customHeight="1">
      <c r="C711" s="4"/>
      <c r="E711" s="4"/>
      <c r="F711" s="4"/>
    </row>
    <row r="712" ht="12.75" customHeight="1">
      <c r="C712" s="4"/>
      <c r="E712" s="4"/>
      <c r="F712" s="4"/>
    </row>
    <row r="713" ht="12.75" customHeight="1">
      <c r="C713" s="4"/>
      <c r="E713" s="4"/>
      <c r="F713" s="4"/>
    </row>
    <row r="714" ht="12.75" customHeight="1">
      <c r="C714" s="4"/>
      <c r="E714" s="4"/>
      <c r="F714" s="4"/>
    </row>
    <row r="715" ht="12.75" customHeight="1">
      <c r="C715" s="4"/>
      <c r="E715" s="4"/>
      <c r="F715" s="4"/>
    </row>
    <row r="716" ht="12.75" customHeight="1">
      <c r="C716" s="4"/>
      <c r="E716" s="4"/>
      <c r="F716" s="4"/>
    </row>
    <row r="717" ht="12.75" customHeight="1">
      <c r="C717" s="4"/>
      <c r="E717" s="4"/>
      <c r="F717" s="4"/>
    </row>
    <row r="718" ht="12.75" customHeight="1">
      <c r="C718" s="4"/>
      <c r="E718" s="4"/>
      <c r="F718" s="4"/>
    </row>
    <row r="719" ht="12.75" customHeight="1">
      <c r="C719" s="4"/>
      <c r="E719" s="4"/>
      <c r="F719" s="4"/>
    </row>
    <row r="720" ht="12.75" customHeight="1">
      <c r="C720" s="4"/>
      <c r="E720" s="4"/>
      <c r="F720" s="4"/>
    </row>
    <row r="721" ht="12.75" customHeight="1">
      <c r="C721" s="4"/>
      <c r="E721" s="4"/>
      <c r="F721" s="4"/>
    </row>
    <row r="722" ht="12.75" customHeight="1">
      <c r="C722" s="4"/>
      <c r="E722" s="4"/>
      <c r="F722" s="4"/>
    </row>
    <row r="723" ht="12.75" customHeight="1">
      <c r="C723" s="4"/>
      <c r="E723" s="4"/>
      <c r="F723" s="4"/>
    </row>
    <row r="724" ht="12.75" customHeight="1">
      <c r="C724" s="4"/>
      <c r="E724" s="4"/>
      <c r="F724" s="4"/>
    </row>
    <row r="725" ht="12.75" customHeight="1">
      <c r="C725" s="4"/>
      <c r="E725" s="4"/>
      <c r="F725" s="4"/>
    </row>
    <row r="726" ht="12.75" customHeight="1">
      <c r="C726" s="4"/>
      <c r="E726" s="4"/>
      <c r="F726" s="4"/>
    </row>
    <row r="727" ht="12.75" customHeight="1">
      <c r="C727" s="4"/>
      <c r="E727" s="4"/>
      <c r="F727" s="4"/>
    </row>
    <row r="728" ht="12.75" customHeight="1">
      <c r="C728" s="4"/>
      <c r="E728" s="4"/>
      <c r="F728" s="4"/>
    </row>
    <row r="729" ht="12.75" customHeight="1">
      <c r="C729" s="4"/>
      <c r="E729" s="4"/>
      <c r="F729" s="4"/>
    </row>
    <row r="730" ht="12.75" customHeight="1">
      <c r="C730" s="4"/>
      <c r="E730" s="4"/>
      <c r="F730" s="4"/>
    </row>
    <row r="731" ht="12.75" customHeight="1">
      <c r="C731" s="4"/>
      <c r="E731" s="4"/>
      <c r="F731" s="4"/>
    </row>
    <row r="732" ht="12.75" customHeight="1">
      <c r="C732" s="4"/>
      <c r="E732" s="4"/>
      <c r="F732" s="4"/>
    </row>
    <row r="733" ht="12.75" customHeight="1">
      <c r="C733" s="4"/>
      <c r="E733" s="4"/>
      <c r="F733" s="4"/>
    </row>
    <row r="734" ht="12.75" customHeight="1">
      <c r="C734" s="4"/>
      <c r="E734" s="4"/>
      <c r="F734" s="4"/>
    </row>
    <row r="735" ht="12.75" customHeight="1">
      <c r="C735" s="4"/>
      <c r="E735" s="4"/>
      <c r="F735" s="4"/>
    </row>
    <row r="736" ht="12.75" customHeight="1">
      <c r="C736" s="4"/>
      <c r="E736" s="4"/>
      <c r="F736" s="4"/>
    </row>
    <row r="737" ht="12.75" customHeight="1">
      <c r="C737" s="4"/>
      <c r="E737" s="4"/>
      <c r="F737" s="4"/>
    </row>
    <row r="738" ht="12.75" customHeight="1">
      <c r="C738" s="4"/>
      <c r="E738" s="4"/>
      <c r="F738" s="4"/>
    </row>
    <row r="739" ht="12.75" customHeight="1">
      <c r="C739" s="4"/>
      <c r="E739" s="4"/>
      <c r="F739" s="4"/>
    </row>
    <row r="740" ht="12.75" customHeight="1">
      <c r="C740" s="4"/>
      <c r="E740" s="4"/>
      <c r="F740" s="4"/>
    </row>
    <row r="741" ht="12.75" customHeight="1">
      <c r="C741" s="4"/>
      <c r="E741" s="4"/>
      <c r="F741" s="4"/>
    </row>
    <row r="742" ht="12.75" customHeight="1">
      <c r="C742" s="4"/>
      <c r="E742" s="4"/>
      <c r="F742" s="4"/>
    </row>
    <row r="743" ht="12.75" customHeight="1">
      <c r="C743" s="4"/>
      <c r="E743" s="4"/>
      <c r="F743" s="4"/>
    </row>
    <row r="744" ht="12.75" customHeight="1">
      <c r="C744" s="4"/>
      <c r="E744" s="4"/>
      <c r="F744" s="4"/>
    </row>
    <row r="745" ht="12.75" customHeight="1">
      <c r="C745" s="4"/>
      <c r="E745" s="4"/>
      <c r="F745" s="4"/>
    </row>
    <row r="746" ht="12.75" customHeight="1">
      <c r="C746" s="4"/>
      <c r="E746" s="4"/>
      <c r="F746" s="4"/>
    </row>
    <row r="747" ht="12.75" customHeight="1">
      <c r="C747" s="4"/>
      <c r="E747" s="4"/>
      <c r="F747" s="4"/>
    </row>
    <row r="748" ht="12.75" customHeight="1">
      <c r="C748" s="4"/>
      <c r="E748" s="4"/>
      <c r="F748" s="4"/>
    </row>
    <row r="749" ht="12.75" customHeight="1">
      <c r="C749" s="4"/>
      <c r="E749" s="4"/>
      <c r="F749" s="4"/>
    </row>
    <row r="750" ht="12.75" customHeight="1">
      <c r="C750" s="4"/>
      <c r="E750" s="4"/>
      <c r="F750" s="4"/>
    </row>
    <row r="751" ht="12.75" customHeight="1">
      <c r="C751" s="4"/>
      <c r="E751" s="4"/>
      <c r="F751" s="4"/>
    </row>
    <row r="752" ht="12.75" customHeight="1">
      <c r="C752" s="4"/>
      <c r="E752" s="4"/>
      <c r="F752" s="4"/>
    </row>
    <row r="753" ht="12.75" customHeight="1">
      <c r="C753" s="4"/>
      <c r="E753" s="4"/>
      <c r="F753" s="4"/>
    </row>
    <row r="754" ht="12.75" customHeight="1">
      <c r="C754" s="4"/>
      <c r="E754" s="4"/>
      <c r="F754" s="4"/>
    </row>
    <row r="755" ht="12.75" customHeight="1">
      <c r="C755" s="4"/>
      <c r="E755" s="4"/>
      <c r="F755" s="4"/>
    </row>
    <row r="756" ht="12.75" customHeight="1">
      <c r="C756" s="4"/>
      <c r="E756" s="4"/>
      <c r="F756" s="4"/>
    </row>
    <row r="757" ht="12.75" customHeight="1">
      <c r="C757" s="4"/>
      <c r="E757" s="4"/>
      <c r="F757" s="4"/>
    </row>
    <row r="758" ht="12.75" customHeight="1">
      <c r="C758" s="4"/>
      <c r="E758" s="4"/>
      <c r="F758" s="4"/>
    </row>
    <row r="759" ht="12.75" customHeight="1">
      <c r="C759" s="4"/>
      <c r="E759" s="4"/>
      <c r="F759" s="4"/>
    </row>
    <row r="760" ht="12.75" customHeight="1">
      <c r="C760" s="4"/>
      <c r="E760" s="4"/>
      <c r="F760" s="4"/>
    </row>
    <row r="761" ht="12.75" customHeight="1">
      <c r="C761" s="4"/>
      <c r="E761" s="4"/>
      <c r="F761" s="4"/>
    </row>
    <row r="762" ht="12.75" customHeight="1">
      <c r="C762" s="4"/>
      <c r="E762" s="4"/>
      <c r="F762" s="4"/>
    </row>
    <row r="763" ht="12.75" customHeight="1">
      <c r="C763" s="4"/>
      <c r="E763" s="4"/>
      <c r="F763" s="4"/>
    </row>
    <row r="764" ht="12.75" customHeight="1">
      <c r="C764" s="4"/>
      <c r="E764" s="4"/>
      <c r="F764" s="4"/>
    </row>
    <row r="765" ht="12.75" customHeight="1">
      <c r="C765" s="4"/>
      <c r="E765" s="4"/>
      <c r="F765" s="4"/>
    </row>
    <row r="766" ht="12.75" customHeight="1">
      <c r="C766" s="4"/>
      <c r="E766" s="4"/>
      <c r="F766" s="4"/>
    </row>
    <row r="767" ht="12.75" customHeight="1">
      <c r="C767" s="4"/>
      <c r="E767" s="4"/>
      <c r="F767" s="4"/>
    </row>
    <row r="768" ht="12.75" customHeight="1">
      <c r="C768" s="4"/>
      <c r="E768" s="4"/>
      <c r="F768" s="4"/>
    </row>
    <row r="769" ht="12.75" customHeight="1">
      <c r="C769" s="4"/>
      <c r="E769" s="4"/>
      <c r="F769" s="4"/>
    </row>
    <row r="770" ht="12.75" customHeight="1">
      <c r="C770" s="4"/>
      <c r="E770" s="4"/>
      <c r="F770" s="4"/>
    </row>
    <row r="771" ht="12.75" customHeight="1">
      <c r="C771" s="4"/>
      <c r="E771" s="4"/>
      <c r="F771" s="4"/>
    </row>
    <row r="772" ht="12.75" customHeight="1">
      <c r="C772" s="4"/>
      <c r="E772" s="4"/>
      <c r="F772" s="4"/>
    </row>
    <row r="773" ht="12.75" customHeight="1">
      <c r="C773" s="4"/>
      <c r="E773" s="4"/>
      <c r="F773" s="4"/>
    </row>
    <row r="774" ht="12.75" customHeight="1">
      <c r="C774" s="4"/>
      <c r="E774" s="4"/>
      <c r="F774" s="4"/>
    </row>
    <row r="775" ht="12.75" customHeight="1">
      <c r="C775" s="4"/>
      <c r="E775" s="4"/>
      <c r="F775" s="4"/>
    </row>
    <row r="776" ht="12.75" customHeight="1">
      <c r="C776" s="4"/>
      <c r="E776" s="4"/>
      <c r="F776" s="4"/>
    </row>
    <row r="777" ht="12.75" customHeight="1">
      <c r="C777" s="4"/>
      <c r="E777" s="4"/>
      <c r="F777" s="4"/>
    </row>
    <row r="778" ht="12.75" customHeight="1">
      <c r="C778" s="4"/>
      <c r="E778" s="4"/>
      <c r="F778" s="4"/>
    </row>
    <row r="779" ht="12.75" customHeight="1">
      <c r="C779" s="4"/>
      <c r="E779" s="4"/>
      <c r="F779" s="4"/>
    </row>
    <row r="780" ht="12.75" customHeight="1">
      <c r="C780" s="4"/>
      <c r="E780" s="4"/>
      <c r="F780" s="4"/>
    </row>
    <row r="781" ht="12.75" customHeight="1">
      <c r="C781" s="4"/>
      <c r="E781" s="4"/>
      <c r="F781" s="4"/>
    </row>
    <row r="782" ht="12.75" customHeight="1">
      <c r="C782" s="4"/>
      <c r="E782" s="4"/>
      <c r="F782" s="4"/>
    </row>
    <row r="783" ht="12.75" customHeight="1">
      <c r="C783" s="4"/>
      <c r="E783" s="4"/>
      <c r="F783" s="4"/>
    </row>
    <row r="784" ht="12.75" customHeight="1">
      <c r="C784" s="4"/>
      <c r="E784" s="4"/>
      <c r="F784" s="4"/>
    </row>
    <row r="785" ht="12.75" customHeight="1">
      <c r="C785" s="4"/>
      <c r="E785" s="4"/>
      <c r="F785" s="4"/>
    </row>
    <row r="786" ht="12.75" customHeight="1">
      <c r="C786" s="4"/>
      <c r="E786" s="4"/>
      <c r="F786" s="4"/>
    </row>
    <row r="787" ht="12.75" customHeight="1">
      <c r="C787" s="4"/>
      <c r="E787" s="4"/>
      <c r="F787" s="4"/>
    </row>
    <row r="788" ht="12.75" customHeight="1">
      <c r="C788" s="4"/>
      <c r="E788" s="4"/>
      <c r="F788" s="4"/>
    </row>
    <row r="789" ht="12.75" customHeight="1">
      <c r="C789" s="4"/>
      <c r="E789" s="4"/>
      <c r="F789" s="4"/>
    </row>
    <row r="790" ht="12.75" customHeight="1">
      <c r="C790" s="4"/>
      <c r="E790" s="4"/>
      <c r="F790" s="4"/>
    </row>
    <row r="791" ht="12.75" customHeight="1">
      <c r="C791" s="4"/>
      <c r="E791" s="4"/>
      <c r="F791" s="4"/>
    </row>
    <row r="792" ht="12.75" customHeight="1">
      <c r="C792" s="4"/>
      <c r="E792" s="4"/>
      <c r="F792" s="4"/>
    </row>
    <row r="793" ht="12.75" customHeight="1">
      <c r="C793" s="4"/>
      <c r="E793" s="4"/>
      <c r="F793" s="4"/>
    </row>
    <row r="794" ht="12.75" customHeight="1">
      <c r="C794" s="4"/>
      <c r="E794" s="4"/>
      <c r="F794" s="4"/>
    </row>
    <row r="795" ht="12.75" customHeight="1">
      <c r="C795" s="4"/>
      <c r="E795" s="4"/>
      <c r="F795" s="4"/>
    </row>
    <row r="796" ht="12.75" customHeight="1">
      <c r="C796" s="4"/>
      <c r="E796" s="4"/>
      <c r="F796" s="4"/>
    </row>
    <row r="797" ht="12.75" customHeight="1">
      <c r="C797" s="4"/>
      <c r="E797" s="4"/>
      <c r="F797" s="4"/>
    </row>
    <row r="798" ht="12.75" customHeight="1">
      <c r="C798" s="4"/>
      <c r="E798" s="4"/>
      <c r="F798" s="4"/>
    </row>
    <row r="799" ht="12.75" customHeight="1">
      <c r="C799" s="4"/>
      <c r="E799" s="4"/>
      <c r="F799" s="4"/>
    </row>
    <row r="800" ht="12.75" customHeight="1">
      <c r="C800" s="4"/>
      <c r="E800" s="4"/>
      <c r="F800" s="4"/>
    </row>
    <row r="801" ht="12.75" customHeight="1">
      <c r="C801" s="4"/>
      <c r="E801" s="4"/>
      <c r="F801" s="4"/>
    </row>
    <row r="802" ht="12.75" customHeight="1">
      <c r="C802" s="4"/>
      <c r="E802" s="4"/>
      <c r="F802" s="4"/>
    </row>
    <row r="803" ht="12.75" customHeight="1">
      <c r="C803" s="4"/>
      <c r="E803" s="4"/>
      <c r="F803" s="4"/>
    </row>
    <row r="804" ht="12.75" customHeight="1">
      <c r="C804" s="4"/>
      <c r="E804" s="4"/>
      <c r="F804" s="4"/>
    </row>
    <row r="805" ht="12.75" customHeight="1">
      <c r="C805" s="4"/>
      <c r="E805" s="4"/>
      <c r="F805" s="4"/>
    </row>
    <row r="806" ht="12.75" customHeight="1">
      <c r="C806" s="4"/>
      <c r="E806" s="4"/>
      <c r="F806" s="4"/>
    </row>
    <row r="807" ht="12.75" customHeight="1">
      <c r="C807" s="4"/>
      <c r="E807" s="4"/>
      <c r="F807" s="4"/>
    </row>
    <row r="808" ht="12.75" customHeight="1">
      <c r="C808" s="4"/>
      <c r="E808" s="4"/>
      <c r="F808" s="4"/>
    </row>
    <row r="809" ht="12.75" customHeight="1">
      <c r="C809" s="4"/>
      <c r="E809" s="4"/>
      <c r="F809" s="4"/>
    </row>
    <row r="810" ht="12.75" customHeight="1">
      <c r="C810" s="4"/>
      <c r="E810" s="4"/>
      <c r="F810" s="4"/>
    </row>
    <row r="811" ht="12.75" customHeight="1">
      <c r="C811" s="4"/>
      <c r="E811" s="4"/>
      <c r="F811" s="4"/>
    </row>
    <row r="812" ht="12.75" customHeight="1">
      <c r="C812" s="4"/>
      <c r="E812" s="4"/>
      <c r="F812" s="4"/>
    </row>
    <row r="813" ht="12.75" customHeight="1">
      <c r="C813" s="4"/>
      <c r="E813" s="4"/>
      <c r="F813" s="4"/>
    </row>
    <row r="814" ht="12.75" customHeight="1">
      <c r="C814" s="4"/>
      <c r="E814" s="4"/>
      <c r="F814" s="4"/>
    </row>
    <row r="815" ht="12.75" customHeight="1">
      <c r="C815" s="4"/>
      <c r="E815" s="4"/>
      <c r="F815" s="4"/>
    </row>
    <row r="816" ht="12.75" customHeight="1">
      <c r="C816" s="4"/>
      <c r="E816" s="4"/>
      <c r="F816" s="4"/>
    </row>
    <row r="817" ht="12.75" customHeight="1">
      <c r="C817" s="4"/>
      <c r="E817" s="4"/>
      <c r="F817" s="4"/>
    </row>
    <row r="818" ht="12.75" customHeight="1">
      <c r="C818" s="4"/>
      <c r="E818" s="4"/>
      <c r="F818" s="4"/>
    </row>
    <row r="819" ht="12.75" customHeight="1">
      <c r="C819" s="4"/>
      <c r="E819" s="4"/>
      <c r="F819" s="4"/>
    </row>
    <row r="820" ht="12.75" customHeight="1">
      <c r="C820" s="4"/>
      <c r="E820" s="4"/>
      <c r="F820" s="4"/>
    </row>
    <row r="821" ht="12.75" customHeight="1">
      <c r="C821" s="4"/>
      <c r="E821" s="4"/>
      <c r="F821" s="4"/>
    </row>
    <row r="822" ht="12.75" customHeight="1">
      <c r="C822" s="4"/>
      <c r="E822" s="4"/>
      <c r="F822" s="4"/>
    </row>
    <row r="823" ht="12.75" customHeight="1">
      <c r="C823" s="4"/>
      <c r="E823" s="4"/>
      <c r="F823" s="4"/>
    </row>
    <row r="824" ht="12.75" customHeight="1">
      <c r="C824" s="4"/>
      <c r="E824" s="4"/>
      <c r="F824" s="4"/>
    </row>
    <row r="825" ht="12.75" customHeight="1">
      <c r="C825" s="4"/>
      <c r="E825" s="4"/>
      <c r="F825" s="4"/>
    </row>
    <row r="826" ht="12.75" customHeight="1">
      <c r="C826" s="4"/>
      <c r="E826" s="4"/>
      <c r="F826" s="4"/>
    </row>
    <row r="827" ht="12.75" customHeight="1">
      <c r="C827" s="4"/>
      <c r="E827" s="4"/>
      <c r="F827" s="4"/>
    </row>
    <row r="828" ht="12.75" customHeight="1">
      <c r="C828" s="4"/>
      <c r="E828" s="4"/>
      <c r="F828" s="4"/>
    </row>
    <row r="829" ht="12.75" customHeight="1">
      <c r="C829" s="4"/>
      <c r="E829" s="4"/>
      <c r="F829" s="4"/>
    </row>
    <row r="830" ht="12.75" customHeight="1">
      <c r="C830" s="4"/>
      <c r="E830" s="4"/>
      <c r="F830" s="4"/>
    </row>
    <row r="831" ht="12.75" customHeight="1">
      <c r="C831" s="4"/>
      <c r="E831" s="4"/>
      <c r="F831" s="4"/>
    </row>
    <row r="832" ht="12.75" customHeight="1">
      <c r="C832" s="4"/>
      <c r="E832" s="4"/>
      <c r="F832" s="4"/>
    </row>
    <row r="833" ht="12.75" customHeight="1">
      <c r="C833" s="4"/>
      <c r="E833" s="4"/>
      <c r="F833" s="4"/>
    </row>
    <row r="834" ht="12.75" customHeight="1">
      <c r="C834" s="4"/>
      <c r="E834" s="4"/>
      <c r="F834" s="4"/>
    </row>
    <row r="835" ht="12.75" customHeight="1">
      <c r="C835" s="4"/>
      <c r="E835" s="4"/>
      <c r="F835" s="4"/>
    </row>
    <row r="836" ht="12.75" customHeight="1">
      <c r="C836" s="4"/>
      <c r="E836" s="4"/>
      <c r="F836" s="4"/>
    </row>
    <row r="837" ht="12.75" customHeight="1">
      <c r="C837" s="4"/>
      <c r="E837" s="4"/>
      <c r="F837" s="4"/>
    </row>
    <row r="838" ht="12.75" customHeight="1">
      <c r="C838" s="4"/>
      <c r="E838" s="4"/>
      <c r="F838" s="4"/>
    </row>
    <row r="839" ht="12.75" customHeight="1">
      <c r="C839" s="4"/>
      <c r="E839" s="4"/>
      <c r="F839" s="4"/>
    </row>
    <row r="840" ht="12.75" customHeight="1">
      <c r="C840" s="4"/>
      <c r="E840" s="4"/>
      <c r="F840" s="4"/>
    </row>
    <row r="841" ht="12.75" customHeight="1">
      <c r="C841" s="4"/>
      <c r="E841" s="4"/>
      <c r="F841" s="4"/>
    </row>
    <row r="842" ht="12.75" customHeight="1">
      <c r="C842" s="4"/>
      <c r="E842" s="4"/>
      <c r="F842" s="4"/>
    </row>
    <row r="843" ht="12.75" customHeight="1">
      <c r="C843" s="4"/>
      <c r="E843" s="4"/>
      <c r="F843" s="4"/>
    </row>
    <row r="844" ht="12.75" customHeight="1">
      <c r="C844" s="4"/>
      <c r="E844" s="4"/>
      <c r="F844" s="4"/>
    </row>
    <row r="845" ht="12.75" customHeight="1">
      <c r="C845" s="4"/>
      <c r="E845" s="4"/>
      <c r="F845" s="4"/>
    </row>
    <row r="846" ht="12.75" customHeight="1">
      <c r="C846" s="4"/>
      <c r="E846" s="4"/>
      <c r="F846" s="4"/>
    </row>
    <row r="847" ht="12.75" customHeight="1">
      <c r="C847" s="4"/>
      <c r="E847" s="4"/>
      <c r="F847" s="4"/>
    </row>
    <row r="848" ht="12.75" customHeight="1">
      <c r="C848" s="4"/>
      <c r="E848" s="4"/>
      <c r="F848" s="4"/>
    </row>
    <row r="849" ht="12.75" customHeight="1">
      <c r="C849" s="4"/>
      <c r="E849" s="4"/>
      <c r="F849" s="4"/>
    </row>
    <row r="850" ht="12.75" customHeight="1">
      <c r="C850" s="4"/>
      <c r="E850" s="4"/>
      <c r="F850" s="4"/>
    </row>
    <row r="851" ht="12.75" customHeight="1">
      <c r="C851" s="4"/>
      <c r="E851" s="4"/>
      <c r="F851" s="4"/>
    </row>
    <row r="852" ht="12.75" customHeight="1">
      <c r="C852" s="4"/>
      <c r="E852" s="4"/>
      <c r="F852" s="4"/>
    </row>
    <row r="853" ht="12.75" customHeight="1">
      <c r="C853" s="4"/>
      <c r="E853" s="4"/>
      <c r="F853" s="4"/>
    </row>
    <row r="854" ht="12.75" customHeight="1">
      <c r="C854" s="4"/>
      <c r="E854" s="4"/>
      <c r="F854" s="4"/>
    </row>
    <row r="855" ht="12.75" customHeight="1">
      <c r="C855" s="4"/>
      <c r="E855" s="4"/>
      <c r="F855" s="4"/>
    </row>
    <row r="856" ht="12.75" customHeight="1">
      <c r="C856" s="4"/>
      <c r="E856" s="4"/>
      <c r="F856" s="4"/>
    </row>
    <row r="857" ht="12.75" customHeight="1">
      <c r="C857" s="4"/>
      <c r="E857" s="4"/>
      <c r="F857" s="4"/>
    </row>
    <row r="858" ht="12.75" customHeight="1">
      <c r="C858" s="4"/>
      <c r="E858" s="4"/>
      <c r="F858" s="4"/>
    </row>
    <row r="859" ht="12.75" customHeight="1">
      <c r="C859" s="4"/>
      <c r="E859" s="4"/>
      <c r="F859" s="4"/>
    </row>
    <row r="860" ht="12.75" customHeight="1">
      <c r="C860" s="4"/>
      <c r="E860" s="4"/>
      <c r="F860" s="4"/>
    </row>
    <row r="861" ht="12.75" customHeight="1">
      <c r="C861" s="4"/>
      <c r="E861" s="4"/>
      <c r="F861" s="4"/>
    </row>
    <row r="862" ht="12.75" customHeight="1">
      <c r="C862" s="4"/>
      <c r="E862" s="4"/>
      <c r="F862" s="4"/>
    </row>
    <row r="863" ht="12.75" customHeight="1">
      <c r="C863" s="4"/>
      <c r="E863" s="4"/>
      <c r="F863" s="4"/>
    </row>
    <row r="864" ht="12.75" customHeight="1">
      <c r="C864" s="4"/>
      <c r="E864" s="4"/>
      <c r="F864" s="4"/>
    </row>
    <row r="865" ht="12.75" customHeight="1">
      <c r="C865" s="4"/>
      <c r="E865" s="4"/>
      <c r="F865" s="4"/>
    </row>
    <row r="866" ht="12.75" customHeight="1">
      <c r="C866" s="4"/>
      <c r="E866" s="4"/>
      <c r="F866" s="4"/>
    </row>
    <row r="867" ht="12.75" customHeight="1">
      <c r="C867" s="4"/>
      <c r="E867" s="4"/>
      <c r="F867" s="4"/>
    </row>
    <row r="868" ht="12.75" customHeight="1">
      <c r="C868" s="4"/>
      <c r="E868" s="4"/>
      <c r="F868" s="4"/>
    </row>
    <row r="869" ht="12.75" customHeight="1">
      <c r="C869" s="4"/>
      <c r="E869" s="4"/>
      <c r="F869" s="4"/>
    </row>
    <row r="870" ht="12.75" customHeight="1">
      <c r="C870" s="4"/>
      <c r="E870" s="4"/>
      <c r="F870" s="4"/>
    </row>
    <row r="871" ht="12.75" customHeight="1">
      <c r="C871" s="4"/>
      <c r="E871" s="4"/>
      <c r="F871" s="4"/>
    </row>
    <row r="872" ht="12.75" customHeight="1">
      <c r="C872" s="4"/>
      <c r="E872" s="4"/>
      <c r="F872" s="4"/>
    </row>
    <row r="873" ht="12.75" customHeight="1">
      <c r="C873" s="4"/>
      <c r="E873" s="4"/>
      <c r="F873" s="4"/>
    </row>
    <row r="874" ht="12.75" customHeight="1">
      <c r="C874" s="4"/>
      <c r="E874" s="4"/>
      <c r="F874" s="4"/>
    </row>
    <row r="875" ht="12.75" customHeight="1">
      <c r="C875" s="4"/>
      <c r="E875" s="4"/>
      <c r="F875" s="4"/>
    </row>
    <row r="876" ht="12.75" customHeight="1">
      <c r="C876" s="4"/>
      <c r="E876" s="4"/>
      <c r="F876" s="4"/>
    </row>
    <row r="877" ht="12.75" customHeight="1">
      <c r="C877" s="4"/>
      <c r="E877" s="4"/>
      <c r="F877" s="4"/>
    </row>
    <row r="878" ht="12.75" customHeight="1">
      <c r="C878" s="4"/>
      <c r="E878" s="4"/>
      <c r="F878" s="4"/>
    </row>
    <row r="879" ht="12.75" customHeight="1">
      <c r="C879" s="4"/>
      <c r="E879" s="4"/>
      <c r="F879" s="4"/>
    </row>
    <row r="880" ht="12.75" customHeight="1">
      <c r="C880" s="4"/>
      <c r="E880" s="4"/>
      <c r="F880" s="4"/>
    </row>
    <row r="881" ht="12.75" customHeight="1">
      <c r="C881" s="4"/>
      <c r="E881" s="4"/>
      <c r="F881" s="4"/>
    </row>
    <row r="882" ht="12.75" customHeight="1">
      <c r="C882" s="4"/>
      <c r="E882" s="4"/>
      <c r="F882" s="4"/>
    </row>
    <row r="883" ht="12.75" customHeight="1">
      <c r="C883" s="4"/>
      <c r="E883" s="4"/>
      <c r="F883" s="4"/>
    </row>
    <row r="884" ht="12.75" customHeight="1">
      <c r="C884" s="4"/>
      <c r="E884" s="4"/>
      <c r="F884" s="4"/>
    </row>
    <row r="885" ht="12.75" customHeight="1">
      <c r="C885" s="4"/>
      <c r="E885" s="4"/>
      <c r="F885" s="4"/>
    </row>
    <row r="886" ht="12.75" customHeight="1">
      <c r="C886" s="4"/>
      <c r="E886" s="4"/>
      <c r="F886" s="4"/>
    </row>
    <row r="887" ht="12.75" customHeight="1">
      <c r="C887" s="4"/>
      <c r="E887" s="4"/>
      <c r="F887" s="4"/>
    </row>
    <row r="888" ht="12.75" customHeight="1">
      <c r="C888" s="4"/>
      <c r="E888" s="4"/>
      <c r="F888" s="4"/>
    </row>
    <row r="889" ht="12.75" customHeight="1">
      <c r="C889" s="4"/>
      <c r="E889" s="4"/>
      <c r="F889" s="4"/>
    </row>
    <row r="890" ht="12.75" customHeight="1">
      <c r="C890" s="4"/>
      <c r="E890" s="4"/>
      <c r="F890" s="4"/>
    </row>
    <row r="891" ht="12.75" customHeight="1">
      <c r="C891" s="4"/>
      <c r="E891" s="4"/>
      <c r="F891" s="4"/>
    </row>
    <row r="892" ht="12.75" customHeight="1">
      <c r="C892" s="4"/>
      <c r="E892" s="4"/>
      <c r="F892" s="4"/>
    </row>
    <row r="893" ht="12.75" customHeight="1">
      <c r="C893" s="4"/>
      <c r="E893" s="4"/>
      <c r="F893" s="4"/>
    </row>
    <row r="894" ht="12.75" customHeight="1">
      <c r="C894" s="4"/>
      <c r="E894" s="4"/>
      <c r="F894" s="4"/>
    </row>
    <row r="895" ht="12.75" customHeight="1">
      <c r="C895" s="4"/>
      <c r="E895" s="4"/>
      <c r="F895" s="4"/>
    </row>
    <row r="896" ht="12.75" customHeight="1">
      <c r="C896" s="4"/>
      <c r="E896" s="4"/>
      <c r="F896" s="4"/>
    </row>
    <row r="897" ht="12.75" customHeight="1">
      <c r="C897" s="4"/>
      <c r="E897" s="4"/>
      <c r="F897" s="4"/>
    </row>
    <row r="898" ht="12.75" customHeight="1">
      <c r="C898" s="4"/>
      <c r="E898" s="4"/>
      <c r="F898" s="4"/>
    </row>
    <row r="899" ht="12.75" customHeight="1">
      <c r="C899" s="4"/>
      <c r="E899" s="4"/>
      <c r="F899" s="4"/>
    </row>
    <row r="900" ht="12.75" customHeight="1">
      <c r="C900" s="4"/>
      <c r="E900" s="4"/>
      <c r="F900" s="4"/>
    </row>
    <row r="901" ht="12.75" customHeight="1">
      <c r="C901" s="4"/>
      <c r="E901" s="4"/>
      <c r="F901" s="4"/>
    </row>
    <row r="902" ht="12.75" customHeight="1">
      <c r="C902" s="4"/>
      <c r="E902" s="4"/>
      <c r="F902" s="4"/>
    </row>
    <row r="903" ht="12.75" customHeight="1">
      <c r="C903" s="4"/>
      <c r="E903" s="4"/>
      <c r="F903" s="4"/>
    </row>
    <row r="904" ht="12.75" customHeight="1">
      <c r="C904" s="4"/>
      <c r="E904" s="4"/>
      <c r="F904" s="4"/>
    </row>
    <row r="905" ht="12.75" customHeight="1">
      <c r="C905" s="4"/>
      <c r="E905" s="4"/>
      <c r="F905" s="4"/>
    </row>
    <row r="906" ht="12.75" customHeight="1">
      <c r="C906" s="4"/>
      <c r="E906" s="4"/>
      <c r="F906" s="4"/>
    </row>
    <row r="907" ht="12.75" customHeight="1">
      <c r="C907" s="4"/>
      <c r="E907" s="4"/>
      <c r="F907" s="4"/>
    </row>
    <row r="908" ht="12.75" customHeight="1">
      <c r="C908" s="4"/>
      <c r="E908" s="4"/>
      <c r="F908" s="4"/>
    </row>
    <row r="909" ht="12.75" customHeight="1">
      <c r="C909" s="4"/>
      <c r="E909" s="4"/>
      <c r="F909" s="4"/>
    </row>
    <row r="910" ht="12.75" customHeight="1">
      <c r="C910" s="4"/>
      <c r="E910" s="4"/>
      <c r="F910" s="4"/>
    </row>
    <row r="911" ht="12.75" customHeight="1">
      <c r="C911" s="4"/>
      <c r="E911" s="4"/>
      <c r="F911" s="4"/>
    </row>
    <row r="912" ht="12.75" customHeight="1">
      <c r="C912" s="4"/>
      <c r="E912" s="4"/>
      <c r="F912" s="4"/>
    </row>
    <row r="913" ht="12.75" customHeight="1">
      <c r="C913" s="4"/>
      <c r="E913" s="4"/>
      <c r="F913" s="4"/>
    </row>
    <row r="914" ht="12.75" customHeight="1">
      <c r="C914" s="4"/>
      <c r="E914" s="4"/>
      <c r="F914" s="4"/>
    </row>
    <row r="915" ht="12.75" customHeight="1">
      <c r="C915" s="4"/>
      <c r="E915" s="4"/>
      <c r="F915" s="4"/>
    </row>
    <row r="916" ht="12.75" customHeight="1">
      <c r="C916" s="4"/>
      <c r="E916" s="4"/>
      <c r="F916" s="4"/>
    </row>
    <row r="917" ht="12.75" customHeight="1">
      <c r="C917" s="4"/>
      <c r="E917" s="4"/>
      <c r="F917" s="4"/>
    </row>
    <row r="918" ht="12.75" customHeight="1">
      <c r="C918" s="4"/>
      <c r="E918" s="4"/>
      <c r="F918" s="4"/>
    </row>
    <row r="919" ht="12.75" customHeight="1">
      <c r="C919" s="4"/>
      <c r="E919" s="4"/>
      <c r="F919" s="4"/>
    </row>
    <row r="920" ht="12.75" customHeight="1">
      <c r="C920" s="4"/>
      <c r="E920" s="4"/>
      <c r="F920" s="4"/>
    </row>
    <row r="921" ht="12.75" customHeight="1">
      <c r="C921" s="4"/>
      <c r="E921" s="4"/>
      <c r="F921" s="4"/>
    </row>
    <row r="922" ht="12.75" customHeight="1">
      <c r="C922" s="4"/>
      <c r="E922" s="4"/>
      <c r="F922" s="4"/>
    </row>
    <row r="923" ht="12.75" customHeight="1">
      <c r="C923" s="4"/>
      <c r="E923" s="4"/>
      <c r="F923" s="4"/>
    </row>
    <row r="924" ht="12.75" customHeight="1">
      <c r="C924" s="4"/>
      <c r="E924" s="4"/>
      <c r="F924" s="4"/>
    </row>
    <row r="925" ht="12.75" customHeight="1">
      <c r="C925" s="4"/>
      <c r="E925" s="4"/>
      <c r="F925" s="4"/>
    </row>
    <row r="926" ht="12.75" customHeight="1">
      <c r="C926" s="4"/>
      <c r="E926" s="4"/>
      <c r="F926" s="4"/>
    </row>
    <row r="927" ht="12.75" customHeight="1">
      <c r="C927" s="4"/>
      <c r="E927" s="4"/>
      <c r="F927" s="4"/>
    </row>
    <row r="928" ht="12.75" customHeight="1">
      <c r="C928" s="4"/>
      <c r="E928" s="4"/>
      <c r="F928" s="4"/>
    </row>
    <row r="929" ht="12.75" customHeight="1">
      <c r="C929" s="4"/>
      <c r="E929" s="4"/>
      <c r="F929" s="4"/>
    </row>
    <row r="930" ht="12.75" customHeight="1">
      <c r="C930" s="4"/>
      <c r="E930" s="4"/>
      <c r="F930" s="4"/>
    </row>
    <row r="931" ht="12.75" customHeight="1">
      <c r="C931" s="4"/>
      <c r="E931" s="4"/>
      <c r="F931" s="4"/>
    </row>
    <row r="932" ht="12.75" customHeight="1">
      <c r="C932" s="4"/>
      <c r="E932" s="4"/>
      <c r="F932" s="4"/>
    </row>
    <row r="933" ht="12.75" customHeight="1">
      <c r="C933" s="4"/>
      <c r="E933" s="4"/>
      <c r="F933" s="4"/>
    </row>
    <row r="934" ht="12.75" customHeight="1">
      <c r="C934" s="4"/>
      <c r="E934" s="4"/>
      <c r="F934" s="4"/>
    </row>
    <row r="935" ht="12.75" customHeight="1">
      <c r="C935" s="4"/>
      <c r="E935" s="4"/>
      <c r="F935" s="4"/>
    </row>
    <row r="936" ht="12.75" customHeight="1">
      <c r="C936" s="4"/>
      <c r="E936" s="4"/>
      <c r="F936" s="4"/>
    </row>
    <row r="937" ht="12.75" customHeight="1">
      <c r="C937" s="4"/>
      <c r="E937" s="4"/>
      <c r="F937" s="4"/>
    </row>
    <row r="938" ht="12.75" customHeight="1">
      <c r="C938" s="4"/>
      <c r="E938" s="4"/>
      <c r="F938" s="4"/>
    </row>
    <row r="939" ht="12.75" customHeight="1">
      <c r="C939" s="4"/>
      <c r="E939" s="4"/>
      <c r="F939" s="4"/>
    </row>
    <row r="940" ht="12.75" customHeight="1">
      <c r="C940" s="4"/>
      <c r="E940" s="4"/>
      <c r="F940" s="4"/>
    </row>
    <row r="941" ht="12.75" customHeight="1">
      <c r="C941" s="4"/>
      <c r="E941" s="4"/>
      <c r="F941" s="4"/>
    </row>
    <row r="942" ht="12.75" customHeight="1">
      <c r="C942" s="4"/>
      <c r="E942" s="4"/>
      <c r="F942" s="4"/>
    </row>
    <row r="943" ht="12.75" customHeight="1">
      <c r="C943" s="4"/>
      <c r="E943" s="4"/>
      <c r="F943" s="4"/>
    </row>
    <row r="944" ht="12.75" customHeight="1">
      <c r="C944" s="4"/>
      <c r="E944" s="4"/>
      <c r="F944" s="4"/>
    </row>
    <row r="945" ht="12.75" customHeight="1">
      <c r="C945" s="4"/>
      <c r="E945" s="4"/>
      <c r="F945" s="4"/>
    </row>
    <row r="946" ht="12.75" customHeight="1">
      <c r="C946" s="4"/>
      <c r="E946" s="4"/>
      <c r="F946" s="4"/>
    </row>
    <row r="947" ht="12.75" customHeight="1">
      <c r="C947" s="4"/>
      <c r="E947" s="4"/>
      <c r="F947" s="4"/>
    </row>
    <row r="948" ht="12.75" customHeight="1">
      <c r="C948" s="4"/>
      <c r="E948" s="4"/>
      <c r="F948" s="4"/>
    </row>
    <row r="949" ht="12.75" customHeight="1">
      <c r="C949" s="4"/>
      <c r="E949" s="4"/>
      <c r="F949" s="4"/>
    </row>
    <row r="950" ht="12.75" customHeight="1">
      <c r="C950" s="4"/>
      <c r="E950" s="4"/>
      <c r="F950" s="4"/>
    </row>
    <row r="951" ht="12.75" customHeight="1">
      <c r="C951" s="4"/>
      <c r="E951" s="4"/>
      <c r="F951" s="4"/>
    </row>
    <row r="952" ht="12.75" customHeight="1">
      <c r="C952" s="4"/>
      <c r="E952" s="4"/>
      <c r="F952" s="4"/>
    </row>
    <row r="953" ht="12.75" customHeight="1">
      <c r="C953" s="4"/>
      <c r="E953" s="4"/>
      <c r="F953" s="4"/>
    </row>
    <row r="954" ht="12.75" customHeight="1">
      <c r="C954" s="4"/>
      <c r="E954" s="4"/>
      <c r="F954" s="4"/>
    </row>
    <row r="955" ht="12.75" customHeight="1">
      <c r="C955" s="4"/>
      <c r="E955" s="4"/>
      <c r="F955" s="4"/>
    </row>
    <row r="956" ht="12.75" customHeight="1">
      <c r="C956" s="4"/>
      <c r="E956" s="4"/>
      <c r="F956" s="4"/>
    </row>
    <row r="957" ht="12.75" customHeight="1">
      <c r="C957" s="4"/>
      <c r="E957" s="4"/>
      <c r="F957" s="4"/>
    </row>
    <row r="958" ht="12.75" customHeight="1">
      <c r="C958" s="4"/>
      <c r="E958" s="4"/>
      <c r="F958" s="4"/>
    </row>
    <row r="959" ht="12.75" customHeight="1">
      <c r="C959" s="4"/>
      <c r="E959" s="4"/>
      <c r="F959" s="4"/>
    </row>
    <row r="960" ht="12.75" customHeight="1">
      <c r="C960" s="4"/>
      <c r="E960" s="4"/>
      <c r="F960" s="4"/>
    </row>
    <row r="961" ht="12.75" customHeight="1">
      <c r="C961" s="4"/>
      <c r="E961" s="4"/>
      <c r="F961" s="4"/>
    </row>
    <row r="962" ht="12.75" customHeight="1">
      <c r="C962" s="4"/>
      <c r="E962" s="4"/>
      <c r="F962" s="4"/>
    </row>
    <row r="963" ht="12.75" customHeight="1">
      <c r="C963" s="4"/>
      <c r="E963" s="4"/>
      <c r="F963" s="4"/>
    </row>
    <row r="964" ht="12.75" customHeight="1">
      <c r="C964" s="4"/>
      <c r="E964" s="4"/>
      <c r="F964" s="4"/>
    </row>
    <row r="965" ht="12.75" customHeight="1">
      <c r="C965" s="4"/>
      <c r="E965" s="4"/>
      <c r="F965" s="4"/>
    </row>
    <row r="966" ht="12.75" customHeight="1">
      <c r="C966" s="4"/>
      <c r="E966" s="4"/>
      <c r="F966" s="4"/>
    </row>
    <row r="967" ht="12.75" customHeight="1">
      <c r="C967" s="4"/>
      <c r="E967" s="4"/>
      <c r="F967" s="4"/>
    </row>
    <row r="968" ht="12.75" customHeight="1">
      <c r="C968" s="4"/>
      <c r="E968" s="4"/>
      <c r="F968" s="4"/>
    </row>
    <row r="969" ht="12.75" customHeight="1">
      <c r="C969" s="4"/>
      <c r="E969" s="4"/>
      <c r="F969" s="4"/>
    </row>
    <row r="970" ht="12.75" customHeight="1">
      <c r="C970" s="4"/>
      <c r="E970" s="4"/>
      <c r="F970" s="4"/>
    </row>
    <row r="971" ht="12.75" customHeight="1">
      <c r="C971" s="4"/>
      <c r="E971" s="4"/>
      <c r="F971" s="4"/>
    </row>
    <row r="972" ht="12.75" customHeight="1">
      <c r="C972" s="4"/>
      <c r="E972" s="4"/>
      <c r="F972" s="4"/>
    </row>
    <row r="973" ht="12.75" customHeight="1">
      <c r="C973" s="4"/>
      <c r="E973" s="4"/>
      <c r="F973" s="4"/>
    </row>
    <row r="974" ht="12.75" customHeight="1">
      <c r="C974" s="4"/>
      <c r="E974" s="4"/>
      <c r="F974" s="4"/>
    </row>
    <row r="975" ht="12.75" customHeight="1">
      <c r="C975" s="4"/>
      <c r="E975" s="4"/>
      <c r="F975" s="4"/>
    </row>
    <row r="976" ht="12.75" customHeight="1">
      <c r="C976" s="4"/>
      <c r="E976" s="4"/>
      <c r="F976" s="4"/>
    </row>
    <row r="977" ht="12.75" customHeight="1">
      <c r="C977" s="4"/>
      <c r="E977" s="4"/>
      <c r="F977" s="4"/>
    </row>
    <row r="978" ht="12.75" customHeight="1">
      <c r="C978" s="4"/>
      <c r="E978" s="4"/>
      <c r="F978" s="4"/>
    </row>
    <row r="979" ht="12.75" customHeight="1">
      <c r="C979" s="4"/>
      <c r="E979" s="4"/>
      <c r="F979" s="4"/>
    </row>
    <row r="980" ht="12.75" customHeight="1">
      <c r="C980" s="4"/>
      <c r="E980" s="4"/>
      <c r="F980" s="4"/>
    </row>
    <row r="981" ht="12.75" customHeight="1">
      <c r="C981" s="4"/>
      <c r="E981" s="4"/>
      <c r="F981" s="4"/>
    </row>
    <row r="982" ht="12.75" customHeight="1">
      <c r="C982" s="4"/>
      <c r="E982" s="4"/>
      <c r="F982" s="4"/>
    </row>
    <row r="983" ht="12.75" customHeight="1">
      <c r="C983" s="4"/>
      <c r="E983" s="4"/>
      <c r="F983" s="4"/>
    </row>
    <row r="984" ht="12.75" customHeight="1">
      <c r="C984" s="4"/>
      <c r="E984" s="4"/>
      <c r="F984" s="4"/>
    </row>
    <row r="985" ht="12.75" customHeight="1">
      <c r="C985" s="4"/>
      <c r="E985" s="4"/>
      <c r="F985" s="4"/>
    </row>
    <row r="986" ht="12.75" customHeight="1">
      <c r="C986" s="4"/>
      <c r="E986" s="4"/>
      <c r="F986" s="4"/>
    </row>
    <row r="987" ht="12.75" customHeight="1">
      <c r="C987" s="4"/>
      <c r="E987" s="4"/>
      <c r="F987" s="4"/>
    </row>
    <row r="988" ht="12.75" customHeight="1">
      <c r="C988" s="4"/>
      <c r="E988" s="4"/>
      <c r="F988" s="4"/>
    </row>
    <row r="989" ht="12.75" customHeight="1">
      <c r="C989" s="4"/>
      <c r="E989" s="4"/>
      <c r="F989" s="4"/>
    </row>
    <row r="990" ht="12.75" customHeight="1">
      <c r="C990" s="4"/>
      <c r="E990" s="4"/>
      <c r="F990" s="4"/>
    </row>
    <row r="991" ht="12.75" customHeight="1">
      <c r="C991" s="4"/>
      <c r="E991" s="4"/>
      <c r="F991" s="4"/>
    </row>
    <row r="992" ht="12.75" customHeight="1">
      <c r="C992" s="4"/>
      <c r="E992" s="4"/>
      <c r="F992" s="4"/>
    </row>
    <row r="993" ht="12.75" customHeight="1">
      <c r="C993" s="4"/>
      <c r="E993" s="4"/>
      <c r="F993" s="4"/>
    </row>
    <row r="994" ht="12.75" customHeight="1">
      <c r="C994" s="4"/>
      <c r="E994" s="4"/>
      <c r="F994" s="4"/>
    </row>
    <row r="995" ht="12.75" customHeight="1">
      <c r="C995" s="4"/>
      <c r="E995" s="4"/>
      <c r="F995" s="4"/>
    </row>
    <row r="996" ht="12.75" customHeight="1">
      <c r="C996" s="4"/>
      <c r="E996" s="4"/>
      <c r="F996" s="4"/>
    </row>
    <row r="997" ht="12.75" customHeight="1">
      <c r="C997" s="4"/>
      <c r="E997" s="4"/>
      <c r="F997" s="4"/>
    </row>
    <row r="998" ht="12.75" customHeight="1">
      <c r="C998" s="4"/>
      <c r="E998" s="4"/>
      <c r="F998" s="4"/>
    </row>
    <row r="999" ht="12.75" customHeight="1">
      <c r="C999" s="4"/>
      <c r="E999" s="4"/>
      <c r="F999" s="4"/>
    </row>
    <row r="1000" ht="12.75" customHeight="1">
      <c r="C1000" s="4"/>
      <c r="E1000" s="4"/>
      <c r="F1000" s="4"/>
    </row>
  </sheetData>
  <mergeCells count="1">
    <mergeCell ref="B2:F3"/>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75"/>
    <col customWidth="1" min="3" max="3" width="9.75"/>
    <col customWidth="1" min="4" max="4" width="10.88"/>
    <col customWidth="1" min="5" max="5" width="11.38"/>
    <col customWidth="1" min="6" max="6" width="13.13"/>
    <col customWidth="1" min="7" max="7" width="16.25"/>
    <col customWidth="1" min="8" max="8" width="12.88"/>
    <col customWidth="1" min="9" max="9" width="11.0"/>
    <col customWidth="1" min="10" max="10" width="15.38"/>
    <col customWidth="1" min="11" max="26" width="11.0"/>
  </cols>
  <sheetData>
    <row r="1" ht="12.75" customHeight="1">
      <c r="A1" s="10" t="s">
        <v>6</v>
      </c>
      <c r="B1" s="10" t="s">
        <v>10</v>
      </c>
      <c r="C1" s="10" t="s">
        <v>14</v>
      </c>
      <c r="D1" s="10" t="s">
        <v>18</v>
      </c>
      <c r="E1" s="10" t="s">
        <v>23</v>
      </c>
      <c r="F1" s="10" t="s">
        <v>25</v>
      </c>
      <c r="G1" s="10" t="s">
        <v>27</v>
      </c>
      <c r="H1" s="10" t="s">
        <v>30</v>
      </c>
      <c r="I1" s="10" t="s">
        <v>33</v>
      </c>
      <c r="J1" s="10" t="s">
        <v>36</v>
      </c>
    </row>
    <row r="2" ht="12.75" customHeight="1">
      <c r="A2" s="16">
        <v>45658.0</v>
      </c>
      <c r="B2" s="17" t="s">
        <v>39</v>
      </c>
      <c r="C2" s="18">
        <v>5468.75</v>
      </c>
      <c r="E2" s="10" t="s">
        <v>40</v>
      </c>
      <c r="F2" s="10" t="s">
        <v>41</v>
      </c>
      <c r="G2" s="10" t="s">
        <v>42</v>
      </c>
      <c r="H2" s="10" t="s">
        <v>43</v>
      </c>
      <c r="I2" s="10" t="s">
        <v>44</v>
      </c>
      <c r="J2" s="10" t="s">
        <v>45</v>
      </c>
    </row>
    <row r="3" ht="12.75" customHeight="1">
      <c r="A3" s="16">
        <v>45658.0</v>
      </c>
      <c r="B3" s="17" t="s">
        <v>46</v>
      </c>
      <c r="C3" s="18">
        <v>49451.72</v>
      </c>
      <c r="E3" s="10" t="s">
        <v>40</v>
      </c>
      <c r="F3" s="10" t="s">
        <v>41</v>
      </c>
      <c r="G3" s="10" t="s">
        <v>42</v>
      </c>
      <c r="H3" s="10" t="s">
        <v>47</v>
      </c>
      <c r="I3" s="10" t="s">
        <v>44</v>
      </c>
      <c r="J3" s="10" t="s">
        <v>45</v>
      </c>
    </row>
    <row r="4" ht="12.75" customHeight="1">
      <c r="A4" s="16">
        <v>45658.0</v>
      </c>
      <c r="B4" s="17" t="s">
        <v>46</v>
      </c>
      <c r="C4" s="18">
        <v>21365.19</v>
      </c>
      <c r="E4" s="10" t="s">
        <v>40</v>
      </c>
      <c r="F4" s="10"/>
      <c r="G4" s="10" t="s">
        <v>48</v>
      </c>
      <c r="H4" s="10" t="s">
        <v>47</v>
      </c>
      <c r="I4" s="10" t="s">
        <v>49</v>
      </c>
      <c r="J4" s="10" t="s">
        <v>45</v>
      </c>
    </row>
    <row r="5" ht="12.75" customHeight="1">
      <c r="A5" s="16">
        <v>45689.0</v>
      </c>
      <c r="B5" s="17" t="s">
        <v>50</v>
      </c>
      <c r="C5" s="18">
        <v>5584.23</v>
      </c>
      <c r="E5" s="10" t="s">
        <v>40</v>
      </c>
      <c r="F5" s="10"/>
      <c r="G5" s="10" t="s">
        <v>48</v>
      </c>
      <c r="H5" s="10" t="s">
        <v>43</v>
      </c>
      <c r="I5" s="10" t="s">
        <v>49</v>
      </c>
      <c r="J5" s="10" t="s">
        <v>45</v>
      </c>
    </row>
    <row r="6" ht="12.75" customHeight="1">
      <c r="A6" s="16">
        <v>45689.0</v>
      </c>
      <c r="B6" s="17" t="s">
        <v>51</v>
      </c>
      <c r="C6" s="18">
        <v>10923.82</v>
      </c>
      <c r="E6" s="10" t="s">
        <v>40</v>
      </c>
      <c r="F6" s="10"/>
      <c r="G6" s="10" t="s">
        <v>48</v>
      </c>
      <c r="H6" s="10" t="s">
        <v>43</v>
      </c>
      <c r="I6" s="10" t="s">
        <v>49</v>
      </c>
      <c r="J6" s="10" t="s">
        <v>45</v>
      </c>
    </row>
    <row r="7" ht="12.75" customHeight="1">
      <c r="A7" s="16">
        <v>45689.0</v>
      </c>
      <c r="B7" s="17" t="s">
        <v>52</v>
      </c>
      <c r="C7" s="18">
        <v>43730.59</v>
      </c>
      <c r="E7" s="10" t="s">
        <v>40</v>
      </c>
      <c r="F7" s="10"/>
      <c r="G7" s="10" t="s">
        <v>48</v>
      </c>
      <c r="H7" s="10" t="s">
        <v>47</v>
      </c>
      <c r="I7" s="10" t="s">
        <v>49</v>
      </c>
      <c r="J7" s="10" t="s">
        <v>45</v>
      </c>
    </row>
    <row r="8" ht="12.75" customHeight="1">
      <c r="A8" s="16">
        <v>45689.0</v>
      </c>
      <c r="B8" s="17" t="s">
        <v>46</v>
      </c>
      <c r="C8" s="18">
        <v>8962.18</v>
      </c>
      <c r="E8" s="10" t="s">
        <v>40</v>
      </c>
      <c r="F8" s="10" t="s">
        <v>41</v>
      </c>
      <c r="G8" s="10" t="s">
        <v>42</v>
      </c>
      <c r="H8" s="10" t="s">
        <v>47</v>
      </c>
      <c r="I8" s="10" t="s">
        <v>44</v>
      </c>
      <c r="J8" s="10" t="s">
        <v>45</v>
      </c>
    </row>
    <row r="9" ht="12.75" customHeight="1">
      <c r="A9" s="16">
        <v>45689.0</v>
      </c>
      <c r="B9" s="17" t="s">
        <v>46</v>
      </c>
      <c r="C9" s="18">
        <v>9952.23</v>
      </c>
      <c r="E9" s="10" t="s">
        <v>40</v>
      </c>
      <c r="F9" s="10"/>
      <c r="G9" s="10" t="s">
        <v>53</v>
      </c>
      <c r="H9" s="10" t="s">
        <v>43</v>
      </c>
      <c r="I9" s="10" t="s">
        <v>49</v>
      </c>
      <c r="J9" s="10" t="s">
        <v>45</v>
      </c>
    </row>
    <row r="10" ht="12.75" customHeight="1">
      <c r="A10" s="16">
        <v>45689.0</v>
      </c>
      <c r="B10" s="17" t="s">
        <v>54</v>
      </c>
      <c r="C10" s="18">
        <v>7736.89</v>
      </c>
      <c r="E10" s="10" t="s">
        <v>40</v>
      </c>
      <c r="F10" s="10" t="s">
        <v>41</v>
      </c>
      <c r="G10" s="10" t="s">
        <v>42</v>
      </c>
      <c r="H10" s="10" t="s">
        <v>47</v>
      </c>
      <c r="I10" s="10" t="s">
        <v>44</v>
      </c>
      <c r="J10" s="10" t="s">
        <v>45</v>
      </c>
    </row>
    <row r="11" ht="12.75" customHeight="1">
      <c r="A11" s="16">
        <v>45689.0</v>
      </c>
      <c r="B11" s="17" t="s">
        <v>55</v>
      </c>
      <c r="C11" s="18">
        <v>14697.99</v>
      </c>
      <c r="E11" s="10" t="s">
        <v>40</v>
      </c>
      <c r="F11" s="10"/>
      <c r="G11" s="10" t="s">
        <v>53</v>
      </c>
      <c r="H11" s="10" t="s">
        <v>47</v>
      </c>
      <c r="I11" s="10" t="s">
        <v>49</v>
      </c>
      <c r="J11" s="10" t="s">
        <v>45</v>
      </c>
    </row>
    <row r="12" ht="12.75" customHeight="1">
      <c r="A12" s="16">
        <v>45717.0</v>
      </c>
      <c r="B12" s="17" t="s">
        <v>56</v>
      </c>
      <c r="C12" s="18">
        <v>30320.01</v>
      </c>
      <c r="E12" s="10" t="s">
        <v>40</v>
      </c>
      <c r="F12" s="10" t="s">
        <v>41</v>
      </c>
      <c r="G12" s="10" t="s">
        <v>42</v>
      </c>
      <c r="H12" s="10" t="s">
        <v>47</v>
      </c>
      <c r="I12" s="10" t="s">
        <v>44</v>
      </c>
      <c r="J12" s="10" t="s">
        <v>45</v>
      </c>
    </row>
    <row r="13" ht="12.75" customHeight="1">
      <c r="A13" s="16">
        <v>45717.0</v>
      </c>
      <c r="B13" s="17" t="s">
        <v>57</v>
      </c>
      <c r="C13" s="18">
        <v>11144.01</v>
      </c>
      <c r="E13" s="10" t="s">
        <v>40</v>
      </c>
      <c r="F13" s="10"/>
      <c r="G13" s="10" t="s">
        <v>53</v>
      </c>
      <c r="H13" s="10" t="s">
        <v>43</v>
      </c>
      <c r="I13" s="10" t="s">
        <v>49</v>
      </c>
      <c r="J13" s="10" t="s">
        <v>45</v>
      </c>
    </row>
    <row r="14" ht="12.75" customHeight="1">
      <c r="A14" s="16">
        <v>45717.0</v>
      </c>
      <c r="B14" s="17" t="s">
        <v>58</v>
      </c>
      <c r="C14" s="18">
        <v>26934.41</v>
      </c>
      <c r="E14" s="10" t="s">
        <v>40</v>
      </c>
      <c r="F14" s="10"/>
      <c r="G14" s="10" t="s">
        <v>53</v>
      </c>
      <c r="H14" s="10" t="s">
        <v>43</v>
      </c>
      <c r="I14" s="10" t="s">
        <v>49</v>
      </c>
      <c r="J14" s="10" t="s">
        <v>45</v>
      </c>
    </row>
    <row r="15" ht="12.75" customHeight="1">
      <c r="A15" s="16">
        <v>45717.0</v>
      </c>
      <c r="B15" s="17" t="s">
        <v>59</v>
      </c>
      <c r="C15" s="18">
        <v>19335.69</v>
      </c>
      <c r="E15" s="10" t="s">
        <v>40</v>
      </c>
      <c r="F15" s="10" t="s">
        <v>41</v>
      </c>
      <c r="G15" s="10" t="s">
        <v>42</v>
      </c>
      <c r="H15" s="10" t="s">
        <v>43</v>
      </c>
      <c r="I15" s="10" t="s">
        <v>44</v>
      </c>
      <c r="J15" s="10" t="s">
        <v>45</v>
      </c>
    </row>
    <row r="16" ht="12.75" customHeight="1">
      <c r="A16" s="16">
        <v>45748.0</v>
      </c>
      <c r="B16" s="17" t="s">
        <v>60</v>
      </c>
      <c r="C16" s="18">
        <v>19442.76</v>
      </c>
      <c r="E16" s="10" t="s">
        <v>40</v>
      </c>
      <c r="F16" s="10" t="s">
        <v>41</v>
      </c>
      <c r="G16" s="10" t="s">
        <v>42</v>
      </c>
      <c r="H16" s="10" t="s">
        <v>61</v>
      </c>
      <c r="I16" s="10" t="s">
        <v>44</v>
      </c>
      <c r="J16" s="10" t="s">
        <v>45</v>
      </c>
    </row>
    <row r="17" ht="12.75" customHeight="1">
      <c r="A17" s="16">
        <v>45748.0</v>
      </c>
      <c r="B17" s="17" t="s">
        <v>50</v>
      </c>
      <c r="C17" s="18">
        <v>6969.44</v>
      </c>
      <c r="E17" s="10" t="s">
        <v>40</v>
      </c>
      <c r="F17" s="10" t="s">
        <v>41</v>
      </c>
      <c r="G17" s="10" t="s">
        <v>42</v>
      </c>
      <c r="H17" s="10" t="s">
        <v>61</v>
      </c>
      <c r="I17" s="10" t="s">
        <v>44</v>
      </c>
      <c r="J17" s="10" t="s">
        <v>45</v>
      </c>
    </row>
    <row r="18" ht="12.75" customHeight="1">
      <c r="A18" s="16">
        <v>45748.0</v>
      </c>
      <c r="B18" s="17" t="s">
        <v>58</v>
      </c>
      <c r="C18" s="18">
        <v>33144.61</v>
      </c>
      <c r="E18" s="10" t="s">
        <v>40</v>
      </c>
      <c r="F18" s="10"/>
      <c r="G18" s="10" t="s">
        <v>53</v>
      </c>
      <c r="H18" s="10" t="s">
        <v>61</v>
      </c>
      <c r="I18" s="10" t="s">
        <v>49</v>
      </c>
      <c r="J18" s="10" t="s">
        <v>45</v>
      </c>
    </row>
    <row r="19" ht="12.75" customHeight="1">
      <c r="A19" s="16">
        <v>45778.0</v>
      </c>
      <c r="B19" s="17" t="s">
        <v>46</v>
      </c>
      <c r="C19" s="18">
        <v>41286.7</v>
      </c>
      <c r="E19" s="10" t="s">
        <v>40</v>
      </c>
      <c r="F19" s="10"/>
      <c r="G19" s="10" t="s">
        <v>53</v>
      </c>
      <c r="H19" s="10" t="s">
        <v>61</v>
      </c>
      <c r="I19" s="10" t="s">
        <v>49</v>
      </c>
      <c r="J19" s="10" t="s">
        <v>62</v>
      </c>
    </row>
    <row r="20" ht="12.75" customHeight="1">
      <c r="A20" s="16">
        <v>45809.0</v>
      </c>
      <c r="B20" s="17" t="s">
        <v>58</v>
      </c>
      <c r="C20" s="18">
        <v>20836.14</v>
      </c>
      <c r="E20" s="10" t="s">
        <v>40</v>
      </c>
      <c r="F20" s="10"/>
      <c r="G20" s="10" t="s">
        <v>63</v>
      </c>
      <c r="H20" s="10" t="s">
        <v>61</v>
      </c>
      <c r="I20" s="10" t="s">
        <v>49</v>
      </c>
      <c r="J20" s="10" t="s">
        <v>62</v>
      </c>
    </row>
    <row r="21" ht="12.75" customHeight="1">
      <c r="A21" s="16">
        <v>45809.0</v>
      </c>
      <c r="B21" s="17" t="s">
        <v>64</v>
      </c>
      <c r="C21" s="18">
        <v>47154.37</v>
      </c>
      <c r="E21" s="10" t="s">
        <v>40</v>
      </c>
      <c r="F21" s="10"/>
      <c r="G21" s="10" t="s">
        <v>63</v>
      </c>
      <c r="H21" s="10" t="s">
        <v>61</v>
      </c>
      <c r="I21" s="10" t="s">
        <v>44</v>
      </c>
      <c r="J21" s="10" t="s">
        <v>62</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date" allowBlank="1" showErrorMessage="1" sqref="A2:A21">
      <formula1>45658.0</formula1>
      <formula2>46022.0</formula2>
    </dataValidation>
    <dataValidation type="list" allowBlank="1" showErrorMessage="1" sqref="I2:I21">
      <formula1>'Data Validation'!$B$2:$B$7</formula1>
    </dataValidation>
    <dataValidation type="list" allowBlank="1" showErrorMessage="1" sqref="B2:B21">
      <formula1>'Data Validation'!$A$2:$A$20</formula1>
    </dataValidation>
    <dataValidation type="list" allowBlank="1" showErrorMessage="1" sqref="G2:G21">
      <formula1>'Data Validation'!$D$2:$D$9</formula1>
    </dataValidation>
    <dataValidation type="list" allowBlank="1" showErrorMessage="1" sqref="H2:H21">
      <formula1>'Data Validation'!$C$2:$C$7</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14.38"/>
    <col customWidth="1" min="3" max="3" width="13.38"/>
    <col customWidth="1" min="4" max="4" width="16.38"/>
    <col customWidth="1" min="5" max="26" width="11.38"/>
  </cols>
  <sheetData>
    <row r="1" ht="12.75" customHeight="1">
      <c r="A1" s="10" t="s">
        <v>10</v>
      </c>
      <c r="B1" s="10" t="s">
        <v>33</v>
      </c>
      <c r="C1" s="10" t="s">
        <v>30</v>
      </c>
      <c r="D1" s="10" t="s">
        <v>27</v>
      </c>
    </row>
    <row r="2" ht="12.75" customHeight="1">
      <c r="A2" s="10" t="s">
        <v>64</v>
      </c>
      <c r="B2" s="10" t="s">
        <v>44</v>
      </c>
      <c r="C2" s="10" t="s">
        <v>47</v>
      </c>
      <c r="D2" s="10" t="s">
        <v>48</v>
      </c>
    </row>
    <row r="3" ht="12.75" customHeight="1">
      <c r="A3" s="10" t="s">
        <v>58</v>
      </c>
      <c r="B3" s="10" t="s">
        <v>49</v>
      </c>
      <c r="C3" s="10" t="s">
        <v>61</v>
      </c>
      <c r="D3" s="10" t="s">
        <v>53</v>
      </c>
    </row>
    <row r="4" ht="12.75" customHeight="1">
      <c r="A4" s="10" t="s">
        <v>55</v>
      </c>
      <c r="C4" s="10" t="s">
        <v>65</v>
      </c>
      <c r="D4" s="10" t="s">
        <v>42</v>
      </c>
    </row>
    <row r="5" ht="12.75" customHeight="1">
      <c r="A5" s="10" t="s">
        <v>56</v>
      </c>
      <c r="C5" s="10" t="s">
        <v>43</v>
      </c>
      <c r="D5" s="10" t="s">
        <v>66</v>
      </c>
    </row>
    <row r="6" ht="12.75" customHeight="1">
      <c r="A6" s="10" t="s">
        <v>67</v>
      </c>
      <c r="D6" s="10" t="s">
        <v>63</v>
      </c>
    </row>
    <row r="7" ht="12.75" customHeight="1">
      <c r="A7" s="10" t="s">
        <v>68</v>
      </c>
      <c r="D7" s="10" t="s">
        <v>69</v>
      </c>
    </row>
    <row r="8" ht="12.75" customHeight="1">
      <c r="A8" s="10" t="s">
        <v>39</v>
      </c>
      <c r="D8" s="10" t="s">
        <v>70</v>
      </c>
    </row>
    <row r="9" ht="12.75" customHeight="1">
      <c r="A9" s="10" t="s">
        <v>57</v>
      </c>
    </row>
    <row r="10" ht="12.75" customHeight="1">
      <c r="A10" s="10" t="s">
        <v>71</v>
      </c>
    </row>
    <row r="11" ht="12.75" customHeight="1">
      <c r="A11" s="10" t="s">
        <v>54</v>
      </c>
    </row>
    <row r="12" ht="12.75" customHeight="1">
      <c r="A12" s="10" t="s">
        <v>59</v>
      </c>
    </row>
    <row r="13" ht="12.75" customHeight="1">
      <c r="A13" s="10" t="s">
        <v>51</v>
      </c>
    </row>
    <row r="14" ht="12.75" customHeight="1">
      <c r="A14" s="10" t="s">
        <v>46</v>
      </c>
    </row>
    <row r="15" ht="12.75" customHeight="1">
      <c r="A15" s="10" t="s">
        <v>50</v>
      </c>
    </row>
    <row r="16" ht="12.75" customHeight="1">
      <c r="A16" s="10" t="s">
        <v>60</v>
      </c>
    </row>
    <row r="17" ht="12.75" customHeight="1">
      <c r="A17" s="10" t="s">
        <v>72</v>
      </c>
    </row>
    <row r="18" ht="12.75" customHeight="1">
      <c r="A18" s="10" t="s">
        <v>52</v>
      </c>
    </row>
    <row r="19" ht="12.75" customHeight="1">
      <c r="A19" s="10" t="s">
        <v>73</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3.13"/>
    <col customWidth="1" min="2" max="2" width="38.75"/>
    <col customWidth="1" min="3" max="3" width="27.0"/>
    <col customWidth="1" min="4" max="5" width="12.75"/>
    <col customWidth="1" min="6" max="6" width="41.75"/>
    <col customWidth="1" min="7" max="12" width="12.75"/>
    <col customWidth="1" min="13" max="13" width="16.75"/>
    <col customWidth="1" min="14" max="14" width="14.38"/>
    <col customWidth="1" min="15" max="24" width="12.75"/>
    <col customWidth="1" min="25" max="25" width="17.13"/>
    <col customWidth="1" min="26" max="26" width="17.88"/>
    <col customWidth="1" min="27" max="27" width="20.25"/>
    <col customWidth="1" min="28" max="28" width="17.38"/>
    <col customWidth="1" min="29" max="29" width="18.25"/>
    <col customWidth="1" min="30" max="33" width="12.75"/>
  </cols>
  <sheetData>
    <row r="1" ht="15.75" customHeight="1">
      <c r="A1" s="19" t="s">
        <v>74</v>
      </c>
      <c r="B1" s="20" t="s">
        <v>75</v>
      </c>
      <c r="C1" s="21" t="s">
        <v>76</v>
      </c>
      <c r="D1" s="21" t="s">
        <v>77</v>
      </c>
      <c r="E1" s="22" t="s">
        <v>78</v>
      </c>
      <c r="F1" s="23" t="s">
        <v>79</v>
      </c>
      <c r="G1" s="24" t="s">
        <v>80</v>
      </c>
      <c r="H1" s="24" t="s">
        <v>80</v>
      </c>
      <c r="I1" s="23" t="s">
        <v>81</v>
      </c>
      <c r="J1" s="25" t="s">
        <v>82</v>
      </c>
      <c r="K1" s="24" t="s">
        <v>83</v>
      </c>
      <c r="L1" s="26" t="s">
        <v>84</v>
      </c>
      <c r="M1" s="27" t="s">
        <v>85</v>
      </c>
      <c r="N1" s="27" t="s">
        <v>86</v>
      </c>
      <c r="O1" s="27" t="s">
        <v>87</v>
      </c>
      <c r="P1" s="28" t="s">
        <v>88</v>
      </c>
      <c r="Q1" s="29"/>
      <c r="R1" s="30"/>
      <c r="S1" s="31" t="s">
        <v>89</v>
      </c>
      <c r="T1" s="32"/>
      <c r="U1" s="33" t="s">
        <v>90</v>
      </c>
      <c r="V1" s="29"/>
      <c r="W1" s="29"/>
      <c r="X1" s="29"/>
      <c r="Y1" s="30"/>
      <c r="Z1" s="23" t="s">
        <v>91</v>
      </c>
      <c r="AA1" s="23" t="s">
        <v>92</v>
      </c>
      <c r="AB1" s="23" t="s">
        <v>93</v>
      </c>
      <c r="AC1" s="23" t="s">
        <v>94</v>
      </c>
      <c r="AD1" s="23" t="s">
        <v>95</v>
      </c>
      <c r="AE1" s="23" t="s">
        <v>96</v>
      </c>
      <c r="AF1" s="34" t="s">
        <v>97</v>
      </c>
      <c r="AG1" s="34" t="s">
        <v>98</v>
      </c>
    </row>
    <row r="2" ht="15.75" customHeight="1">
      <c r="A2" s="35"/>
      <c r="B2" s="35"/>
      <c r="C2" s="35"/>
      <c r="D2" s="35"/>
      <c r="E2" s="35"/>
      <c r="F2" s="35"/>
      <c r="G2" s="36" t="s">
        <v>99</v>
      </c>
      <c r="H2" s="37" t="s">
        <v>100</v>
      </c>
      <c r="I2" s="38"/>
      <c r="J2" s="39"/>
      <c r="K2" s="40"/>
      <c r="L2" s="40"/>
      <c r="M2" s="38"/>
      <c r="N2" s="38"/>
      <c r="O2" s="38"/>
      <c r="P2" s="41" t="s">
        <v>101</v>
      </c>
      <c r="Q2" s="42" t="s">
        <v>102</v>
      </c>
      <c r="R2" s="43" t="s">
        <v>103</v>
      </c>
      <c r="S2" s="44" t="s">
        <v>99</v>
      </c>
      <c r="T2" s="45" t="s">
        <v>100</v>
      </c>
      <c r="U2" s="37" t="s">
        <v>104</v>
      </c>
      <c r="V2" s="37" t="s">
        <v>105</v>
      </c>
      <c r="W2" s="37" t="s">
        <v>106</v>
      </c>
      <c r="X2" s="37" t="s">
        <v>107</v>
      </c>
      <c r="Y2" s="37" t="s">
        <v>108</v>
      </c>
      <c r="Z2" s="35"/>
      <c r="AA2" s="35"/>
      <c r="AB2" s="35"/>
      <c r="AC2" s="35"/>
      <c r="AD2" s="35"/>
      <c r="AE2" s="35"/>
      <c r="AF2" s="35"/>
      <c r="AG2" s="35"/>
    </row>
    <row r="3" ht="27.75" customHeight="1">
      <c r="A3" s="46" t="s">
        <v>109</v>
      </c>
      <c r="B3" s="47" t="s">
        <v>110</v>
      </c>
      <c r="C3" s="48" t="s">
        <v>111</v>
      </c>
      <c r="D3" s="49" t="s">
        <v>112</v>
      </c>
      <c r="E3" s="50" t="s">
        <v>113</v>
      </c>
      <c r="F3" s="51" t="s">
        <v>114</v>
      </c>
      <c r="G3" s="52">
        <v>400.0</v>
      </c>
      <c r="H3" s="52" t="s">
        <v>115</v>
      </c>
      <c r="I3" s="53">
        <v>45542.0</v>
      </c>
      <c r="J3" s="54">
        <f t="shared" ref="J3:J28" si="1">K3/L3</f>
        <v>5000</v>
      </c>
      <c r="K3" s="52">
        <v>1.275E7</v>
      </c>
      <c r="L3" s="52">
        <v>2550.0</v>
      </c>
      <c r="M3" s="55" t="s">
        <v>116</v>
      </c>
      <c r="N3" s="55" t="s">
        <v>117</v>
      </c>
      <c r="O3" s="48" t="s">
        <v>118</v>
      </c>
      <c r="P3" s="53">
        <v>45542.0</v>
      </c>
      <c r="Q3" s="56">
        <v>23.0</v>
      </c>
      <c r="R3" s="57">
        <v>45565.0</v>
      </c>
      <c r="S3" s="58"/>
      <c r="T3" s="59"/>
      <c r="U3" s="60"/>
      <c r="V3" s="61"/>
      <c r="W3" s="61"/>
      <c r="X3" s="61"/>
      <c r="Y3" s="61"/>
      <c r="Z3" s="61"/>
      <c r="AA3" s="61"/>
      <c r="AB3" s="61"/>
      <c r="AC3" s="61"/>
      <c r="AD3" s="61"/>
      <c r="AE3" s="61"/>
      <c r="AF3" s="48" t="s">
        <v>119</v>
      </c>
      <c r="AG3" s="48" t="s">
        <v>120</v>
      </c>
    </row>
    <row r="4" ht="15.75" customHeight="1">
      <c r="A4" s="62"/>
      <c r="B4" s="47" t="s">
        <v>121</v>
      </c>
      <c r="C4" s="48" t="s">
        <v>111</v>
      </c>
      <c r="D4" s="49" t="s">
        <v>112</v>
      </c>
      <c r="E4" s="50" t="s">
        <v>113</v>
      </c>
      <c r="F4" s="63" t="s">
        <v>122</v>
      </c>
      <c r="G4" s="52">
        <v>400.0</v>
      </c>
      <c r="H4" s="52" t="s">
        <v>115</v>
      </c>
      <c r="I4" s="53">
        <v>45542.0</v>
      </c>
      <c r="J4" s="54">
        <f t="shared" si="1"/>
        <v>5000</v>
      </c>
      <c r="K4" s="52">
        <v>1.275E7</v>
      </c>
      <c r="L4" s="52">
        <v>2550.0</v>
      </c>
      <c r="M4" s="55" t="s">
        <v>116</v>
      </c>
      <c r="N4" s="55" t="s">
        <v>117</v>
      </c>
      <c r="O4" s="48" t="s">
        <v>118</v>
      </c>
      <c r="P4" s="53">
        <v>45542.0</v>
      </c>
      <c r="Q4" s="56">
        <v>23.0</v>
      </c>
      <c r="R4" s="57">
        <v>45565.0</v>
      </c>
      <c r="S4" s="58"/>
      <c r="T4" s="64"/>
      <c r="U4" s="65"/>
      <c r="V4" s="66"/>
      <c r="W4" s="61"/>
      <c r="X4" s="61"/>
      <c r="Y4" s="61"/>
      <c r="Z4" s="61"/>
      <c r="AA4" s="61"/>
      <c r="AB4" s="61"/>
      <c r="AC4" s="61"/>
      <c r="AD4" s="61"/>
      <c r="AE4" s="61"/>
      <c r="AF4" s="48" t="s">
        <v>119</v>
      </c>
      <c r="AG4" s="48" t="s">
        <v>120</v>
      </c>
    </row>
    <row r="5" ht="15.75" customHeight="1">
      <c r="A5" s="62"/>
      <c r="B5" s="47" t="s">
        <v>123</v>
      </c>
      <c r="C5" s="48" t="s">
        <v>111</v>
      </c>
      <c r="D5" s="49" t="s">
        <v>112</v>
      </c>
      <c r="E5" s="50" t="s">
        <v>113</v>
      </c>
      <c r="F5" s="61" t="s">
        <v>124</v>
      </c>
      <c r="G5" s="52">
        <v>400.0</v>
      </c>
      <c r="H5" s="52" t="s">
        <v>115</v>
      </c>
      <c r="I5" s="53">
        <v>45542.0</v>
      </c>
      <c r="J5" s="54">
        <f t="shared" si="1"/>
        <v>5000</v>
      </c>
      <c r="K5" s="52">
        <v>1.275E7</v>
      </c>
      <c r="L5" s="52">
        <v>2550.0</v>
      </c>
      <c r="M5" s="55" t="s">
        <v>116</v>
      </c>
      <c r="N5" s="55" t="s">
        <v>117</v>
      </c>
      <c r="O5" s="48" t="s">
        <v>118</v>
      </c>
      <c r="P5" s="53">
        <v>45542.0</v>
      </c>
      <c r="Q5" s="56">
        <v>23.0</v>
      </c>
      <c r="R5" s="57">
        <v>45565.0</v>
      </c>
      <c r="S5" s="58"/>
      <c r="T5" s="59"/>
      <c r="U5" s="60"/>
      <c r="V5" s="61"/>
      <c r="W5" s="61"/>
      <c r="X5" s="61"/>
      <c r="Y5" s="61"/>
      <c r="Z5" s="61"/>
      <c r="AA5" s="61"/>
      <c r="AB5" s="61"/>
      <c r="AC5" s="61"/>
      <c r="AD5" s="61"/>
      <c r="AE5" s="61"/>
      <c r="AF5" s="48" t="s">
        <v>119</v>
      </c>
      <c r="AG5" s="48" t="s">
        <v>120</v>
      </c>
    </row>
    <row r="6" ht="15.75" customHeight="1">
      <c r="A6" s="62"/>
      <c r="B6" s="47" t="s">
        <v>125</v>
      </c>
      <c r="C6" s="48" t="s">
        <v>111</v>
      </c>
      <c r="D6" s="49" t="s">
        <v>112</v>
      </c>
      <c r="E6" s="50" t="s">
        <v>113</v>
      </c>
      <c r="F6" s="48" t="s">
        <v>126</v>
      </c>
      <c r="G6" s="52">
        <v>400.0</v>
      </c>
      <c r="H6" s="52" t="s">
        <v>115</v>
      </c>
      <c r="I6" s="53">
        <v>45542.0</v>
      </c>
      <c r="J6" s="54">
        <f t="shared" si="1"/>
        <v>5000</v>
      </c>
      <c r="K6" s="52">
        <v>1.275E7</v>
      </c>
      <c r="L6" s="52">
        <v>2550.0</v>
      </c>
      <c r="M6" s="55" t="s">
        <v>116</v>
      </c>
      <c r="N6" s="55" t="s">
        <v>117</v>
      </c>
      <c r="O6" s="48" t="s">
        <v>118</v>
      </c>
      <c r="P6" s="53">
        <v>45542.0</v>
      </c>
      <c r="Q6" s="56">
        <v>23.0</v>
      </c>
      <c r="R6" s="57">
        <v>45565.0</v>
      </c>
      <c r="S6" s="58"/>
      <c r="T6" s="59"/>
      <c r="U6" s="60"/>
      <c r="V6" s="61"/>
      <c r="W6" s="61"/>
      <c r="X6" s="61"/>
      <c r="Y6" s="61"/>
      <c r="Z6" s="61"/>
      <c r="AA6" s="61"/>
      <c r="AB6" s="61"/>
      <c r="AC6" s="61"/>
      <c r="AD6" s="61"/>
      <c r="AE6" s="61"/>
      <c r="AF6" s="48" t="s">
        <v>119</v>
      </c>
      <c r="AG6" s="48" t="s">
        <v>120</v>
      </c>
    </row>
    <row r="7" ht="15.75" customHeight="1">
      <c r="A7" s="62"/>
      <c r="B7" s="47" t="s">
        <v>127</v>
      </c>
      <c r="C7" s="48" t="s">
        <v>111</v>
      </c>
      <c r="D7" s="49" t="s">
        <v>112</v>
      </c>
      <c r="E7" s="50" t="s">
        <v>113</v>
      </c>
      <c r="F7" s="48" t="s">
        <v>128</v>
      </c>
      <c r="G7" s="52">
        <v>400.0</v>
      </c>
      <c r="H7" s="52" t="s">
        <v>115</v>
      </c>
      <c r="I7" s="53">
        <v>45542.0</v>
      </c>
      <c r="J7" s="54">
        <f t="shared" si="1"/>
        <v>5000</v>
      </c>
      <c r="K7" s="52">
        <v>1.275E7</v>
      </c>
      <c r="L7" s="52">
        <v>2550.0</v>
      </c>
      <c r="M7" s="55" t="s">
        <v>116</v>
      </c>
      <c r="N7" s="55" t="s">
        <v>117</v>
      </c>
      <c r="O7" s="48" t="s">
        <v>118</v>
      </c>
      <c r="P7" s="53">
        <v>45542.0</v>
      </c>
      <c r="Q7" s="56">
        <v>23.0</v>
      </c>
      <c r="R7" s="57">
        <v>45565.0</v>
      </c>
      <c r="S7" s="58"/>
      <c r="T7" s="64"/>
      <c r="U7" s="65"/>
      <c r="V7" s="66"/>
      <c r="W7" s="61"/>
      <c r="X7" s="61"/>
      <c r="Y7" s="61"/>
      <c r="Z7" s="61"/>
      <c r="AA7" s="61"/>
      <c r="AB7" s="61"/>
      <c r="AC7" s="61"/>
      <c r="AD7" s="61"/>
      <c r="AE7" s="61"/>
      <c r="AF7" s="48" t="s">
        <v>119</v>
      </c>
      <c r="AG7" s="48" t="s">
        <v>120</v>
      </c>
    </row>
    <row r="8" ht="15.75" customHeight="1">
      <c r="A8" s="62"/>
      <c r="B8" s="47" t="s">
        <v>129</v>
      </c>
      <c r="C8" s="48" t="s">
        <v>111</v>
      </c>
      <c r="D8" s="49" t="s">
        <v>112</v>
      </c>
      <c r="E8" s="50" t="s">
        <v>113</v>
      </c>
      <c r="F8" s="48" t="s">
        <v>130</v>
      </c>
      <c r="G8" s="52">
        <v>400.0</v>
      </c>
      <c r="H8" s="52" t="s">
        <v>115</v>
      </c>
      <c r="I8" s="53">
        <v>45542.0</v>
      </c>
      <c r="J8" s="54">
        <f t="shared" si="1"/>
        <v>5000</v>
      </c>
      <c r="K8" s="52">
        <v>1.275E7</v>
      </c>
      <c r="L8" s="52">
        <v>2550.0</v>
      </c>
      <c r="M8" s="55" t="s">
        <v>116</v>
      </c>
      <c r="N8" s="55" t="s">
        <v>117</v>
      </c>
      <c r="O8" s="48" t="s">
        <v>118</v>
      </c>
      <c r="P8" s="53">
        <v>45542.0</v>
      </c>
      <c r="Q8" s="56">
        <v>23.0</v>
      </c>
      <c r="R8" s="57">
        <v>45565.0</v>
      </c>
      <c r="S8" s="58"/>
      <c r="T8" s="64"/>
      <c r="U8" s="65"/>
      <c r="V8" s="66"/>
      <c r="W8" s="61"/>
      <c r="X8" s="61"/>
      <c r="Y8" s="61"/>
      <c r="Z8" s="61"/>
      <c r="AA8" s="61"/>
      <c r="AB8" s="61"/>
      <c r="AC8" s="61"/>
      <c r="AD8" s="61"/>
      <c r="AE8" s="61"/>
      <c r="AF8" s="48" t="s">
        <v>119</v>
      </c>
      <c r="AG8" s="48" t="s">
        <v>120</v>
      </c>
    </row>
    <row r="9" ht="15.75" customHeight="1">
      <c r="A9" s="62"/>
      <c r="B9" s="47" t="s">
        <v>131</v>
      </c>
      <c r="C9" s="48" t="s">
        <v>111</v>
      </c>
      <c r="D9" s="49" t="s">
        <v>112</v>
      </c>
      <c r="E9" s="50" t="s">
        <v>113</v>
      </c>
      <c r="F9" s="48" t="s">
        <v>132</v>
      </c>
      <c r="G9" s="52">
        <v>400.0</v>
      </c>
      <c r="H9" s="52" t="s">
        <v>115</v>
      </c>
      <c r="I9" s="53">
        <v>45542.0</v>
      </c>
      <c r="J9" s="54">
        <f t="shared" si="1"/>
        <v>5000</v>
      </c>
      <c r="K9" s="52">
        <v>1.275E7</v>
      </c>
      <c r="L9" s="52">
        <v>2550.0</v>
      </c>
      <c r="M9" s="55" t="s">
        <v>116</v>
      </c>
      <c r="N9" s="55" t="s">
        <v>117</v>
      </c>
      <c r="O9" s="48" t="s">
        <v>118</v>
      </c>
      <c r="P9" s="53">
        <v>45542.0</v>
      </c>
      <c r="Q9" s="56">
        <v>23.0</v>
      </c>
      <c r="R9" s="57">
        <v>45565.0</v>
      </c>
      <c r="S9" s="58"/>
      <c r="T9" s="64"/>
      <c r="U9" s="65"/>
      <c r="V9" s="66"/>
      <c r="W9" s="61"/>
      <c r="X9" s="61"/>
      <c r="Y9" s="61"/>
      <c r="Z9" s="61"/>
      <c r="AA9" s="61"/>
      <c r="AB9" s="61"/>
      <c r="AC9" s="61"/>
      <c r="AD9" s="61"/>
      <c r="AE9" s="61"/>
      <c r="AF9" s="48" t="s">
        <v>119</v>
      </c>
      <c r="AG9" s="48" t="s">
        <v>120</v>
      </c>
    </row>
    <row r="10" ht="20.25" customHeight="1">
      <c r="A10" s="62"/>
      <c r="B10" s="67" t="s">
        <v>133</v>
      </c>
      <c r="C10" s="48" t="s">
        <v>111</v>
      </c>
      <c r="D10" s="49" t="s">
        <v>112</v>
      </c>
      <c r="E10" s="50" t="s">
        <v>134</v>
      </c>
      <c r="F10" s="48" t="s">
        <v>135</v>
      </c>
      <c r="G10" s="52" t="s">
        <v>115</v>
      </c>
      <c r="H10" s="52" t="s">
        <v>115</v>
      </c>
      <c r="I10" s="53">
        <v>45542.0</v>
      </c>
      <c r="J10" s="54">
        <f t="shared" si="1"/>
        <v>25700</v>
      </c>
      <c r="K10" s="52">
        <v>6.5535E7</v>
      </c>
      <c r="L10" s="52">
        <v>2550.0</v>
      </c>
      <c r="M10" s="48" t="s">
        <v>136</v>
      </c>
      <c r="N10" s="48" t="s">
        <v>118</v>
      </c>
      <c r="O10" s="48" t="s">
        <v>118</v>
      </c>
      <c r="P10" s="53">
        <v>45542.0</v>
      </c>
      <c r="Q10" s="56">
        <v>30.0</v>
      </c>
      <c r="R10" s="57">
        <v>45572.0</v>
      </c>
      <c r="S10" s="58"/>
      <c r="T10" s="59"/>
      <c r="U10" s="65"/>
      <c r="V10" s="61"/>
      <c r="W10" s="61"/>
      <c r="X10" s="61"/>
      <c r="Y10" s="61"/>
      <c r="Z10" s="61"/>
      <c r="AA10" s="61"/>
      <c r="AB10" s="61"/>
      <c r="AC10" s="61"/>
      <c r="AD10" s="61"/>
      <c r="AE10" s="61"/>
      <c r="AF10" s="48" t="s">
        <v>119</v>
      </c>
      <c r="AG10" s="48" t="s">
        <v>120</v>
      </c>
    </row>
    <row r="11" ht="15.75" customHeight="1">
      <c r="A11" s="68"/>
      <c r="B11" s="69" t="s">
        <v>137</v>
      </c>
      <c r="C11" s="48" t="s">
        <v>111</v>
      </c>
      <c r="D11" s="49" t="s">
        <v>112</v>
      </c>
      <c r="E11" s="50" t="s">
        <v>113</v>
      </c>
      <c r="F11" s="48" t="s">
        <v>138</v>
      </c>
      <c r="G11" s="52">
        <v>400.0</v>
      </c>
      <c r="H11" s="52" t="s">
        <v>115</v>
      </c>
      <c r="I11" s="70">
        <v>45544.0</v>
      </c>
      <c r="J11" s="71">
        <f t="shared" si="1"/>
        <v>5000</v>
      </c>
      <c r="K11" s="52">
        <v>1.3E7</v>
      </c>
      <c r="L11" s="52">
        <v>2600.0</v>
      </c>
      <c r="M11" s="55" t="s">
        <v>116</v>
      </c>
      <c r="N11" s="55" t="s">
        <v>117</v>
      </c>
      <c r="O11" s="72" t="s">
        <v>136</v>
      </c>
      <c r="P11" s="70">
        <v>45544.0</v>
      </c>
      <c r="Q11" s="56">
        <v>23.0</v>
      </c>
      <c r="R11" s="57">
        <v>45565.0</v>
      </c>
      <c r="S11" s="58"/>
      <c r="T11" s="64"/>
      <c r="U11" s="65"/>
      <c r="V11" s="66"/>
      <c r="W11" s="61"/>
      <c r="X11" s="61"/>
      <c r="Y11" s="61"/>
      <c r="Z11" s="61"/>
      <c r="AA11" s="61"/>
      <c r="AB11" s="61"/>
      <c r="AC11" s="61"/>
      <c r="AD11" s="61"/>
      <c r="AE11" s="61"/>
      <c r="AF11" s="48" t="s">
        <v>119</v>
      </c>
      <c r="AG11" s="48" t="s">
        <v>120</v>
      </c>
    </row>
    <row r="12" ht="15.75" customHeight="1">
      <c r="A12" s="46" t="s">
        <v>139</v>
      </c>
      <c r="B12" s="47" t="s">
        <v>140</v>
      </c>
      <c r="C12" s="48" t="s">
        <v>141</v>
      </c>
      <c r="D12" s="49" t="s">
        <v>112</v>
      </c>
      <c r="E12" s="50" t="s">
        <v>113</v>
      </c>
      <c r="F12" s="48" t="s">
        <v>142</v>
      </c>
      <c r="G12" s="52">
        <v>1500.0</v>
      </c>
      <c r="H12" s="52" t="s">
        <v>115</v>
      </c>
      <c r="I12" s="53">
        <v>45542.0</v>
      </c>
      <c r="J12" s="54">
        <f t="shared" si="1"/>
        <v>10000</v>
      </c>
      <c r="K12" s="52">
        <v>2.55E7</v>
      </c>
      <c r="L12" s="52">
        <v>2550.0</v>
      </c>
      <c r="M12" s="55" t="s">
        <v>116</v>
      </c>
      <c r="N12" s="48" t="s">
        <v>118</v>
      </c>
      <c r="O12" s="55" t="s">
        <v>116</v>
      </c>
      <c r="P12" s="53">
        <v>45542.0</v>
      </c>
      <c r="Q12" s="56">
        <v>23.0</v>
      </c>
      <c r="R12" s="57">
        <v>45565.0</v>
      </c>
      <c r="S12" s="73">
        <v>4000.0</v>
      </c>
      <c r="T12" s="74">
        <v>800.0</v>
      </c>
      <c r="U12" s="75" t="s">
        <v>115</v>
      </c>
      <c r="V12" s="76" t="s">
        <v>115</v>
      </c>
      <c r="W12" s="76" t="s">
        <v>115</v>
      </c>
      <c r="X12" s="76" t="s">
        <v>115</v>
      </c>
      <c r="Y12" s="76" t="s">
        <v>115</v>
      </c>
      <c r="Z12" s="61" t="s">
        <v>143</v>
      </c>
      <c r="AA12" s="61" t="s">
        <v>144</v>
      </c>
      <c r="AB12" s="61" t="s">
        <v>145</v>
      </c>
      <c r="AC12" s="61" t="s">
        <v>146</v>
      </c>
      <c r="AD12" s="61" t="s">
        <v>115</v>
      </c>
      <c r="AE12" s="61" t="s">
        <v>115</v>
      </c>
      <c r="AF12" s="48" t="s">
        <v>119</v>
      </c>
      <c r="AG12" s="48" t="s">
        <v>120</v>
      </c>
    </row>
    <row r="13" ht="15.75" customHeight="1">
      <c r="A13" s="62"/>
      <c r="B13" s="47" t="s">
        <v>147</v>
      </c>
      <c r="C13" s="48" t="s">
        <v>141</v>
      </c>
      <c r="D13" s="49" t="s">
        <v>112</v>
      </c>
      <c r="E13" s="50" t="s">
        <v>113</v>
      </c>
      <c r="F13" s="48" t="s">
        <v>148</v>
      </c>
      <c r="G13" s="52">
        <v>2210.0</v>
      </c>
      <c r="H13" s="52" t="s">
        <v>115</v>
      </c>
      <c r="I13" s="53">
        <v>45542.0</v>
      </c>
      <c r="J13" s="54">
        <f t="shared" si="1"/>
        <v>10000</v>
      </c>
      <c r="K13" s="52">
        <v>2.55E7</v>
      </c>
      <c r="L13" s="52">
        <v>2550.0</v>
      </c>
      <c r="M13" s="48" t="s">
        <v>136</v>
      </c>
      <c r="N13" s="48" t="s">
        <v>118</v>
      </c>
      <c r="O13" s="48" t="s">
        <v>118</v>
      </c>
      <c r="P13" s="53">
        <v>45542.0</v>
      </c>
      <c r="Q13" s="56">
        <v>23.0</v>
      </c>
      <c r="R13" s="57">
        <v>45565.0</v>
      </c>
      <c r="S13" s="58"/>
      <c r="T13" s="64"/>
      <c r="U13" s="65"/>
      <c r="V13" s="66"/>
      <c r="W13" s="61"/>
      <c r="X13" s="61"/>
      <c r="Y13" s="61"/>
      <c r="Z13" s="61"/>
      <c r="AA13" s="61"/>
      <c r="AB13" s="61"/>
      <c r="AC13" s="61"/>
      <c r="AD13" s="61"/>
      <c r="AE13" s="61"/>
      <c r="AF13" s="48" t="s">
        <v>119</v>
      </c>
      <c r="AG13" s="48" t="s">
        <v>120</v>
      </c>
    </row>
    <row r="14" ht="15.75" customHeight="1">
      <c r="A14" s="62"/>
      <c r="B14" s="77" t="s">
        <v>149</v>
      </c>
      <c r="C14" s="48" t="s">
        <v>141</v>
      </c>
      <c r="D14" s="49" t="s">
        <v>112</v>
      </c>
      <c r="E14" s="50" t="s">
        <v>113</v>
      </c>
      <c r="F14" s="48" t="s">
        <v>150</v>
      </c>
      <c r="G14" s="52">
        <v>6000.0</v>
      </c>
      <c r="H14" s="52" t="s">
        <v>115</v>
      </c>
      <c r="I14" s="53">
        <v>45542.0</v>
      </c>
      <c r="J14" s="54">
        <f t="shared" si="1"/>
        <v>10000</v>
      </c>
      <c r="K14" s="52">
        <v>2.55E7</v>
      </c>
      <c r="L14" s="52">
        <v>2550.0</v>
      </c>
      <c r="M14" s="48" t="s">
        <v>136</v>
      </c>
      <c r="N14" s="48" t="s">
        <v>118</v>
      </c>
      <c r="O14" s="48" t="s">
        <v>118</v>
      </c>
      <c r="P14" s="53">
        <v>45542.0</v>
      </c>
      <c r="Q14" s="56">
        <v>23.0</v>
      </c>
      <c r="R14" s="57">
        <v>45565.0</v>
      </c>
      <c r="S14" s="58"/>
      <c r="T14" s="64"/>
      <c r="U14" s="65"/>
      <c r="V14" s="66"/>
      <c r="W14" s="61"/>
      <c r="X14" s="61"/>
      <c r="Y14" s="61"/>
      <c r="Z14" s="61"/>
      <c r="AA14" s="61"/>
      <c r="AB14" s="61"/>
      <c r="AC14" s="61"/>
      <c r="AD14" s="61"/>
      <c r="AE14" s="61"/>
      <c r="AF14" s="48" t="s">
        <v>119</v>
      </c>
      <c r="AG14" s="48" t="s">
        <v>120</v>
      </c>
    </row>
    <row r="15" ht="15.75" customHeight="1">
      <c r="A15" s="62"/>
      <c r="B15" s="47" t="s">
        <v>151</v>
      </c>
      <c r="C15" s="48" t="s">
        <v>141</v>
      </c>
      <c r="D15" s="49" t="s">
        <v>112</v>
      </c>
      <c r="E15" s="50" t="s">
        <v>113</v>
      </c>
      <c r="F15" s="48" t="s">
        <v>152</v>
      </c>
      <c r="G15" s="52">
        <v>2300.0</v>
      </c>
      <c r="H15" s="52" t="s">
        <v>115</v>
      </c>
      <c r="I15" s="53">
        <v>45542.0</v>
      </c>
      <c r="J15" s="54">
        <f t="shared" si="1"/>
        <v>10000</v>
      </c>
      <c r="K15" s="52">
        <v>2.55E7</v>
      </c>
      <c r="L15" s="52">
        <v>2550.0</v>
      </c>
      <c r="M15" s="48" t="s">
        <v>136</v>
      </c>
      <c r="N15" s="48" t="s">
        <v>118</v>
      </c>
      <c r="O15" s="48" t="s">
        <v>118</v>
      </c>
      <c r="P15" s="53">
        <v>45542.0</v>
      </c>
      <c r="Q15" s="56">
        <v>23.0</v>
      </c>
      <c r="R15" s="57">
        <v>45565.0</v>
      </c>
      <c r="S15" s="58"/>
      <c r="T15" s="64"/>
      <c r="U15" s="65"/>
      <c r="V15" s="66"/>
      <c r="W15" s="61"/>
      <c r="X15" s="61"/>
      <c r="Y15" s="61"/>
      <c r="Z15" s="61"/>
      <c r="AA15" s="61"/>
      <c r="AB15" s="61"/>
      <c r="AC15" s="61"/>
      <c r="AD15" s="61"/>
      <c r="AE15" s="61"/>
      <c r="AF15" s="48" t="s">
        <v>119</v>
      </c>
      <c r="AG15" s="48" t="s">
        <v>120</v>
      </c>
    </row>
    <row r="16" ht="15.75" customHeight="1">
      <c r="A16" s="62"/>
      <c r="B16" s="47" t="s">
        <v>153</v>
      </c>
      <c r="C16" s="48" t="s">
        <v>141</v>
      </c>
      <c r="D16" s="49" t="s">
        <v>112</v>
      </c>
      <c r="E16" s="50" t="s">
        <v>113</v>
      </c>
      <c r="F16" s="48" t="s">
        <v>154</v>
      </c>
      <c r="G16" s="52">
        <v>6000.0</v>
      </c>
      <c r="H16" s="52" t="s">
        <v>115</v>
      </c>
      <c r="I16" s="53">
        <v>45542.0</v>
      </c>
      <c r="J16" s="54">
        <f t="shared" si="1"/>
        <v>10000</v>
      </c>
      <c r="K16" s="52">
        <v>2.55E7</v>
      </c>
      <c r="L16" s="52">
        <v>2550.0</v>
      </c>
      <c r="M16" s="48" t="s">
        <v>136</v>
      </c>
      <c r="N16" s="48" t="s">
        <v>118</v>
      </c>
      <c r="O16" s="48" t="s">
        <v>118</v>
      </c>
      <c r="P16" s="53">
        <v>45542.0</v>
      </c>
      <c r="Q16" s="56">
        <v>23.0</v>
      </c>
      <c r="R16" s="57">
        <v>45565.0</v>
      </c>
      <c r="S16" s="58"/>
      <c r="T16" s="64"/>
      <c r="U16" s="65"/>
      <c r="V16" s="66"/>
      <c r="W16" s="61"/>
      <c r="X16" s="61"/>
      <c r="Y16" s="61"/>
      <c r="Z16" s="61"/>
      <c r="AA16" s="61"/>
      <c r="AB16" s="61"/>
      <c r="AC16" s="61"/>
      <c r="AD16" s="61"/>
      <c r="AE16" s="61"/>
      <c r="AF16" s="48" t="s">
        <v>119</v>
      </c>
      <c r="AG16" s="48" t="s">
        <v>120</v>
      </c>
    </row>
    <row r="17" ht="24.75" customHeight="1">
      <c r="A17" s="62"/>
      <c r="B17" s="47" t="s">
        <v>155</v>
      </c>
      <c r="C17" s="48" t="s">
        <v>141</v>
      </c>
      <c r="D17" s="49" t="s">
        <v>112</v>
      </c>
      <c r="E17" s="50" t="s">
        <v>113</v>
      </c>
      <c r="F17" s="48" t="s">
        <v>156</v>
      </c>
      <c r="G17" s="52">
        <v>5400.0</v>
      </c>
      <c r="H17" s="52" t="s">
        <v>115</v>
      </c>
      <c r="I17" s="53">
        <v>45542.0</v>
      </c>
      <c r="J17" s="54">
        <f t="shared" si="1"/>
        <v>10000</v>
      </c>
      <c r="K17" s="52">
        <v>2.55E7</v>
      </c>
      <c r="L17" s="52">
        <v>2550.0</v>
      </c>
      <c r="M17" s="48" t="s">
        <v>136</v>
      </c>
      <c r="N17" s="48" t="s">
        <v>118</v>
      </c>
      <c r="O17" s="48" t="s">
        <v>118</v>
      </c>
      <c r="P17" s="53">
        <v>45542.0</v>
      </c>
      <c r="Q17" s="56">
        <v>23.0</v>
      </c>
      <c r="R17" s="57">
        <v>45565.0</v>
      </c>
      <c r="S17" s="58"/>
      <c r="T17" s="59"/>
      <c r="U17" s="60"/>
      <c r="V17" s="61"/>
      <c r="W17" s="61"/>
      <c r="X17" s="61"/>
      <c r="Y17" s="61"/>
      <c r="Z17" s="61"/>
      <c r="AA17" s="61"/>
      <c r="AB17" s="61"/>
      <c r="AC17" s="61"/>
      <c r="AD17" s="61"/>
      <c r="AE17" s="61"/>
      <c r="AF17" s="48" t="s">
        <v>119</v>
      </c>
      <c r="AG17" s="48" t="s">
        <v>120</v>
      </c>
    </row>
    <row r="18" ht="15.75" customHeight="1">
      <c r="A18" s="62"/>
      <c r="B18" s="47" t="s">
        <v>157</v>
      </c>
      <c r="C18" s="48" t="s">
        <v>141</v>
      </c>
      <c r="D18" s="49" t="s">
        <v>112</v>
      </c>
      <c r="E18" s="50" t="s">
        <v>113</v>
      </c>
      <c r="F18" s="48" t="s">
        <v>158</v>
      </c>
      <c r="G18" s="52">
        <v>5220.0</v>
      </c>
      <c r="H18" s="52" t="s">
        <v>115</v>
      </c>
      <c r="I18" s="53">
        <v>45542.0</v>
      </c>
      <c r="J18" s="54">
        <f t="shared" si="1"/>
        <v>10000</v>
      </c>
      <c r="K18" s="52">
        <v>2.55E7</v>
      </c>
      <c r="L18" s="52">
        <v>2550.0</v>
      </c>
      <c r="M18" s="48" t="s">
        <v>136</v>
      </c>
      <c r="N18" s="48" t="s">
        <v>118</v>
      </c>
      <c r="O18" s="48" t="s">
        <v>118</v>
      </c>
      <c r="P18" s="53">
        <v>45542.0</v>
      </c>
      <c r="Q18" s="56">
        <v>23.0</v>
      </c>
      <c r="R18" s="57">
        <v>45565.0</v>
      </c>
      <c r="S18" s="58"/>
      <c r="T18" s="59"/>
      <c r="U18" s="60"/>
      <c r="V18" s="61"/>
      <c r="W18" s="61"/>
      <c r="X18" s="61"/>
      <c r="Y18" s="61"/>
      <c r="Z18" s="61"/>
      <c r="AA18" s="61"/>
      <c r="AB18" s="61"/>
      <c r="AC18" s="61"/>
      <c r="AD18" s="61"/>
      <c r="AE18" s="61"/>
      <c r="AF18" s="48" t="s">
        <v>119</v>
      </c>
      <c r="AG18" s="48" t="s">
        <v>120</v>
      </c>
    </row>
    <row r="19" ht="15.75" customHeight="1">
      <c r="A19" s="68"/>
      <c r="B19" s="69" t="s">
        <v>159</v>
      </c>
      <c r="C19" s="48" t="s">
        <v>141</v>
      </c>
      <c r="D19" s="49" t="s">
        <v>112</v>
      </c>
      <c r="E19" s="50" t="s">
        <v>113</v>
      </c>
      <c r="F19" s="61" t="s">
        <v>160</v>
      </c>
      <c r="G19" s="52">
        <v>390.0</v>
      </c>
      <c r="H19" s="52" t="s">
        <v>115</v>
      </c>
      <c r="I19" s="78">
        <v>45544.0</v>
      </c>
      <c r="J19" s="54">
        <f t="shared" si="1"/>
        <v>5000</v>
      </c>
      <c r="K19" s="52">
        <v>1.275E7</v>
      </c>
      <c r="L19" s="52">
        <v>2550.0</v>
      </c>
      <c r="M19" s="72" t="s">
        <v>136</v>
      </c>
      <c r="N19" s="48" t="s">
        <v>118</v>
      </c>
      <c r="O19" s="72" t="s">
        <v>118</v>
      </c>
      <c r="P19" s="78">
        <v>45544.0</v>
      </c>
      <c r="Q19" s="56">
        <v>23.0</v>
      </c>
      <c r="R19" s="57">
        <v>45565.0</v>
      </c>
      <c r="S19" s="73"/>
      <c r="T19" s="74"/>
      <c r="U19" s="75"/>
      <c r="V19" s="76"/>
      <c r="W19" s="76"/>
      <c r="X19" s="76"/>
      <c r="Y19" s="76"/>
      <c r="Z19" s="61"/>
      <c r="AA19" s="61"/>
      <c r="AB19" s="61"/>
      <c r="AC19" s="61"/>
      <c r="AD19" s="61"/>
      <c r="AE19" s="61"/>
      <c r="AF19" s="48" t="s">
        <v>119</v>
      </c>
      <c r="AG19" s="48" t="s">
        <v>120</v>
      </c>
    </row>
    <row r="20" ht="15.75" customHeight="1">
      <c r="A20" s="46" t="s">
        <v>161</v>
      </c>
      <c r="B20" s="47" t="s">
        <v>162</v>
      </c>
      <c r="C20" s="48" t="s">
        <v>163</v>
      </c>
      <c r="D20" s="49" t="s">
        <v>112</v>
      </c>
      <c r="E20" s="50" t="s">
        <v>113</v>
      </c>
      <c r="F20" s="61" t="s">
        <v>164</v>
      </c>
      <c r="G20" s="52">
        <v>1604.0</v>
      </c>
      <c r="H20" s="52" t="s">
        <v>115</v>
      </c>
      <c r="I20" s="53">
        <v>45542.0</v>
      </c>
      <c r="J20" s="54">
        <f t="shared" si="1"/>
        <v>5000</v>
      </c>
      <c r="K20" s="52">
        <v>1.3E7</v>
      </c>
      <c r="L20" s="48">
        <v>2600.0</v>
      </c>
      <c r="M20" s="48" t="s">
        <v>136</v>
      </c>
      <c r="N20" s="48" t="s">
        <v>118</v>
      </c>
      <c r="O20" s="48" t="s">
        <v>118</v>
      </c>
      <c r="P20" s="53">
        <v>45542.0</v>
      </c>
      <c r="Q20" s="56">
        <v>23.0</v>
      </c>
      <c r="R20" s="57">
        <v>45565.0</v>
      </c>
      <c r="S20" s="58"/>
      <c r="T20" s="59"/>
      <c r="U20" s="60"/>
      <c r="V20" s="61"/>
      <c r="W20" s="61"/>
      <c r="X20" s="61"/>
      <c r="Y20" s="61"/>
      <c r="Z20" s="61"/>
      <c r="AA20" s="61"/>
      <c r="AB20" s="61"/>
      <c r="AC20" s="61"/>
      <c r="AD20" s="61"/>
      <c r="AE20" s="61"/>
      <c r="AF20" s="48" t="s">
        <v>119</v>
      </c>
      <c r="AG20" s="48" t="s">
        <v>120</v>
      </c>
    </row>
    <row r="21" ht="15.75" customHeight="1">
      <c r="A21" s="62"/>
      <c r="B21" s="47" t="s">
        <v>165</v>
      </c>
      <c r="C21" s="48" t="s">
        <v>163</v>
      </c>
      <c r="D21" s="49" t="s">
        <v>112</v>
      </c>
      <c r="E21" s="50" t="s">
        <v>113</v>
      </c>
      <c r="F21" s="61" t="s">
        <v>166</v>
      </c>
      <c r="G21" s="52" t="s">
        <v>115</v>
      </c>
      <c r="H21" s="52">
        <v>176.0</v>
      </c>
      <c r="I21" s="78">
        <v>45544.0</v>
      </c>
      <c r="J21" s="54">
        <f t="shared" si="1"/>
        <v>5000</v>
      </c>
      <c r="K21" s="52">
        <v>1.275E7</v>
      </c>
      <c r="L21" s="48">
        <v>2550.0</v>
      </c>
      <c r="M21" s="55" t="s">
        <v>116</v>
      </c>
      <c r="N21" s="55" t="s">
        <v>117</v>
      </c>
      <c r="O21" s="55" t="s">
        <v>116</v>
      </c>
      <c r="P21" s="78">
        <v>45544.0</v>
      </c>
      <c r="Q21" s="56">
        <v>23.0</v>
      </c>
      <c r="R21" s="57">
        <v>45565.0</v>
      </c>
      <c r="S21" s="58">
        <v>3683.0</v>
      </c>
      <c r="T21" s="59">
        <v>586.0</v>
      </c>
      <c r="U21" s="60">
        <v>543.0</v>
      </c>
      <c r="V21" s="61">
        <v>1452.0</v>
      </c>
      <c r="W21" s="61">
        <v>604.0</v>
      </c>
      <c r="X21" s="61">
        <v>624.0</v>
      </c>
      <c r="Y21" s="61">
        <v>460.0</v>
      </c>
      <c r="Z21" s="61" t="s">
        <v>167</v>
      </c>
      <c r="AA21" s="61" t="s">
        <v>168</v>
      </c>
      <c r="AB21" s="61" t="s">
        <v>169</v>
      </c>
      <c r="AC21" s="61" t="s">
        <v>170</v>
      </c>
      <c r="AD21" s="61" t="s">
        <v>115</v>
      </c>
      <c r="AE21" s="61" t="s">
        <v>115</v>
      </c>
      <c r="AF21" s="48" t="s">
        <v>119</v>
      </c>
      <c r="AG21" s="48" t="s">
        <v>120</v>
      </c>
    </row>
    <row r="22" ht="27.0" customHeight="1">
      <c r="A22" s="62"/>
      <c r="B22" s="47" t="s">
        <v>171</v>
      </c>
      <c r="C22" s="48" t="s">
        <v>163</v>
      </c>
      <c r="D22" s="49" t="s">
        <v>112</v>
      </c>
      <c r="E22" s="50" t="s">
        <v>113</v>
      </c>
      <c r="F22" s="61" t="s">
        <v>172</v>
      </c>
      <c r="G22" s="52" t="s">
        <v>115</v>
      </c>
      <c r="H22" s="52" t="s">
        <v>115</v>
      </c>
      <c r="I22" s="53">
        <v>45542.0</v>
      </c>
      <c r="J22" s="54">
        <f t="shared" si="1"/>
        <v>5000</v>
      </c>
      <c r="K22" s="52">
        <v>1.3E7</v>
      </c>
      <c r="L22" s="48">
        <v>2600.0</v>
      </c>
      <c r="M22" s="48" t="s">
        <v>136</v>
      </c>
      <c r="N22" s="48" t="s">
        <v>118</v>
      </c>
      <c r="O22" s="48" t="s">
        <v>118</v>
      </c>
      <c r="P22" s="53">
        <v>45542.0</v>
      </c>
      <c r="Q22" s="56">
        <v>23.0</v>
      </c>
      <c r="R22" s="57">
        <v>45565.0</v>
      </c>
      <c r="S22" s="58"/>
      <c r="T22" s="59"/>
      <c r="U22" s="60"/>
      <c r="V22" s="61"/>
      <c r="W22" s="61"/>
      <c r="X22" s="61"/>
      <c r="Y22" s="61"/>
      <c r="Z22" s="61"/>
      <c r="AA22" s="61"/>
      <c r="AB22" s="61"/>
      <c r="AC22" s="61"/>
      <c r="AD22" s="61"/>
      <c r="AE22" s="61"/>
      <c r="AF22" s="48" t="s">
        <v>119</v>
      </c>
      <c r="AG22" s="48" t="s">
        <v>120</v>
      </c>
    </row>
    <row r="23" ht="23.25" customHeight="1">
      <c r="A23" s="62"/>
      <c r="B23" s="47" t="s">
        <v>173</v>
      </c>
      <c r="C23" s="48" t="s">
        <v>163</v>
      </c>
      <c r="D23" s="49" t="s">
        <v>112</v>
      </c>
      <c r="E23" s="50" t="s">
        <v>113</v>
      </c>
      <c r="F23" s="61" t="s">
        <v>174</v>
      </c>
      <c r="G23" s="52">
        <v>667.0</v>
      </c>
      <c r="H23" s="52" t="s">
        <v>115</v>
      </c>
      <c r="I23" s="79">
        <v>45544.0</v>
      </c>
      <c r="J23" s="54">
        <f t="shared" si="1"/>
        <v>5000</v>
      </c>
      <c r="K23" s="80">
        <v>1.3E7</v>
      </c>
      <c r="L23" s="48">
        <v>2600.0</v>
      </c>
      <c r="M23" s="55" t="s">
        <v>116</v>
      </c>
      <c r="N23" s="55" t="s">
        <v>117</v>
      </c>
      <c r="O23" s="55" t="s">
        <v>116</v>
      </c>
      <c r="P23" s="79">
        <v>45544.0</v>
      </c>
      <c r="Q23" s="56">
        <v>23.0</v>
      </c>
      <c r="R23" s="57">
        <v>45565.0</v>
      </c>
      <c r="S23" s="81">
        <v>1710.0</v>
      </c>
      <c r="T23" s="82">
        <v>262.0</v>
      </c>
      <c r="U23" s="83">
        <v>166.0</v>
      </c>
      <c r="V23" s="48">
        <v>212.0</v>
      </c>
      <c r="W23" s="48">
        <v>528.0</v>
      </c>
      <c r="X23" s="48">
        <v>804.0</v>
      </c>
      <c r="Y23" s="48">
        <v>30.0</v>
      </c>
      <c r="Z23" s="61" t="s">
        <v>175</v>
      </c>
      <c r="AA23" s="61" t="s">
        <v>176</v>
      </c>
      <c r="AB23" s="61" t="s">
        <v>177</v>
      </c>
      <c r="AC23" s="84" t="s">
        <v>178</v>
      </c>
      <c r="AD23" s="61" t="s">
        <v>115</v>
      </c>
      <c r="AE23" s="61"/>
      <c r="AF23" s="48" t="s">
        <v>119</v>
      </c>
      <c r="AG23" s="48" t="s">
        <v>120</v>
      </c>
    </row>
    <row r="24" ht="15.75" customHeight="1">
      <c r="A24" s="62"/>
      <c r="B24" s="69" t="s">
        <v>179</v>
      </c>
      <c r="C24" s="48" t="s">
        <v>163</v>
      </c>
      <c r="D24" s="49" t="s">
        <v>112</v>
      </c>
      <c r="E24" s="50" t="s">
        <v>113</v>
      </c>
      <c r="F24" s="61" t="s">
        <v>180</v>
      </c>
      <c r="G24" s="52" t="s">
        <v>115</v>
      </c>
      <c r="H24" s="52">
        <v>500.0</v>
      </c>
      <c r="I24" s="53">
        <v>45542.0</v>
      </c>
      <c r="J24" s="54">
        <f t="shared" si="1"/>
        <v>5000</v>
      </c>
      <c r="K24" s="52">
        <v>1.275E7</v>
      </c>
      <c r="L24" s="48">
        <v>2550.0</v>
      </c>
      <c r="M24" s="55" t="s">
        <v>116</v>
      </c>
      <c r="N24" s="55" t="s">
        <v>117</v>
      </c>
      <c r="O24" s="55" t="s">
        <v>116</v>
      </c>
      <c r="P24" s="53">
        <v>45542.0</v>
      </c>
      <c r="Q24" s="56">
        <v>23.0</v>
      </c>
      <c r="R24" s="57">
        <v>45565.0</v>
      </c>
      <c r="S24" s="81">
        <v>2451.0</v>
      </c>
      <c r="T24" s="82">
        <v>616.0</v>
      </c>
      <c r="U24" s="83">
        <v>400.0</v>
      </c>
      <c r="V24" s="48">
        <v>372.0</v>
      </c>
      <c r="W24" s="48">
        <v>493.0</v>
      </c>
      <c r="X24" s="48">
        <v>1181.0</v>
      </c>
      <c r="Y24" s="48">
        <v>5.0</v>
      </c>
      <c r="Z24" s="61" t="s">
        <v>181</v>
      </c>
      <c r="AA24" s="61" t="s">
        <v>182</v>
      </c>
      <c r="AB24" s="84" t="s">
        <v>183</v>
      </c>
      <c r="AC24" s="84" t="s">
        <v>178</v>
      </c>
      <c r="AD24" s="61" t="s">
        <v>115</v>
      </c>
      <c r="AE24" s="61"/>
      <c r="AF24" s="48" t="s">
        <v>119</v>
      </c>
      <c r="AG24" s="48" t="s">
        <v>120</v>
      </c>
    </row>
    <row r="25" ht="24.75" customHeight="1">
      <c r="A25" s="62"/>
      <c r="B25" s="67" t="s">
        <v>184</v>
      </c>
      <c r="C25" s="48" t="s">
        <v>163</v>
      </c>
      <c r="D25" s="49" t="s">
        <v>112</v>
      </c>
      <c r="E25" s="50" t="s">
        <v>113</v>
      </c>
      <c r="F25" s="61" t="s">
        <v>185</v>
      </c>
      <c r="G25" s="52">
        <v>1315.0</v>
      </c>
      <c r="H25" s="52" t="s">
        <v>115</v>
      </c>
      <c r="I25" s="53">
        <v>45542.0</v>
      </c>
      <c r="J25" s="54">
        <f t="shared" si="1"/>
        <v>5000</v>
      </c>
      <c r="K25" s="52">
        <v>1.3E7</v>
      </c>
      <c r="L25" s="48">
        <v>2600.0</v>
      </c>
      <c r="M25" s="48" t="s">
        <v>136</v>
      </c>
      <c r="N25" s="48" t="s">
        <v>118</v>
      </c>
      <c r="O25" s="48" t="s">
        <v>118</v>
      </c>
      <c r="P25" s="53">
        <v>45542.0</v>
      </c>
      <c r="Q25" s="56">
        <v>23.0</v>
      </c>
      <c r="R25" s="57">
        <v>45565.0</v>
      </c>
      <c r="S25" s="58"/>
      <c r="T25" s="59"/>
      <c r="U25" s="60"/>
      <c r="V25" s="61"/>
      <c r="W25" s="61"/>
      <c r="X25" s="61"/>
      <c r="Y25" s="61"/>
      <c r="Z25" s="61"/>
      <c r="AA25" s="61"/>
      <c r="AB25" s="61"/>
      <c r="AC25" s="61"/>
      <c r="AD25" s="61"/>
      <c r="AE25" s="61"/>
      <c r="AF25" s="48" t="s">
        <v>119</v>
      </c>
      <c r="AG25" s="48" t="s">
        <v>120</v>
      </c>
    </row>
    <row r="26" ht="15.75" customHeight="1">
      <c r="A26" s="62"/>
      <c r="B26" s="69" t="s">
        <v>186</v>
      </c>
      <c r="C26" s="48" t="s">
        <v>163</v>
      </c>
      <c r="D26" s="49" t="s">
        <v>112</v>
      </c>
      <c r="E26" s="50" t="s">
        <v>113</v>
      </c>
      <c r="F26" s="61" t="s">
        <v>187</v>
      </c>
      <c r="G26" s="52" t="s">
        <v>115</v>
      </c>
      <c r="H26" s="52">
        <v>291.0</v>
      </c>
      <c r="I26" s="53">
        <v>45542.0</v>
      </c>
      <c r="J26" s="54">
        <f t="shared" si="1"/>
        <v>5000</v>
      </c>
      <c r="K26" s="52">
        <v>1.3E7</v>
      </c>
      <c r="L26" s="48">
        <v>2600.0</v>
      </c>
      <c r="M26" s="55" t="s">
        <v>116</v>
      </c>
      <c r="N26" s="55" t="s">
        <v>117</v>
      </c>
      <c r="O26" s="55" t="s">
        <v>116</v>
      </c>
      <c r="P26" s="53">
        <v>45542.0</v>
      </c>
      <c r="Q26" s="56">
        <v>23.0</v>
      </c>
      <c r="R26" s="57">
        <v>45565.0</v>
      </c>
      <c r="S26" s="81">
        <v>1868.0</v>
      </c>
      <c r="T26" s="82">
        <v>462.0</v>
      </c>
      <c r="U26" s="83">
        <v>114.0</v>
      </c>
      <c r="V26" s="82">
        <v>579.0</v>
      </c>
      <c r="W26" s="48">
        <v>434.0</v>
      </c>
      <c r="X26" s="48">
        <v>624.0</v>
      </c>
      <c r="Y26" s="48">
        <v>117.0</v>
      </c>
      <c r="Z26" s="61" t="s">
        <v>188</v>
      </c>
      <c r="AA26" s="61" t="s">
        <v>189</v>
      </c>
      <c r="AB26" s="61" t="s">
        <v>190</v>
      </c>
      <c r="AC26" s="61" t="s">
        <v>191</v>
      </c>
      <c r="AD26" s="61" t="s">
        <v>115</v>
      </c>
      <c r="AE26" s="61" t="s">
        <v>115</v>
      </c>
      <c r="AF26" s="48" t="s">
        <v>119</v>
      </c>
      <c r="AG26" s="48" t="s">
        <v>120</v>
      </c>
    </row>
    <row r="27" ht="15.75" customHeight="1">
      <c r="A27" s="68"/>
      <c r="B27" s="85" t="s">
        <v>192</v>
      </c>
      <c r="C27" s="86" t="s">
        <v>163</v>
      </c>
      <c r="D27" s="87" t="s">
        <v>112</v>
      </c>
      <c r="E27" s="88" t="s">
        <v>113</v>
      </c>
      <c r="F27" s="89" t="s">
        <v>193</v>
      </c>
      <c r="G27" s="90" t="s">
        <v>115</v>
      </c>
      <c r="H27" s="90">
        <v>2000.0</v>
      </c>
      <c r="I27" s="91">
        <v>45546.0</v>
      </c>
      <c r="J27" s="92">
        <f t="shared" si="1"/>
        <v>5000</v>
      </c>
      <c r="K27" s="90">
        <v>1.275E7</v>
      </c>
      <c r="L27" s="86">
        <v>2550.0</v>
      </c>
      <c r="M27" s="86" t="s">
        <v>116</v>
      </c>
      <c r="N27" s="86" t="s">
        <v>117</v>
      </c>
      <c r="O27" s="86" t="s">
        <v>116</v>
      </c>
      <c r="P27" s="91">
        <v>45546.0</v>
      </c>
      <c r="Q27" s="93">
        <v>23.0</v>
      </c>
      <c r="R27" s="94">
        <v>45570.0</v>
      </c>
      <c r="S27" s="81">
        <v>590.0</v>
      </c>
      <c r="T27" s="82">
        <v>246.0</v>
      </c>
      <c r="U27" s="60" t="s">
        <v>115</v>
      </c>
      <c r="V27" s="61" t="s">
        <v>115</v>
      </c>
      <c r="W27" s="61" t="s">
        <v>115</v>
      </c>
      <c r="X27" s="61" t="s">
        <v>115</v>
      </c>
      <c r="Y27" s="61" t="s">
        <v>115</v>
      </c>
      <c r="Z27" s="61" t="s">
        <v>194</v>
      </c>
      <c r="AA27" s="61" t="s">
        <v>195</v>
      </c>
      <c r="AB27" s="61" t="s">
        <v>196</v>
      </c>
      <c r="AC27" s="61" t="s">
        <v>197</v>
      </c>
      <c r="AD27" s="61" t="s">
        <v>115</v>
      </c>
      <c r="AE27" s="61" t="s">
        <v>115</v>
      </c>
      <c r="AF27" s="48" t="s">
        <v>119</v>
      </c>
      <c r="AG27" s="48" t="s">
        <v>120</v>
      </c>
    </row>
    <row r="28" ht="15.75" customHeight="1">
      <c r="A28" s="95" t="s">
        <v>198</v>
      </c>
      <c r="B28" s="47" t="s">
        <v>199</v>
      </c>
      <c r="C28" s="48" t="s">
        <v>200</v>
      </c>
      <c r="D28" s="61" t="s">
        <v>201</v>
      </c>
      <c r="E28" s="50" t="s">
        <v>202</v>
      </c>
      <c r="F28" s="61" t="s">
        <v>203</v>
      </c>
      <c r="G28" s="52" t="s">
        <v>115</v>
      </c>
      <c r="H28" s="52">
        <v>3000.0</v>
      </c>
      <c r="I28" s="78">
        <v>45543.0</v>
      </c>
      <c r="J28" s="96">
        <f t="shared" si="1"/>
        <v>25323.2498</v>
      </c>
      <c r="K28" s="52">
        <v>6.4574287E7</v>
      </c>
      <c r="L28" s="48">
        <v>2550.0</v>
      </c>
      <c r="M28" s="48" t="s">
        <v>136</v>
      </c>
      <c r="N28" s="48" t="s">
        <v>118</v>
      </c>
      <c r="O28" s="48" t="s">
        <v>118</v>
      </c>
      <c r="P28" s="78">
        <v>45543.0</v>
      </c>
      <c r="Q28" s="56">
        <v>23.0</v>
      </c>
      <c r="R28" s="97">
        <v>45570.0</v>
      </c>
      <c r="S28" s="58"/>
      <c r="T28" s="59"/>
      <c r="U28" s="60"/>
      <c r="V28" s="61"/>
      <c r="W28" s="61"/>
      <c r="X28" s="61"/>
      <c r="Y28" s="61"/>
      <c r="Z28" s="61"/>
      <c r="AA28" s="61"/>
      <c r="AB28" s="61"/>
      <c r="AC28" s="61"/>
      <c r="AD28" s="61"/>
      <c r="AE28" s="61"/>
      <c r="AF28" s="48" t="s">
        <v>119</v>
      </c>
      <c r="AG28" s="48" t="s">
        <v>120</v>
      </c>
    </row>
    <row r="29" ht="15.75" customHeight="1">
      <c r="A29" s="46" t="s">
        <v>204</v>
      </c>
      <c r="B29" s="47" t="s">
        <v>205</v>
      </c>
      <c r="C29" s="48" t="s">
        <v>206</v>
      </c>
      <c r="D29" s="49" t="s">
        <v>207</v>
      </c>
      <c r="E29" s="50" t="s">
        <v>208</v>
      </c>
      <c r="F29" s="61" t="s">
        <v>209</v>
      </c>
      <c r="G29" s="52">
        <v>289.0</v>
      </c>
      <c r="H29" s="52" t="s">
        <v>115</v>
      </c>
      <c r="I29" s="78">
        <v>45548.0</v>
      </c>
      <c r="J29" s="98">
        <v>1669.7</v>
      </c>
      <c r="K29" s="52">
        <f t="shared" ref="K29:K38" si="2">J29*L29</f>
        <v>4341220</v>
      </c>
      <c r="L29" s="48">
        <v>2600.0</v>
      </c>
      <c r="M29" s="48" t="s">
        <v>136</v>
      </c>
      <c r="N29" s="48" t="s">
        <v>118</v>
      </c>
      <c r="O29" s="48" t="s">
        <v>118</v>
      </c>
      <c r="P29" s="78">
        <v>45548.0</v>
      </c>
      <c r="Q29" s="56">
        <v>23.0</v>
      </c>
      <c r="R29" s="97">
        <v>45570.0</v>
      </c>
      <c r="S29" s="58"/>
      <c r="T29" s="59"/>
      <c r="U29" s="60"/>
      <c r="V29" s="61"/>
      <c r="W29" s="61"/>
      <c r="X29" s="61"/>
      <c r="Y29" s="61"/>
      <c r="Z29" s="61"/>
      <c r="AA29" s="61"/>
      <c r="AB29" s="61"/>
      <c r="AC29" s="61"/>
      <c r="AD29" s="61"/>
      <c r="AE29" s="61"/>
      <c r="AF29" s="48" t="s">
        <v>119</v>
      </c>
      <c r="AG29" s="48" t="s">
        <v>120</v>
      </c>
    </row>
    <row r="30" ht="15.75" customHeight="1">
      <c r="A30" s="62"/>
      <c r="B30" s="47" t="s">
        <v>210</v>
      </c>
      <c r="C30" s="48" t="s">
        <v>206</v>
      </c>
      <c r="D30" s="49" t="s">
        <v>207</v>
      </c>
      <c r="E30" s="50" t="s">
        <v>208</v>
      </c>
      <c r="F30" s="61" t="s">
        <v>211</v>
      </c>
      <c r="G30" s="52">
        <v>286.0</v>
      </c>
      <c r="H30" s="52" t="s">
        <v>115</v>
      </c>
      <c r="I30" s="78">
        <v>45548.0</v>
      </c>
      <c r="J30" s="98">
        <v>1669.66</v>
      </c>
      <c r="K30" s="52">
        <f t="shared" si="2"/>
        <v>4341116</v>
      </c>
      <c r="L30" s="48">
        <v>2600.0</v>
      </c>
      <c r="M30" s="48" t="s">
        <v>136</v>
      </c>
      <c r="N30" s="48" t="s">
        <v>118</v>
      </c>
      <c r="O30" s="48" t="s">
        <v>118</v>
      </c>
      <c r="P30" s="78">
        <v>45548.0</v>
      </c>
      <c r="Q30" s="56">
        <v>23.0</v>
      </c>
      <c r="R30" s="97">
        <v>45570.0</v>
      </c>
      <c r="S30" s="58"/>
      <c r="T30" s="59"/>
      <c r="U30" s="60"/>
      <c r="V30" s="61"/>
      <c r="W30" s="61"/>
      <c r="X30" s="61"/>
      <c r="Y30" s="61"/>
      <c r="Z30" s="61"/>
      <c r="AA30" s="61"/>
      <c r="AB30" s="61"/>
      <c r="AC30" s="61"/>
      <c r="AD30" s="61"/>
      <c r="AE30" s="61"/>
      <c r="AF30" s="48" t="s">
        <v>119</v>
      </c>
      <c r="AG30" s="48" t="s">
        <v>120</v>
      </c>
    </row>
    <row r="31" ht="15.75" customHeight="1">
      <c r="A31" s="62"/>
      <c r="B31" s="47" t="s">
        <v>212</v>
      </c>
      <c r="C31" s="48" t="s">
        <v>206</v>
      </c>
      <c r="D31" s="49" t="s">
        <v>207</v>
      </c>
      <c r="E31" s="50" t="s">
        <v>208</v>
      </c>
      <c r="F31" s="61" t="s">
        <v>213</v>
      </c>
      <c r="G31" s="52">
        <v>219.0</v>
      </c>
      <c r="H31" s="52" t="s">
        <v>115</v>
      </c>
      <c r="I31" s="78">
        <v>45548.0</v>
      </c>
      <c r="J31" s="98">
        <v>1669.66</v>
      </c>
      <c r="K31" s="52">
        <f t="shared" si="2"/>
        <v>4341116</v>
      </c>
      <c r="L31" s="48">
        <v>2600.0</v>
      </c>
      <c r="M31" s="48" t="s">
        <v>136</v>
      </c>
      <c r="N31" s="48" t="s">
        <v>118</v>
      </c>
      <c r="O31" s="48" t="s">
        <v>118</v>
      </c>
      <c r="P31" s="78">
        <v>45548.0</v>
      </c>
      <c r="Q31" s="56">
        <v>23.0</v>
      </c>
      <c r="R31" s="97">
        <v>45570.0</v>
      </c>
      <c r="S31" s="58"/>
      <c r="T31" s="59"/>
      <c r="U31" s="60"/>
      <c r="V31" s="61"/>
      <c r="W31" s="61"/>
      <c r="X31" s="61"/>
      <c r="Y31" s="61"/>
      <c r="Z31" s="61"/>
      <c r="AA31" s="61"/>
      <c r="AB31" s="61"/>
      <c r="AC31" s="61"/>
      <c r="AD31" s="61"/>
      <c r="AE31" s="61"/>
      <c r="AF31" s="48" t="s">
        <v>119</v>
      </c>
      <c r="AG31" s="48" t="s">
        <v>120</v>
      </c>
    </row>
    <row r="32" ht="15.75" customHeight="1">
      <c r="A32" s="62"/>
      <c r="B32" s="47" t="s">
        <v>214</v>
      </c>
      <c r="C32" s="48" t="s">
        <v>206</v>
      </c>
      <c r="D32" s="49" t="s">
        <v>207</v>
      </c>
      <c r="E32" s="50" t="s">
        <v>208</v>
      </c>
      <c r="F32" s="61" t="s">
        <v>215</v>
      </c>
      <c r="G32" s="52">
        <v>162.0</v>
      </c>
      <c r="H32" s="52" t="s">
        <v>115</v>
      </c>
      <c r="I32" s="78">
        <v>45548.0</v>
      </c>
      <c r="J32" s="98">
        <v>1669.66</v>
      </c>
      <c r="K32" s="52">
        <f t="shared" si="2"/>
        <v>4341116</v>
      </c>
      <c r="L32" s="48">
        <v>2600.0</v>
      </c>
      <c r="M32" s="48" t="s">
        <v>136</v>
      </c>
      <c r="N32" s="48" t="s">
        <v>118</v>
      </c>
      <c r="O32" s="48" t="s">
        <v>118</v>
      </c>
      <c r="P32" s="78">
        <v>45548.0</v>
      </c>
      <c r="Q32" s="56">
        <v>23.0</v>
      </c>
      <c r="R32" s="97">
        <v>45570.0</v>
      </c>
      <c r="S32" s="58"/>
      <c r="T32" s="59"/>
      <c r="U32" s="60"/>
      <c r="V32" s="61"/>
      <c r="W32" s="61"/>
      <c r="X32" s="61"/>
      <c r="Y32" s="61"/>
      <c r="Z32" s="61"/>
      <c r="AA32" s="61"/>
      <c r="AB32" s="61"/>
      <c r="AC32" s="61"/>
      <c r="AD32" s="61"/>
      <c r="AE32" s="61"/>
      <c r="AF32" s="48" t="s">
        <v>119</v>
      </c>
      <c r="AG32" s="48" t="s">
        <v>120</v>
      </c>
    </row>
    <row r="33" ht="15.75" customHeight="1">
      <c r="A33" s="62"/>
      <c r="B33" s="47" t="s">
        <v>216</v>
      </c>
      <c r="C33" s="48" t="s">
        <v>206</v>
      </c>
      <c r="D33" s="49" t="s">
        <v>207</v>
      </c>
      <c r="E33" s="50" t="s">
        <v>208</v>
      </c>
      <c r="F33" s="61" t="s">
        <v>217</v>
      </c>
      <c r="G33" s="52">
        <v>109.0</v>
      </c>
      <c r="H33" s="52" t="s">
        <v>115</v>
      </c>
      <c r="I33" s="78">
        <v>45548.0</v>
      </c>
      <c r="J33" s="98">
        <v>1669.66</v>
      </c>
      <c r="K33" s="52">
        <f t="shared" si="2"/>
        <v>4341116</v>
      </c>
      <c r="L33" s="48">
        <v>2600.0</v>
      </c>
      <c r="M33" s="48" t="s">
        <v>136</v>
      </c>
      <c r="N33" s="48" t="s">
        <v>118</v>
      </c>
      <c r="O33" s="48" t="s">
        <v>118</v>
      </c>
      <c r="P33" s="78">
        <v>45548.0</v>
      </c>
      <c r="Q33" s="56">
        <v>23.0</v>
      </c>
      <c r="R33" s="97">
        <v>45570.0</v>
      </c>
      <c r="S33" s="58"/>
      <c r="T33" s="59"/>
      <c r="U33" s="60"/>
      <c r="V33" s="61"/>
      <c r="W33" s="61"/>
      <c r="X33" s="61"/>
      <c r="Y33" s="61"/>
      <c r="Z33" s="61"/>
      <c r="AA33" s="61"/>
      <c r="AB33" s="61"/>
      <c r="AC33" s="61"/>
      <c r="AD33" s="61"/>
      <c r="AE33" s="61"/>
      <c r="AF33" s="48" t="s">
        <v>119</v>
      </c>
      <c r="AG33" s="48" t="s">
        <v>120</v>
      </c>
    </row>
    <row r="34" ht="15.75" customHeight="1">
      <c r="A34" s="62"/>
      <c r="B34" s="47" t="s">
        <v>218</v>
      </c>
      <c r="C34" s="48" t="s">
        <v>206</v>
      </c>
      <c r="D34" s="49" t="s">
        <v>207</v>
      </c>
      <c r="E34" s="50" t="s">
        <v>208</v>
      </c>
      <c r="F34" s="61" t="s">
        <v>219</v>
      </c>
      <c r="G34" s="52">
        <v>165.0</v>
      </c>
      <c r="H34" s="52" t="s">
        <v>115</v>
      </c>
      <c r="I34" s="78">
        <v>45548.0</v>
      </c>
      <c r="J34" s="98">
        <v>1669.66</v>
      </c>
      <c r="K34" s="52">
        <f t="shared" si="2"/>
        <v>4341116</v>
      </c>
      <c r="L34" s="48">
        <v>2600.0</v>
      </c>
      <c r="M34" s="48" t="s">
        <v>136</v>
      </c>
      <c r="N34" s="48" t="s">
        <v>118</v>
      </c>
      <c r="O34" s="48" t="s">
        <v>118</v>
      </c>
      <c r="P34" s="78">
        <v>45548.0</v>
      </c>
      <c r="Q34" s="56">
        <v>23.0</v>
      </c>
      <c r="R34" s="97">
        <v>45570.0</v>
      </c>
      <c r="S34" s="58"/>
      <c r="T34" s="59"/>
      <c r="U34" s="60"/>
      <c r="V34" s="61"/>
      <c r="W34" s="61"/>
      <c r="X34" s="61"/>
      <c r="Y34" s="61"/>
      <c r="Z34" s="61"/>
      <c r="AA34" s="61"/>
      <c r="AB34" s="61"/>
      <c r="AC34" s="61"/>
      <c r="AD34" s="61"/>
      <c r="AE34" s="61"/>
      <c r="AF34" s="48" t="s">
        <v>119</v>
      </c>
      <c r="AG34" s="48" t="s">
        <v>120</v>
      </c>
    </row>
    <row r="35" ht="15.75" customHeight="1">
      <c r="A35" s="68"/>
      <c r="B35" s="47" t="s">
        <v>220</v>
      </c>
      <c r="C35" s="48" t="s">
        <v>206</v>
      </c>
      <c r="D35" s="49" t="s">
        <v>207</v>
      </c>
      <c r="E35" s="50" t="s">
        <v>208</v>
      </c>
      <c r="F35" s="61" t="s">
        <v>221</v>
      </c>
      <c r="G35" s="52">
        <v>435.0</v>
      </c>
      <c r="H35" s="52" t="s">
        <v>115</v>
      </c>
      <c r="I35" s="78">
        <v>45548.0</v>
      </c>
      <c r="J35" s="98">
        <v>1669.66</v>
      </c>
      <c r="K35" s="52">
        <f t="shared" si="2"/>
        <v>4341116</v>
      </c>
      <c r="L35" s="48">
        <v>2600.0</v>
      </c>
      <c r="M35" s="48" t="s">
        <v>136</v>
      </c>
      <c r="N35" s="48" t="s">
        <v>118</v>
      </c>
      <c r="O35" s="48" t="s">
        <v>118</v>
      </c>
      <c r="P35" s="78">
        <v>45548.0</v>
      </c>
      <c r="Q35" s="56">
        <v>23.0</v>
      </c>
      <c r="R35" s="97">
        <v>45570.0</v>
      </c>
      <c r="S35" s="58"/>
      <c r="T35" s="59"/>
      <c r="U35" s="60"/>
      <c r="V35" s="61"/>
      <c r="W35" s="61"/>
      <c r="X35" s="61"/>
      <c r="Y35" s="61"/>
      <c r="Z35" s="61"/>
      <c r="AA35" s="61"/>
      <c r="AB35" s="61"/>
      <c r="AC35" s="61"/>
      <c r="AD35" s="61"/>
      <c r="AE35" s="61"/>
      <c r="AF35" s="48" t="s">
        <v>119</v>
      </c>
      <c r="AG35" s="48" t="s">
        <v>120</v>
      </c>
    </row>
    <row r="36" ht="15.75" customHeight="1">
      <c r="A36" s="95" t="s">
        <v>222</v>
      </c>
      <c r="B36" s="47" t="s">
        <v>223</v>
      </c>
      <c r="C36" s="48" t="s">
        <v>141</v>
      </c>
      <c r="D36" s="49" t="s">
        <v>224</v>
      </c>
      <c r="E36" s="50" t="s">
        <v>113</v>
      </c>
      <c r="F36" s="61" t="s">
        <v>225</v>
      </c>
      <c r="G36" s="52">
        <v>1200.0</v>
      </c>
      <c r="H36" s="52">
        <v>350.0</v>
      </c>
      <c r="I36" s="78">
        <v>45549.0</v>
      </c>
      <c r="J36" s="98">
        <v>10000.0</v>
      </c>
      <c r="K36" s="52">
        <f t="shared" si="2"/>
        <v>26000000</v>
      </c>
      <c r="L36" s="48">
        <v>2600.0</v>
      </c>
      <c r="M36" s="48" t="s">
        <v>136</v>
      </c>
      <c r="N36" s="48" t="s">
        <v>118</v>
      </c>
      <c r="O36" s="48" t="s">
        <v>118</v>
      </c>
      <c r="P36" s="78">
        <v>45549.0</v>
      </c>
      <c r="Q36" s="56">
        <v>23.0</v>
      </c>
      <c r="R36" s="97">
        <v>45571.0</v>
      </c>
      <c r="S36" s="58"/>
      <c r="T36" s="59"/>
      <c r="U36" s="60"/>
      <c r="V36" s="61"/>
      <c r="W36" s="61"/>
      <c r="X36" s="61"/>
      <c r="Y36" s="61"/>
      <c r="Z36" s="61"/>
      <c r="AA36" s="61"/>
      <c r="AB36" s="61"/>
      <c r="AC36" s="61"/>
      <c r="AD36" s="61"/>
      <c r="AE36" s="61"/>
      <c r="AF36" s="48" t="s">
        <v>119</v>
      </c>
      <c r="AG36" s="48" t="s">
        <v>120</v>
      </c>
    </row>
    <row r="37" ht="15.75" customHeight="1">
      <c r="A37" s="46" t="s">
        <v>226</v>
      </c>
      <c r="B37" s="47" t="s">
        <v>227</v>
      </c>
      <c r="C37" s="48" t="s">
        <v>228</v>
      </c>
      <c r="D37" s="49" t="s">
        <v>224</v>
      </c>
      <c r="E37" s="50" t="s">
        <v>113</v>
      </c>
      <c r="F37" s="61" t="s">
        <v>229</v>
      </c>
      <c r="G37" s="52">
        <v>10520.0</v>
      </c>
      <c r="H37" s="52">
        <v>2630.0</v>
      </c>
      <c r="I37" s="78">
        <v>45550.0</v>
      </c>
      <c r="J37" s="98">
        <v>5000.0</v>
      </c>
      <c r="K37" s="52">
        <f t="shared" si="2"/>
        <v>13000000</v>
      </c>
      <c r="L37" s="48">
        <v>2600.0</v>
      </c>
      <c r="M37" s="48" t="s">
        <v>136</v>
      </c>
      <c r="N37" s="48" t="s">
        <v>118</v>
      </c>
      <c r="O37" s="48" t="s">
        <v>118</v>
      </c>
      <c r="P37" s="78">
        <v>45550.0</v>
      </c>
      <c r="Q37" s="56">
        <v>23.0</v>
      </c>
      <c r="R37" s="97">
        <v>45572.0</v>
      </c>
      <c r="S37" s="58"/>
      <c r="T37" s="59"/>
      <c r="U37" s="60"/>
      <c r="V37" s="61"/>
      <c r="W37" s="61"/>
      <c r="X37" s="61"/>
      <c r="Y37" s="61"/>
      <c r="Z37" s="61"/>
      <c r="AA37" s="61"/>
      <c r="AB37" s="61"/>
      <c r="AC37" s="61"/>
      <c r="AD37" s="61"/>
      <c r="AE37" s="61"/>
      <c r="AF37" s="48" t="s">
        <v>119</v>
      </c>
      <c r="AG37" s="48" t="s">
        <v>120</v>
      </c>
    </row>
    <row r="38" ht="24.75" customHeight="1">
      <c r="A38" s="62"/>
      <c r="B38" s="47" t="s">
        <v>230</v>
      </c>
      <c r="C38" s="48" t="s">
        <v>228</v>
      </c>
      <c r="D38" s="49" t="s">
        <v>224</v>
      </c>
      <c r="E38" s="50" t="s">
        <v>113</v>
      </c>
      <c r="F38" s="61" t="s">
        <v>231</v>
      </c>
      <c r="G38" s="52">
        <v>10520.0</v>
      </c>
      <c r="H38" s="52" t="s">
        <v>115</v>
      </c>
      <c r="I38" s="78">
        <v>45551.0</v>
      </c>
      <c r="J38" s="98">
        <v>5000.0</v>
      </c>
      <c r="K38" s="52">
        <f t="shared" si="2"/>
        <v>13000000</v>
      </c>
      <c r="L38" s="48">
        <v>2600.0</v>
      </c>
      <c r="M38" s="55" t="s">
        <v>116</v>
      </c>
      <c r="N38" s="48" t="s">
        <v>118</v>
      </c>
      <c r="O38" s="55" t="s">
        <v>116</v>
      </c>
      <c r="P38" s="78">
        <v>45551.0</v>
      </c>
      <c r="Q38" s="56">
        <v>23.0</v>
      </c>
      <c r="R38" s="97">
        <v>45573.0</v>
      </c>
      <c r="S38" s="81">
        <v>2153.0</v>
      </c>
      <c r="T38" s="82">
        <v>690.0</v>
      </c>
      <c r="U38" s="83">
        <v>440.0</v>
      </c>
      <c r="V38" s="48">
        <v>948.0</v>
      </c>
      <c r="W38" s="48">
        <v>225.0</v>
      </c>
      <c r="X38" s="48">
        <v>540.0</v>
      </c>
      <c r="Y38" s="48" t="s">
        <v>115</v>
      </c>
      <c r="Z38" s="61" t="s">
        <v>232</v>
      </c>
      <c r="AA38" s="61" t="s">
        <v>233</v>
      </c>
      <c r="AB38" s="61" t="s">
        <v>234</v>
      </c>
      <c r="AC38" s="61" t="s">
        <v>235</v>
      </c>
      <c r="AD38" s="61" t="s">
        <v>115</v>
      </c>
      <c r="AE38" s="61" t="s">
        <v>115</v>
      </c>
      <c r="AF38" s="48" t="s">
        <v>119</v>
      </c>
      <c r="AG38" s="48" t="s">
        <v>120</v>
      </c>
    </row>
    <row r="39" ht="24.0" customHeight="1">
      <c r="A39" s="68"/>
      <c r="B39" s="47" t="s">
        <v>236</v>
      </c>
      <c r="C39" s="48" t="s">
        <v>163</v>
      </c>
      <c r="D39" s="49" t="s">
        <v>224</v>
      </c>
      <c r="E39" s="50" t="s">
        <v>113</v>
      </c>
      <c r="F39" s="61" t="s">
        <v>237</v>
      </c>
      <c r="G39" s="52">
        <v>5000.0</v>
      </c>
      <c r="H39" s="99"/>
      <c r="I39" s="100">
        <v>45552.0</v>
      </c>
      <c r="J39" s="98">
        <f>K39/L39</f>
        <v>1886.02</v>
      </c>
      <c r="K39" s="52">
        <v>4903652.0</v>
      </c>
      <c r="L39" s="48">
        <v>2600.0</v>
      </c>
      <c r="M39" s="48" t="s">
        <v>136</v>
      </c>
      <c r="N39" s="48" t="s">
        <v>118</v>
      </c>
      <c r="O39" s="48" t="s">
        <v>118</v>
      </c>
      <c r="P39" s="78">
        <v>45552.0</v>
      </c>
      <c r="Q39" s="56">
        <v>23.0</v>
      </c>
      <c r="R39" s="101">
        <v>45575.0</v>
      </c>
      <c r="S39" s="58"/>
      <c r="T39" s="59"/>
      <c r="U39" s="60"/>
      <c r="V39" s="61"/>
      <c r="W39" s="61"/>
      <c r="X39" s="61"/>
      <c r="Y39" s="61"/>
      <c r="Z39" s="61"/>
      <c r="AA39" s="61"/>
      <c r="AB39" s="61"/>
      <c r="AC39" s="61"/>
      <c r="AD39" s="61"/>
      <c r="AE39" s="61"/>
      <c r="AF39" s="48" t="s">
        <v>119</v>
      </c>
      <c r="AG39" s="48" t="s">
        <v>120</v>
      </c>
    </row>
    <row r="40" ht="15.75" customHeight="1">
      <c r="A40" s="102" t="s">
        <v>238</v>
      </c>
      <c r="B40" s="103" t="s">
        <v>239</v>
      </c>
      <c r="C40" s="104" t="s">
        <v>240</v>
      </c>
      <c r="D40" s="105" t="s">
        <v>241</v>
      </c>
      <c r="E40" s="50" t="s">
        <v>242</v>
      </c>
      <c r="F40" s="106" t="s">
        <v>243</v>
      </c>
      <c r="G40" s="107" t="s">
        <v>115</v>
      </c>
      <c r="H40" s="107">
        <v>580.0</v>
      </c>
      <c r="I40" s="108">
        <v>45557.0</v>
      </c>
      <c r="J40" s="109">
        <v>11987.28</v>
      </c>
      <c r="K40" s="107">
        <f>J40*L40</f>
        <v>29968200</v>
      </c>
      <c r="L40" s="104">
        <v>2500.0</v>
      </c>
      <c r="M40" s="104" t="s">
        <v>244</v>
      </c>
      <c r="N40" s="104" t="s">
        <v>118</v>
      </c>
      <c r="O40" s="104" t="s">
        <v>118</v>
      </c>
      <c r="P40" s="108">
        <v>45552.0</v>
      </c>
      <c r="Q40" s="56">
        <v>23.0</v>
      </c>
      <c r="R40" s="110">
        <v>45575.0</v>
      </c>
      <c r="S40" s="111"/>
      <c r="T40" s="112"/>
      <c r="U40" s="113"/>
      <c r="V40" s="106"/>
      <c r="W40" s="106"/>
      <c r="X40" s="106"/>
      <c r="Y40" s="106"/>
      <c r="Z40" s="106"/>
      <c r="AA40" s="106"/>
      <c r="AB40" s="106"/>
      <c r="AC40" s="106"/>
      <c r="AD40" s="114" t="s">
        <v>245</v>
      </c>
      <c r="AE40" s="106"/>
      <c r="AF40" s="104" t="s">
        <v>119</v>
      </c>
      <c r="AG40" s="104" t="s">
        <v>120</v>
      </c>
    </row>
    <row r="41" ht="15.75" customHeight="1">
      <c r="A41" s="115"/>
      <c r="B41" s="116" t="s">
        <v>246</v>
      </c>
      <c r="C41" s="117"/>
      <c r="D41" s="117"/>
      <c r="E41" s="117"/>
      <c r="F41" s="117"/>
      <c r="G41" s="118">
        <f t="shared" ref="G41:H41" si="3">SUM(G3:G40)</f>
        <v>64711</v>
      </c>
      <c r="H41" s="118">
        <f t="shared" si="3"/>
        <v>9527</v>
      </c>
      <c r="I41" s="117"/>
      <c r="J41" s="119">
        <f t="shared" ref="J41:K41" si="4">SUM(J3:J40)</f>
        <v>251584.2098</v>
      </c>
      <c r="K41" s="118">
        <f t="shared" si="4"/>
        <v>644119055</v>
      </c>
      <c r="L41" s="117"/>
      <c r="M41" s="117"/>
      <c r="N41" s="117"/>
      <c r="O41" s="117"/>
      <c r="P41" s="117"/>
      <c r="Q41" s="117"/>
      <c r="R41" s="120"/>
      <c r="S41" s="121">
        <f t="shared" ref="S41:Y41" si="5">SUM(S3:S40)</f>
        <v>16455</v>
      </c>
      <c r="T41" s="122">
        <f t="shared" si="5"/>
        <v>3662</v>
      </c>
      <c r="U41" s="123">
        <f t="shared" si="5"/>
        <v>1663</v>
      </c>
      <c r="V41" s="124">
        <f t="shared" si="5"/>
        <v>3563</v>
      </c>
      <c r="W41" s="124">
        <f t="shared" si="5"/>
        <v>2284</v>
      </c>
      <c r="X41" s="124">
        <f t="shared" si="5"/>
        <v>3773</v>
      </c>
      <c r="Y41" s="124">
        <f t="shared" si="5"/>
        <v>612</v>
      </c>
      <c r="Z41" s="117"/>
      <c r="AA41" s="117"/>
      <c r="AB41" s="117"/>
      <c r="AC41" s="117"/>
      <c r="AD41" s="117"/>
      <c r="AE41" s="117"/>
      <c r="AF41" s="117"/>
      <c r="AG41" s="125"/>
    </row>
    <row r="42" ht="15.75" customHeight="1">
      <c r="A42" s="126" t="s">
        <v>247</v>
      </c>
      <c r="B42" s="127">
        <v>536194.0</v>
      </c>
      <c r="C42" s="128"/>
      <c r="D42" s="129"/>
      <c r="E42" s="129"/>
      <c r="F42" s="129"/>
      <c r="G42" s="130"/>
      <c r="H42" s="130"/>
      <c r="I42" s="131"/>
      <c r="J42" s="132"/>
      <c r="K42" s="130"/>
      <c r="L42" s="129"/>
      <c r="M42" s="61"/>
      <c r="N42" s="61"/>
      <c r="O42" s="61"/>
      <c r="P42" s="131"/>
      <c r="Q42" s="129"/>
      <c r="R42" s="133"/>
      <c r="S42" s="134"/>
      <c r="T42" s="135"/>
      <c r="U42" s="128"/>
      <c r="V42" s="129"/>
      <c r="W42" s="129"/>
      <c r="X42" s="129"/>
      <c r="Y42" s="129"/>
      <c r="Z42" s="129"/>
      <c r="AA42" s="129"/>
      <c r="AB42" s="129"/>
      <c r="AC42" s="129"/>
      <c r="AD42" s="129"/>
      <c r="AE42" s="129"/>
      <c r="AF42" s="129"/>
      <c r="AG42" s="129"/>
    </row>
    <row r="43" ht="15.75" customHeight="1">
      <c r="A43" s="126" t="s">
        <v>248</v>
      </c>
      <c r="B43" s="136">
        <f>0</f>
        <v>0</v>
      </c>
      <c r="C43" s="60"/>
      <c r="D43" s="61"/>
      <c r="E43" s="61"/>
      <c r="F43" s="61"/>
      <c r="G43" s="99"/>
      <c r="H43" s="99"/>
      <c r="I43" s="61"/>
      <c r="J43" s="61"/>
      <c r="K43" s="99"/>
      <c r="L43" s="61"/>
      <c r="M43" s="61"/>
      <c r="N43" s="61"/>
      <c r="O43" s="61"/>
      <c r="P43" s="61"/>
      <c r="Q43" s="61"/>
      <c r="R43" s="137"/>
      <c r="S43" s="58"/>
      <c r="T43" s="59"/>
      <c r="U43" s="60"/>
      <c r="V43" s="61"/>
      <c r="W43" s="61"/>
      <c r="X43" s="61"/>
      <c r="Y43" s="61"/>
      <c r="Z43" s="61"/>
      <c r="AA43" s="61"/>
      <c r="AB43" s="61"/>
      <c r="AC43" s="61"/>
      <c r="AD43" s="61"/>
      <c r="AE43" s="61"/>
      <c r="AF43" s="61"/>
      <c r="AG43" s="61"/>
    </row>
    <row r="44" ht="15.75" customHeight="1">
      <c r="A44" s="138" t="s">
        <v>249</v>
      </c>
      <c r="B44" s="136">
        <f>135109.29+121609.29</f>
        <v>256718.58</v>
      </c>
      <c r="C44" s="139" t="s">
        <v>250</v>
      </c>
      <c r="D44" s="140">
        <v>256718.58000000002</v>
      </c>
      <c r="E44" s="61"/>
      <c r="F44" s="61"/>
      <c r="G44" s="99"/>
      <c r="H44" s="99"/>
      <c r="I44" s="61"/>
      <c r="J44" s="61"/>
      <c r="K44" s="99"/>
      <c r="L44" s="61"/>
      <c r="M44" s="61"/>
      <c r="N44" s="61"/>
      <c r="O44" s="61"/>
      <c r="P44" s="61"/>
      <c r="Q44" s="61"/>
      <c r="R44" s="137"/>
      <c r="S44" s="58"/>
      <c r="T44" s="59"/>
      <c r="U44" s="60"/>
      <c r="V44" s="61"/>
      <c r="W44" s="61"/>
      <c r="X44" s="61"/>
      <c r="Y44" s="61"/>
      <c r="Z44" s="61"/>
      <c r="AA44" s="61"/>
      <c r="AB44" s="61"/>
      <c r="AC44" s="61"/>
      <c r="AD44" s="61"/>
      <c r="AE44" s="61"/>
      <c r="AF44" s="61"/>
      <c r="AG44" s="61"/>
    </row>
    <row r="45" ht="15.75" customHeight="1">
      <c r="A45" s="126" t="s">
        <v>251</v>
      </c>
      <c r="B45" s="141">
        <f>B44*2%</f>
        <v>5134.3716</v>
      </c>
      <c r="C45" s="142"/>
      <c r="D45" s="61"/>
      <c r="E45" s="61"/>
      <c r="F45" s="61"/>
      <c r="G45" s="99"/>
      <c r="H45" s="99"/>
      <c r="I45" s="61"/>
      <c r="J45" s="61"/>
      <c r="K45" s="99"/>
      <c r="L45" s="61"/>
      <c r="M45" s="61"/>
      <c r="N45" s="61"/>
      <c r="O45" s="61"/>
      <c r="P45" s="61"/>
      <c r="Q45" s="61"/>
      <c r="R45" s="137"/>
      <c r="S45" s="58"/>
      <c r="T45" s="59"/>
      <c r="U45" s="60"/>
      <c r="V45" s="61"/>
      <c r="W45" s="61"/>
      <c r="X45" s="61"/>
      <c r="Y45" s="61"/>
      <c r="Z45" s="61"/>
      <c r="AA45" s="61"/>
      <c r="AB45" s="61"/>
      <c r="AC45" s="61"/>
      <c r="AD45" s="61"/>
      <c r="AE45" s="61"/>
      <c r="AF45" s="61"/>
      <c r="AG45" s="61"/>
    </row>
    <row r="46" ht="15.75" customHeight="1">
      <c r="A46" s="138" t="s">
        <v>252</v>
      </c>
      <c r="B46" s="136">
        <f>B44-B45</f>
        <v>251584.2084</v>
      </c>
      <c r="C46" s="60"/>
      <c r="D46" s="61"/>
      <c r="E46" s="61"/>
      <c r="F46" s="61"/>
      <c r="G46" s="99"/>
      <c r="H46" s="99"/>
      <c r="I46" s="61"/>
      <c r="J46" s="61"/>
      <c r="K46" s="99"/>
      <c r="L46" s="61"/>
      <c r="M46" s="61"/>
      <c r="N46" s="61"/>
      <c r="O46" s="61"/>
      <c r="P46" s="61"/>
      <c r="Q46" s="61"/>
      <c r="R46" s="137"/>
      <c r="S46" s="58"/>
      <c r="T46" s="59"/>
      <c r="U46" s="60"/>
      <c r="V46" s="61"/>
      <c r="W46" s="61"/>
      <c r="X46" s="61"/>
      <c r="Y46" s="61"/>
      <c r="Z46" s="61"/>
      <c r="AA46" s="61"/>
      <c r="AB46" s="61"/>
      <c r="AC46" s="61"/>
      <c r="AD46" s="61"/>
      <c r="AE46" s="61"/>
      <c r="AF46" s="61"/>
      <c r="AG46" s="61"/>
    </row>
    <row r="47" ht="15.75" customHeight="1">
      <c r="A47" s="126" t="s">
        <v>253</v>
      </c>
      <c r="B47" s="141">
        <f>J41</f>
        <v>251584.2098</v>
      </c>
      <c r="C47" s="143"/>
      <c r="D47" s="61"/>
      <c r="E47" s="61"/>
      <c r="F47" s="61"/>
      <c r="G47" s="99"/>
      <c r="H47" s="99"/>
      <c r="I47" s="61"/>
      <c r="J47" s="61"/>
      <c r="K47" s="99"/>
      <c r="L47" s="61"/>
      <c r="M47" s="61"/>
      <c r="N47" s="61"/>
      <c r="O47" s="61"/>
      <c r="P47" s="61"/>
      <c r="Q47" s="61"/>
      <c r="R47" s="137"/>
      <c r="S47" s="58"/>
      <c r="T47" s="59"/>
      <c r="U47" s="60"/>
      <c r="V47" s="61"/>
      <c r="W47" s="61"/>
      <c r="X47" s="61"/>
      <c r="Y47" s="61"/>
      <c r="Z47" s="61"/>
      <c r="AA47" s="61"/>
      <c r="AB47" s="61"/>
      <c r="AC47" s="61"/>
      <c r="AD47" s="61"/>
      <c r="AE47" s="61"/>
      <c r="AF47" s="61"/>
      <c r="AG47" s="61"/>
    </row>
    <row r="48" ht="15.75" customHeight="1">
      <c r="A48" s="138" t="s">
        <v>254</v>
      </c>
      <c r="B48" s="141">
        <f>B47+B45</f>
        <v>256718.5814</v>
      </c>
      <c r="C48" s="143"/>
      <c r="D48" s="61"/>
      <c r="E48" s="61"/>
      <c r="F48" s="61"/>
      <c r="G48" s="99"/>
      <c r="H48" s="99"/>
      <c r="I48" s="61"/>
      <c r="J48" s="61"/>
      <c r="K48" s="144"/>
      <c r="L48" s="140"/>
      <c r="M48" s="61"/>
      <c r="N48" s="61"/>
      <c r="O48" s="61"/>
      <c r="P48" s="61"/>
      <c r="Q48" s="61"/>
      <c r="R48" s="137"/>
      <c r="S48" s="58"/>
      <c r="T48" s="59"/>
      <c r="U48" s="60"/>
      <c r="V48" s="61"/>
      <c r="W48" s="61"/>
      <c r="X48" s="61"/>
      <c r="Y48" s="61"/>
      <c r="Z48" s="61"/>
      <c r="AA48" s="61"/>
      <c r="AB48" s="61"/>
      <c r="AC48" s="61"/>
      <c r="AD48" s="61"/>
      <c r="AE48" s="61"/>
      <c r="AF48" s="61"/>
      <c r="AG48" s="61"/>
    </row>
    <row r="49" ht="15.75" customHeight="1">
      <c r="A49" s="138" t="s">
        <v>255</v>
      </c>
      <c r="B49" s="136">
        <f>B44-B48</f>
        <v>-0.001403921575</v>
      </c>
      <c r="C49" s="143"/>
      <c r="D49" s="61"/>
      <c r="E49" s="61"/>
      <c r="F49" s="61"/>
      <c r="G49" s="99"/>
      <c r="H49" s="99"/>
      <c r="I49" s="61"/>
      <c r="J49" s="61"/>
      <c r="K49" s="99"/>
      <c r="L49" s="61"/>
      <c r="M49" s="61"/>
      <c r="N49" s="61"/>
      <c r="O49" s="61"/>
      <c r="P49" s="61"/>
      <c r="Q49" s="61"/>
      <c r="R49" s="137"/>
      <c r="S49" s="58"/>
      <c r="T49" s="59"/>
      <c r="U49" s="60"/>
      <c r="V49" s="61"/>
      <c r="W49" s="61"/>
      <c r="X49" s="61"/>
      <c r="Y49" s="61"/>
      <c r="Z49" s="61"/>
      <c r="AA49" s="61"/>
      <c r="AB49" s="61"/>
      <c r="AC49" s="61"/>
      <c r="AD49" s="61"/>
      <c r="AE49" s="61"/>
      <c r="AF49" s="61"/>
      <c r="AG49" s="61"/>
    </row>
    <row r="50" ht="15.75" customHeight="1">
      <c r="A50" s="138" t="s">
        <v>256</v>
      </c>
      <c r="B50" s="145">
        <f>B42-B44</f>
        <v>279475.42</v>
      </c>
      <c r="C50" s="60"/>
      <c r="D50" s="61"/>
      <c r="E50" s="61"/>
      <c r="F50" s="61"/>
      <c r="G50" s="99"/>
      <c r="H50" s="99"/>
      <c r="I50" s="61"/>
      <c r="J50" s="61"/>
      <c r="K50" s="99"/>
      <c r="L50" s="144"/>
      <c r="M50" s="61"/>
      <c r="N50" s="61"/>
      <c r="O50" s="61"/>
      <c r="P50" s="61"/>
      <c r="Q50" s="61"/>
      <c r="R50" s="137"/>
      <c r="S50" s="58"/>
      <c r="T50" s="59"/>
      <c r="U50" s="60"/>
      <c r="V50" s="61"/>
      <c r="W50" s="61"/>
      <c r="X50" s="61"/>
      <c r="Y50" s="61"/>
      <c r="Z50" s="61"/>
      <c r="AA50" s="61"/>
      <c r="AB50" s="61"/>
      <c r="AC50" s="61"/>
      <c r="AD50" s="61"/>
      <c r="AE50" s="61"/>
      <c r="AF50" s="61"/>
      <c r="AG50" s="61"/>
    </row>
    <row r="51" ht="15.75" customHeight="1">
      <c r="A51" s="138" t="s">
        <v>257</v>
      </c>
      <c r="B51" s="145">
        <v>37502.2</v>
      </c>
      <c r="C51" s="60"/>
      <c r="D51" s="61"/>
      <c r="E51" s="61"/>
      <c r="F51" s="61"/>
      <c r="G51" s="99"/>
      <c r="H51" s="99"/>
      <c r="I51" s="61"/>
      <c r="J51" s="61"/>
      <c r="K51" s="99"/>
      <c r="L51" s="144"/>
      <c r="M51" s="61"/>
      <c r="N51" s="61"/>
      <c r="O51" s="61"/>
      <c r="P51" s="61"/>
      <c r="Q51" s="61"/>
      <c r="R51" s="137"/>
      <c r="S51" s="58"/>
      <c r="T51" s="59"/>
      <c r="U51" s="60"/>
      <c r="V51" s="61"/>
      <c r="W51" s="61"/>
      <c r="X51" s="61"/>
      <c r="Y51" s="61"/>
      <c r="Z51" s="61"/>
      <c r="AA51" s="61"/>
      <c r="AB51" s="61"/>
      <c r="AC51" s="61"/>
      <c r="AD51" s="61"/>
      <c r="AE51" s="61"/>
      <c r="AF51" s="61"/>
      <c r="AG51" s="61"/>
    </row>
    <row r="52" ht="15.75" customHeight="1">
      <c r="A52" s="138" t="s">
        <v>258</v>
      </c>
      <c r="B52" s="146">
        <f>B50-B51</f>
        <v>241973.22</v>
      </c>
      <c r="C52" s="60"/>
      <c r="D52" s="61"/>
      <c r="E52" s="61"/>
      <c r="F52" s="61"/>
      <c r="G52" s="99"/>
      <c r="H52" s="99"/>
      <c r="I52" s="137"/>
      <c r="J52" s="30"/>
      <c r="K52" s="99"/>
      <c r="L52" s="61"/>
      <c r="M52" s="61"/>
      <c r="N52" s="61"/>
      <c r="O52" s="61"/>
      <c r="P52" s="61"/>
      <c r="Q52" s="61"/>
      <c r="R52" s="137"/>
      <c r="S52" s="58"/>
      <c r="T52" s="59"/>
      <c r="U52" s="60"/>
      <c r="V52" s="61"/>
      <c r="W52" s="61"/>
      <c r="X52" s="61"/>
      <c r="Y52" s="61"/>
      <c r="Z52" s="61"/>
      <c r="AA52" s="61"/>
      <c r="AB52" s="61"/>
      <c r="AC52" s="61"/>
      <c r="AD52" s="61"/>
      <c r="AE52" s="61"/>
      <c r="AF52" s="61"/>
      <c r="AG52" s="61"/>
    </row>
    <row r="53" ht="15.75" customHeight="1">
      <c r="A53" s="126" t="s">
        <v>251</v>
      </c>
      <c r="B53" s="146"/>
      <c r="C53" s="60"/>
      <c r="D53" s="61"/>
      <c r="E53" s="61"/>
      <c r="F53" s="61"/>
      <c r="G53" s="99"/>
      <c r="H53" s="99"/>
      <c r="I53" s="61"/>
      <c r="J53" s="140"/>
      <c r="K53" s="99"/>
      <c r="L53" s="61"/>
      <c r="M53" s="61"/>
      <c r="N53" s="61"/>
      <c r="O53" s="61"/>
      <c r="P53" s="61"/>
      <c r="Q53" s="61"/>
      <c r="R53" s="137"/>
      <c r="S53" s="58"/>
      <c r="T53" s="59"/>
      <c r="U53" s="60"/>
      <c r="V53" s="61"/>
      <c r="W53" s="61"/>
      <c r="X53" s="61"/>
      <c r="Y53" s="61"/>
      <c r="Z53" s="61"/>
      <c r="AA53" s="61"/>
      <c r="AB53" s="61"/>
      <c r="AC53" s="61"/>
      <c r="AD53" s="61"/>
      <c r="AE53" s="61"/>
      <c r="AF53" s="61"/>
      <c r="AG53" s="61"/>
    </row>
    <row r="54" ht="15.75" customHeight="1">
      <c r="A54" s="138" t="s">
        <v>259</v>
      </c>
      <c r="B54" s="147"/>
      <c r="C54" s="60"/>
      <c r="D54" s="148"/>
      <c r="E54" s="61"/>
      <c r="F54" s="61"/>
      <c r="G54" s="99"/>
      <c r="H54" s="99"/>
      <c r="I54" s="61"/>
      <c r="J54" s="140"/>
      <c r="K54" s="99"/>
      <c r="L54" s="61"/>
      <c r="M54" s="61"/>
      <c r="N54" s="61"/>
      <c r="O54" s="61"/>
      <c r="P54" s="61"/>
      <c r="Q54" s="61"/>
      <c r="R54" s="137"/>
      <c r="S54" s="58"/>
      <c r="T54" s="59"/>
      <c r="U54" s="60"/>
      <c r="V54" s="61"/>
      <c r="W54" s="61"/>
      <c r="X54" s="61"/>
      <c r="Y54" s="61"/>
      <c r="Z54" s="61"/>
      <c r="AA54" s="61"/>
      <c r="AB54" s="61"/>
      <c r="AC54" s="61"/>
      <c r="AD54" s="61"/>
      <c r="AE54" s="61"/>
      <c r="AF54" s="61"/>
      <c r="AG54" s="61"/>
    </row>
    <row r="55" ht="15.75" customHeight="1">
      <c r="A55" s="138" t="s">
        <v>260</v>
      </c>
      <c r="B55" s="147"/>
      <c r="C55" s="60"/>
      <c r="D55" s="149"/>
      <c r="E55" s="61"/>
      <c r="F55" s="61"/>
      <c r="G55" s="99"/>
      <c r="H55" s="99"/>
      <c r="I55" s="61"/>
      <c r="J55" s="140"/>
      <c r="K55" s="99"/>
      <c r="L55" s="61"/>
      <c r="M55" s="61"/>
      <c r="N55" s="61"/>
      <c r="O55" s="61"/>
      <c r="P55" s="61"/>
      <c r="Q55" s="61"/>
      <c r="R55" s="137"/>
      <c r="S55" s="58"/>
      <c r="T55" s="59"/>
      <c r="U55" s="60"/>
      <c r="V55" s="61"/>
      <c r="W55" s="61"/>
      <c r="X55" s="61"/>
      <c r="Y55" s="61"/>
      <c r="Z55" s="61"/>
      <c r="AA55" s="61"/>
      <c r="AB55" s="61"/>
      <c r="AC55" s="61"/>
      <c r="AD55" s="61"/>
      <c r="AE55" s="61"/>
      <c r="AF55" s="61"/>
      <c r="AG55" s="61"/>
    </row>
    <row r="56" ht="15.75" customHeight="1">
      <c r="A56" s="126" t="s">
        <v>253</v>
      </c>
      <c r="B56" s="147"/>
      <c r="C56" s="60"/>
      <c r="D56" s="148"/>
      <c r="E56" s="61"/>
      <c r="F56" s="61"/>
      <c r="G56" s="99"/>
      <c r="H56" s="99"/>
      <c r="I56" s="61"/>
      <c r="J56" s="140"/>
      <c r="K56" s="99"/>
      <c r="L56" s="61"/>
      <c r="M56" s="61"/>
      <c r="N56" s="61"/>
      <c r="O56" s="61"/>
      <c r="P56" s="61"/>
      <c r="Q56" s="61"/>
      <c r="R56" s="137"/>
      <c r="S56" s="58"/>
      <c r="T56" s="59"/>
      <c r="U56" s="60"/>
      <c r="V56" s="61"/>
      <c r="W56" s="61"/>
      <c r="X56" s="61"/>
      <c r="Y56" s="61"/>
      <c r="Z56" s="61"/>
      <c r="AA56" s="61"/>
      <c r="AB56" s="61"/>
      <c r="AC56" s="61"/>
      <c r="AD56" s="61"/>
      <c r="AE56" s="61"/>
      <c r="AF56" s="61"/>
      <c r="AG56" s="61"/>
    </row>
    <row r="57" ht="15.75" customHeight="1">
      <c r="A57" s="138" t="s">
        <v>261</v>
      </c>
      <c r="B57" s="150"/>
      <c r="C57" s="60"/>
      <c r="D57" s="148"/>
      <c r="E57" s="61"/>
      <c r="F57" s="61"/>
      <c r="G57" s="99"/>
      <c r="H57" s="99"/>
      <c r="I57" s="61"/>
      <c r="J57" s="140"/>
      <c r="K57" s="99"/>
      <c r="L57" s="61"/>
      <c r="M57" s="61"/>
      <c r="N57" s="61"/>
      <c r="O57" s="61"/>
      <c r="P57" s="61"/>
      <c r="Q57" s="61"/>
      <c r="R57" s="137"/>
      <c r="S57" s="58"/>
      <c r="T57" s="59"/>
      <c r="U57" s="60"/>
      <c r="V57" s="61"/>
      <c r="W57" s="61"/>
      <c r="X57" s="61"/>
      <c r="Y57" s="61"/>
      <c r="Z57" s="61"/>
      <c r="AA57" s="61"/>
      <c r="AB57" s="61"/>
      <c r="AC57" s="61"/>
      <c r="AD57" s="61"/>
      <c r="AE57" s="61"/>
      <c r="AF57" s="61"/>
      <c r="AG57" s="61"/>
    </row>
    <row r="58" ht="15.75" customHeight="1">
      <c r="A58" s="61"/>
      <c r="B58" s="129"/>
      <c r="C58" s="61"/>
      <c r="D58" s="151"/>
      <c r="E58" s="61"/>
      <c r="F58" s="61"/>
      <c r="G58" s="99"/>
      <c r="H58" s="99"/>
      <c r="I58" s="61"/>
      <c r="J58" s="140"/>
      <c r="K58" s="99"/>
      <c r="L58" s="61"/>
      <c r="M58" s="61"/>
      <c r="N58" s="61"/>
      <c r="O58" s="61"/>
      <c r="P58" s="61"/>
      <c r="Q58" s="61"/>
      <c r="R58" s="137"/>
      <c r="S58" s="58"/>
      <c r="T58" s="59"/>
      <c r="U58" s="60"/>
      <c r="V58" s="61"/>
      <c r="W58" s="61"/>
      <c r="X58" s="61"/>
      <c r="Y58" s="61"/>
      <c r="Z58" s="61"/>
      <c r="AA58" s="61"/>
      <c r="AB58" s="61"/>
      <c r="AC58" s="61"/>
      <c r="AD58" s="61"/>
      <c r="AE58" s="61"/>
      <c r="AF58" s="61"/>
      <c r="AG58" s="61"/>
    </row>
    <row r="59" ht="15.75" customHeight="1">
      <c r="A59" s="61"/>
      <c r="B59" s="61"/>
      <c r="C59" s="61"/>
      <c r="D59" s="152"/>
      <c r="E59" s="61"/>
      <c r="F59" s="61"/>
      <c r="G59" s="99"/>
      <c r="H59" s="99"/>
      <c r="I59" s="61"/>
      <c r="J59" s="140"/>
      <c r="K59" s="99"/>
      <c r="L59" s="61"/>
      <c r="M59" s="61"/>
      <c r="N59" s="61"/>
      <c r="O59" s="61"/>
      <c r="P59" s="61"/>
      <c r="Q59" s="61"/>
      <c r="R59" s="137"/>
      <c r="S59" s="58"/>
      <c r="T59" s="59"/>
      <c r="U59" s="60"/>
      <c r="V59" s="61"/>
      <c r="W59" s="61"/>
      <c r="X59" s="61"/>
      <c r="Y59" s="61"/>
      <c r="Z59" s="61"/>
      <c r="AA59" s="61"/>
      <c r="AB59" s="61"/>
      <c r="AC59" s="61"/>
      <c r="AD59" s="61"/>
      <c r="AE59" s="61"/>
      <c r="AF59" s="61"/>
      <c r="AG59" s="61"/>
    </row>
    <row r="60" ht="15.75" customHeight="1">
      <c r="A60" s="61"/>
      <c r="B60" s="61"/>
      <c r="C60" s="61"/>
      <c r="D60" s="152"/>
      <c r="E60" s="61"/>
      <c r="F60" s="61"/>
      <c r="G60" s="99"/>
      <c r="H60" s="99"/>
      <c r="I60" s="61"/>
      <c r="J60" s="140"/>
      <c r="K60" s="99"/>
      <c r="L60" s="61"/>
      <c r="M60" s="61"/>
      <c r="N60" s="61"/>
      <c r="O60" s="61"/>
      <c r="P60" s="61"/>
      <c r="Q60" s="61"/>
      <c r="R60" s="137"/>
      <c r="S60" s="58"/>
      <c r="T60" s="59"/>
      <c r="U60" s="60"/>
      <c r="V60" s="61"/>
      <c r="W60" s="61"/>
      <c r="X60" s="61"/>
      <c r="Y60" s="61"/>
      <c r="Z60" s="61"/>
      <c r="AA60" s="61"/>
      <c r="AB60" s="61"/>
      <c r="AC60" s="61"/>
      <c r="AD60" s="61"/>
      <c r="AE60" s="61"/>
      <c r="AF60" s="61"/>
      <c r="AG60" s="61"/>
    </row>
    <row r="61" ht="15.75" customHeight="1">
      <c r="A61" s="61"/>
      <c r="B61" s="61"/>
      <c r="C61" s="61"/>
      <c r="D61" s="48"/>
      <c r="E61" s="61"/>
      <c r="F61" s="61"/>
      <c r="G61" s="99"/>
      <c r="H61" s="99"/>
      <c r="I61" s="61"/>
      <c r="J61" s="140"/>
      <c r="K61" s="99"/>
      <c r="L61" s="61"/>
      <c r="M61" s="61"/>
      <c r="N61" s="61"/>
      <c r="O61" s="61"/>
      <c r="P61" s="61"/>
      <c r="Q61" s="61"/>
      <c r="R61" s="137"/>
      <c r="S61" s="58"/>
      <c r="T61" s="59"/>
      <c r="U61" s="60"/>
      <c r="V61" s="61"/>
      <c r="W61" s="61"/>
      <c r="X61" s="61"/>
      <c r="Y61" s="61"/>
      <c r="Z61" s="61"/>
      <c r="AA61" s="61"/>
      <c r="AB61" s="61"/>
      <c r="AC61" s="61"/>
      <c r="AD61" s="61"/>
      <c r="AE61" s="61"/>
      <c r="AF61" s="61"/>
      <c r="AG61" s="61"/>
    </row>
    <row r="62" ht="15.75" customHeight="1">
      <c r="A62" s="61"/>
      <c r="B62" s="61"/>
      <c r="C62" s="61"/>
      <c r="D62" s="61"/>
      <c r="E62" s="61"/>
      <c r="F62" s="61"/>
      <c r="G62" s="99"/>
      <c r="H62" s="99"/>
      <c r="I62" s="61"/>
      <c r="J62" s="140"/>
      <c r="K62" s="99"/>
      <c r="L62" s="61"/>
      <c r="M62" s="61"/>
      <c r="N62" s="61"/>
      <c r="O62" s="61"/>
      <c r="P62" s="61"/>
      <c r="Q62" s="61"/>
      <c r="R62" s="137"/>
      <c r="S62" s="58"/>
      <c r="T62" s="59"/>
      <c r="U62" s="60"/>
      <c r="V62" s="61"/>
      <c r="W62" s="61"/>
      <c r="X62" s="61"/>
      <c r="Y62" s="61"/>
      <c r="Z62" s="61"/>
      <c r="AA62" s="61"/>
      <c r="AB62" s="61"/>
      <c r="AC62" s="61"/>
      <c r="AD62" s="61"/>
      <c r="AE62" s="61"/>
      <c r="AF62" s="61"/>
      <c r="AG62" s="61"/>
    </row>
    <row r="63" ht="15.75" customHeight="1">
      <c r="A63" s="61"/>
      <c r="B63" s="61"/>
      <c r="C63" s="61"/>
      <c r="D63" s="61"/>
      <c r="E63" s="61"/>
      <c r="F63" s="61"/>
      <c r="G63" s="99"/>
      <c r="H63" s="99"/>
      <c r="I63" s="61"/>
      <c r="J63" s="140"/>
      <c r="K63" s="99"/>
      <c r="L63" s="61"/>
      <c r="M63" s="61"/>
      <c r="N63" s="61"/>
      <c r="O63" s="61"/>
      <c r="P63" s="61"/>
      <c r="Q63" s="61"/>
      <c r="R63" s="137"/>
      <c r="S63" s="58"/>
      <c r="T63" s="59"/>
      <c r="U63" s="60"/>
      <c r="V63" s="61"/>
      <c r="W63" s="61"/>
      <c r="X63" s="61"/>
      <c r="Y63" s="61"/>
      <c r="Z63" s="61"/>
      <c r="AA63" s="61"/>
      <c r="AB63" s="61"/>
      <c r="AC63" s="61"/>
      <c r="AD63" s="61"/>
      <c r="AE63" s="61"/>
      <c r="AF63" s="61"/>
      <c r="AG63" s="61"/>
    </row>
    <row r="64" ht="15.75" customHeight="1">
      <c r="A64" s="61"/>
      <c r="B64" s="61"/>
      <c r="C64" s="61"/>
      <c r="D64" s="61"/>
      <c r="E64" s="61"/>
      <c r="F64" s="61"/>
      <c r="G64" s="99"/>
      <c r="H64" s="99"/>
      <c r="I64" s="61"/>
      <c r="J64" s="140"/>
      <c r="K64" s="99"/>
      <c r="L64" s="61"/>
      <c r="M64" s="61"/>
      <c r="N64" s="61"/>
      <c r="O64" s="61"/>
      <c r="P64" s="61"/>
      <c r="Q64" s="61"/>
      <c r="R64" s="137"/>
      <c r="S64" s="58"/>
      <c r="T64" s="59"/>
      <c r="U64" s="60"/>
      <c r="V64" s="61"/>
      <c r="W64" s="61"/>
      <c r="X64" s="61"/>
      <c r="Y64" s="61"/>
      <c r="Z64" s="61"/>
      <c r="AA64" s="61"/>
      <c r="AB64" s="61"/>
      <c r="AC64" s="61"/>
      <c r="AD64" s="61"/>
      <c r="AE64" s="61"/>
      <c r="AF64" s="61"/>
      <c r="AG64" s="61"/>
    </row>
    <row r="65" ht="15.75" customHeight="1">
      <c r="A65" s="61"/>
      <c r="B65" s="61"/>
      <c r="C65" s="61"/>
      <c r="D65" s="61"/>
      <c r="E65" s="61"/>
      <c r="F65" s="61"/>
      <c r="G65" s="99"/>
      <c r="H65" s="99"/>
      <c r="I65" s="61"/>
      <c r="J65" s="140"/>
      <c r="K65" s="99"/>
      <c r="L65" s="61"/>
      <c r="M65" s="61"/>
      <c r="N65" s="61"/>
      <c r="O65" s="61"/>
      <c r="P65" s="61"/>
      <c r="Q65" s="61"/>
      <c r="R65" s="137"/>
      <c r="S65" s="58"/>
      <c r="T65" s="59"/>
      <c r="U65" s="60"/>
      <c r="V65" s="61"/>
      <c r="W65" s="61"/>
      <c r="X65" s="61"/>
      <c r="Y65" s="61"/>
      <c r="Z65" s="61"/>
      <c r="AA65" s="61"/>
      <c r="AB65" s="61"/>
      <c r="AC65" s="61"/>
      <c r="AD65" s="61"/>
      <c r="AE65" s="61"/>
      <c r="AF65" s="61"/>
      <c r="AG65" s="61"/>
    </row>
    <row r="66" ht="15.75" customHeight="1">
      <c r="A66" s="61"/>
      <c r="B66" s="61"/>
      <c r="C66" s="61"/>
      <c r="D66" s="61"/>
      <c r="E66" s="61"/>
      <c r="F66" s="61"/>
      <c r="G66" s="99"/>
      <c r="H66" s="99"/>
      <c r="I66" s="61"/>
      <c r="J66" s="140"/>
      <c r="K66" s="99"/>
      <c r="L66" s="61"/>
      <c r="M66" s="61"/>
      <c r="N66" s="61"/>
      <c r="O66" s="61"/>
      <c r="P66" s="61"/>
      <c r="Q66" s="61"/>
      <c r="R66" s="137"/>
      <c r="S66" s="58"/>
      <c r="T66" s="59"/>
      <c r="U66" s="60"/>
      <c r="V66" s="61"/>
      <c r="W66" s="61"/>
      <c r="X66" s="61"/>
      <c r="Y66" s="61"/>
      <c r="Z66" s="61"/>
      <c r="AA66" s="61"/>
      <c r="AB66" s="61"/>
      <c r="AC66" s="61"/>
      <c r="AD66" s="61"/>
      <c r="AE66" s="61"/>
      <c r="AF66" s="61"/>
      <c r="AG66" s="61"/>
    </row>
    <row r="67" ht="15.75" customHeight="1">
      <c r="A67" s="61"/>
      <c r="B67" s="61"/>
      <c r="C67" s="61"/>
      <c r="D67" s="61"/>
      <c r="E67" s="61"/>
      <c r="F67" s="61"/>
      <c r="G67" s="99"/>
      <c r="H67" s="99"/>
      <c r="I67" s="61"/>
      <c r="J67" s="140"/>
      <c r="K67" s="99"/>
      <c r="L67" s="61"/>
      <c r="M67" s="61"/>
      <c r="N67" s="61"/>
      <c r="O67" s="61"/>
      <c r="P67" s="61"/>
      <c r="Q67" s="61"/>
      <c r="R67" s="137"/>
      <c r="S67" s="58"/>
      <c r="T67" s="59"/>
      <c r="U67" s="60"/>
      <c r="V67" s="61"/>
      <c r="W67" s="61"/>
      <c r="X67" s="61"/>
      <c r="Y67" s="61"/>
      <c r="Z67" s="61"/>
      <c r="AA67" s="61"/>
      <c r="AB67" s="61"/>
      <c r="AC67" s="61"/>
      <c r="AD67" s="61"/>
      <c r="AE67" s="61"/>
      <c r="AF67" s="61"/>
      <c r="AG67" s="61"/>
    </row>
    <row r="68" ht="15.75" customHeight="1">
      <c r="A68" s="61"/>
      <c r="B68" s="61"/>
      <c r="C68" s="61"/>
      <c r="D68" s="61"/>
      <c r="E68" s="61"/>
      <c r="F68" s="61"/>
      <c r="G68" s="99"/>
      <c r="H68" s="99"/>
      <c r="I68" s="61"/>
      <c r="J68" s="140"/>
      <c r="K68" s="99"/>
      <c r="L68" s="61"/>
      <c r="M68" s="61"/>
      <c r="N68" s="61"/>
      <c r="O68" s="61"/>
      <c r="P68" s="61"/>
      <c r="Q68" s="61"/>
      <c r="R68" s="137"/>
      <c r="S68" s="58"/>
      <c r="T68" s="59"/>
      <c r="U68" s="60"/>
      <c r="V68" s="61"/>
      <c r="W68" s="61"/>
      <c r="X68" s="61"/>
      <c r="Y68" s="61"/>
      <c r="Z68" s="61"/>
      <c r="AA68" s="61"/>
      <c r="AB68" s="61"/>
      <c r="AC68" s="61"/>
      <c r="AD68" s="61"/>
      <c r="AE68" s="61"/>
      <c r="AF68" s="61"/>
      <c r="AG68" s="61"/>
    </row>
    <row r="69" ht="15.75" customHeight="1">
      <c r="A69" s="61"/>
      <c r="B69" s="61"/>
      <c r="C69" s="61"/>
      <c r="D69" s="61"/>
      <c r="E69" s="61"/>
      <c r="F69" s="61"/>
      <c r="G69" s="99"/>
      <c r="H69" s="99"/>
      <c r="I69" s="61"/>
      <c r="J69" s="140"/>
      <c r="K69" s="99"/>
      <c r="L69" s="61"/>
      <c r="M69" s="61"/>
      <c r="N69" s="61"/>
      <c r="O69" s="61"/>
      <c r="P69" s="61"/>
      <c r="Q69" s="61"/>
      <c r="R69" s="137"/>
      <c r="S69" s="58"/>
      <c r="T69" s="59"/>
      <c r="U69" s="60"/>
      <c r="V69" s="61"/>
      <c r="W69" s="61"/>
      <c r="X69" s="61"/>
      <c r="Y69" s="61"/>
      <c r="Z69" s="61"/>
      <c r="AA69" s="61"/>
      <c r="AB69" s="61"/>
      <c r="AC69" s="61"/>
      <c r="AD69" s="61"/>
      <c r="AE69" s="61"/>
      <c r="AF69" s="61"/>
      <c r="AG69" s="61"/>
    </row>
    <row r="70" ht="15.75" customHeight="1">
      <c r="A70" s="61"/>
      <c r="B70" s="61"/>
      <c r="C70" s="61"/>
      <c r="D70" s="61"/>
      <c r="E70" s="61"/>
      <c r="F70" s="61"/>
      <c r="G70" s="99"/>
      <c r="H70" s="99"/>
      <c r="I70" s="61"/>
      <c r="J70" s="140"/>
      <c r="K70" s="99"/>
      <c r="L70" s="61"/>
      <c r="M70" s="61"/>
      <c r="N70" s="61"/>
      <c r="O70" s="61"/>
      <c r="P70" s="61"/>
      <c r="Q70" s="61"/>
      <c r="R70" s="137"/>
      <c r="S70" s="58"/>
      <c r="T70" s="59"/>
      <c r="U70" s="60"/>
      <c r="V70" s="61"/>
      <c r="W70" s="61"/>
      <c r="X70" s="61"/>
      <c r="Y70" s="61"/>
      <c r="Z70" s="61"/>
      <c r="AA70" s="61"/>
      <c r="AB70" s="61"/>
      <c r="AC70" s="61"/>
      <c r="AD70" s="61"/>
      <c r="AE70" s="61"/>
      <c r="AF70" s="61"/>
      <c r="AG70" s="61"/>
    </row>
    <row r="71" ht="15.75" customHeight="1">
      <c r="A71" s="61"/>
      <c r="B71" s="61"/>
      <c r="C71" s="61"/>
      <c r="D71" s="61"/>
      <c r="E71" s="61"/>
      <c r="F71" s="61"/>
      <c r="G71" s="99"/>
      <c r="H71" s="99"/>
      <c r="I71" s="61"/>
      <c r="J71" s="140"/>
      <c r="K71" s="99"/>
      <c r="L71" s="61"/>
      <c r="M71" s="61"/>
      <c r="N71" s="61"/>
      <c r="O71" s="61"/>
      <c r="P71" s="61"/>
      <c r="Q71" s="61"/>
      <c r="R71" s="137"/>
      <c r="S71" s="58"/>
      <c r="T71" s="59"/>
      <c r="U71" s="60"/>
      <c r="V71" s="61"/>
      <c r="W71" s="61"/>
      <c r="X71" s="61"/>
      <c r="Y71" s="61"/>
      <c r="Z71" s="61"/>
      <c r="AA71" s="61"/>
      <c r="AB71" s="61"/>
      <c r="AC71" s="61"/>
      <c r="AD71" s="61"/>
      <c r="AE71" s="61"/>
      <c r="AF71" s="61"/>
      <c r="AG71" s="61"/>
    </row>
    <row r="72" ht="15.75" customHeight="1">
      <c r="A72" s="61"/>
      <c r="B72" s="61"/>
      <c r="C72" s="61"/>
      <c r="D72" s="61"/>
      <c r="E72" s="61"/>
      <c r="F72" s="61"/>
      <c r="G72" s="99"/>
      <c r="H72" s="99"/>
      <c r="I72" s="61"/>
      <c r="J72" s="140"/>
      <c r="K72" s="99"/>
      <c r="L72" s="61"/>
      <c r="M72" s="61"/>
      <c r="N72" s="61"/>
      <c r="O72" s="61"/>
      <c r="P72" s="61"/>
      <c r="Q72" s="61"/>
      <c r="R72" s="137"/>
      <c r="S72" s="58"/>
      <c r="T72" s="59"/>
      <c r="U72" s="60"/>
      <c r="V72" s="61"/>
      <c r="W72" s="61"/>
      <c r="X72" s="61"/>
      <c r="Y72" s="61"/>
      <c r="Z72" s="61"/>
      <c r="AA72" s="61"/>
      <c r="AB72" s="61"/>
      <c r="AC72" s="61"/>
      <c r="AD72" s="61"/>
      <c r="AE72" s="61"/>
      <c r="AF72" s="61"/>
      <c r="AG72" s="61"/>
    </row>
    <row r="73" ht="15.75" customHeight="1">
      <c r="A73" s="61"/>
      <c r="B73" s="61"/>
      <c r="C73" s="61"/>
      <c r="D73" s="61"/>
      <c r="E73" s="61"/>
      <c r="F73" s="61"/>
      <c r="G73" s="99"/>
      <c r="H73" s="99"/>
      <c r="I73" s="61"/>
      <c r="J73" s="140"/>
      <c r="K73" s="99"/>
      <c r="L73" s="61"/>
      <c r="M73" s="61"/>
      <c r="N73" s="61"/>
      <c r="O73" s="61"/>
      <c r="P73" s="61"/>
      <c r="Q73" s="61"/>
      <c r="R73" s="137"/>
      <c r="S73" s="58"/>
      <c r="T73" s="59"/>
      <c r="U73" s="60"/>
      <c r="V73" s="61"/>
      <c r="W73" s="61"/>
      <c r="X73" s="61"/>
      <c r="Y73" s="61"/>
      <c r="Z73" s="61"/>
      <c r="AA73" s="61"/>
      <c r="AB73" s="61"/>
      <c r="AC73" s="61"/>
      <c r="AD73" s="61"/>
      <c r="AE73" s="61"/>
      <c r="AF73" s="61"/>
      <c r="AG73" s="61"/>
    </row>
    <row r="74" ht="15.75" customHeight="1">
      <c r="A74" s="61"/>
      <c r="B74" s="61"/>
      <c r="C74" s="61"/>
      <c r="D74" s="61"/>
      <c r="E74" s="61"/>
      <c r="F74" s="61"/>
      <c r="G74" s="99"/>
      <c r="H74" s="99"/>
      <c r="I74" s="61"/>
      <c r="J74" s="140"/>
      <c r="K74" s="99"/>
      <c r="L74" s="61"/>
      <c r="M74" s="61"/>
      <c r="N74" s="61"/>
      <c r="O74" s="61"/>
      <c r="P74" s="61"/>
      <c r="Q74" s="61"/>
      <c r="R74" s="137"/>
      <c r="S74" s="58"/>
      <c r="T74" s="59"/>
      <c r="U74" s="60"/>
      <c r="V74" s="61"/>
      <c r="W74" s="61"/>
      <c r="X74" s="61"/>
      <c r="Y74" s="61"/>
      <c r="Z74" s="61"/>
      <c r="AA74" s="61"/>
      <c r="AB74" s="61"/>
      <c r="AC74" s="61"/>
      <c r="AD74" s="61"/>
      <c r="AE74" s="61"/>
      <c r="AF74" s="61"/>
      <c r="AG74" s="61"/>
    </row>
    <row r="75" ht="15.75" customHeight="1">
      <c r="A75" s="61"/>
      <c r="B75" s="61"/>
      <c r="C75" s="61"/>
      <c r="D75" s="61"/>
      <c r="E75" s="61"/>
      <c r="F75" s="61"/>
      <c r="G75" s="99"/>
      <c r="H75" s="99"/>
      <c r="I75" s="61"/>
      <c r="J75" s="140"/>
      <c r="K75" s="99"/>
      <c r="L75" s="61"/>
      <c r="M75" s="61"/>
      <c r="N75" s="61"/>
      <c r="O75" s="61"/>
      <c r="P75" s="61"/>
      <c r="Q75" s="61"/>
      <c r="R75" s="137"/>
      <c r="S75" s="58"/>
      <c r="T75" s="59"/>
      <c r="U75" s="60"/>
      <c r="V75" s="61"/>
      <c r="W75" s="61"/>
      <c r="X75" s="61"/>
      <c r="Y75" s="61"/>
      <c r="Z75" s="61"/>
      <c r="AA75" s="61"/>
      <c r="AB75" s="61"/>
      <c r="AC75" s="61"/>
      <c r="AD75" s="61"/>
      <c r="AE75" s="61"/>
      <c r="AF75" s="61"/>
      <c r="AG75" s="61"/>
    </row>
    <row r="76" ht="15.75" customHeight="1">
      <c r="A76" s="61"/>
      <c r="B76" s="61"/>
      <c r="C76" s="61"/>
      <c r="D76" s="61"/>
      <c r="E76" s="61"/>
      <c r="F76" s="61"/>
      <c r="G76" s="99"/>
      <c r="H76" s="99"/>
      <c r="I76" s="61"/>
      <c r="J76" s="140"/>
      <c r="K76" s="99"/>
      <c r="L76" s="61"/>
      <c r="M76" s="61"/>
      <c r="N76" s="61"/>
      <c r="O76" s="61"/>
      <c r="P76" s="61"/>
      <c r="Q76" s="61"/>
      <c r="R76" s="137"/>
      <c r="S76" s="58"/>
      <c r="T76" s="59"/>
      <c r="U76" s="60"/>
      <c r="V76" s="61"/>
      <c r="W76" s="61"/>
      <c r="X76" s="61"/>
      <c r="Y76" s="61"/>
      <c r="Z76" s="61"/>
      <c r="AA76" s="61"/>
      <c r="AB76" s="61"/>
      <c r="AC76" s="61"/>
      <c r="AD76" s="61"/>
      <c r="AE76" s="61"/>
      <c r="AF76" s="61"/>
      <c r="AG76" s="61"/>
    </row>
    <row r="77" ht="15.75" customHeight="1">
      <c r="A77" s="61"/>
      <c r="B77" s="61"/>
      <c r="C77" s="61"/>
      <c r="D77" s="61"/>
      <c r="E77" s="61"/>
      <c r="F77" s="61"/>
      <c r="G77" s="99"/>
      <c r="H77" s="99"/>
      <c r="I77" s="61"/>
      <c r="J77" s="140"/>
      <c r="K77" s="99"/>
      <c r="L77" s="61"/>
      <c r="M77" s="61"/>
      <c r="N77" s="61"/>
      <c r="O77" s="61"/>
      <c r="P77" s="61"/>
      <c r="Q77" s="61"/>
      <c r="R77" s="137"/>
      <c r="S77" s="58"/>
      <c r="T77" s="59"/>
      <c r="U77" s="60"/>
      <c r="V77" s="61"/>
      <c r="W77" s="61"/>
      <c r="X77" s="61"/>
      <c r="Y77" s="61"/>
      <c r="Z77" s="61"/>
      <c r="AA77" s="61"/>
      <c r="AB77" s="61"/>
      <c r="AC77" s="61"/>
      <c r="AD77" s="61"/>
      <c r="AE77" s="61"/>
      <c r="AF77" s="61"/>
      <c r="AG77" s="61"/>
    </row>
    <row r="78" ht="15.75" customHeight="1">
      <c r="A78" s="61"/>
      <c r="B78" s="61"/>
      <c r="C78" s="61"/>
      <c r="D78" s="61"/>
      <c r="E78" s="61"/>
      <c r="F78" s="61"/>
      <c r="G78" s="99"/>
      <c r="H78" s="99"/>
      <c r="I78" s="61"/>
      <c r="J78" s="140"/>
      <c r="K78" s="99"/>
      <c r="L78" s="61"/>
      <c r="M78" s="61"/>
      <c r="N78" s="61"/>
      <c r="O78" s="61"/>
      <c r="P78" s="61"/>
      <c r="Q78" s="61"/>
      <c r="R78" s="137"/>
      <c r="S78" s="58"/>
      <c r="T78" s="59"/>
      <c r="U78" s="60"/>
      <c r="V78" s="61"/>
      <c r="W78" s="61"/>
      <c r="X78" s="61"/>
      <c r="Y78" s="61"/>
      <c r="Z78" s="61"/>
      <c r="AA78" s="61"/>
      <c r="AB78" s="61"/>
      <c r="AC78" s="61"/>
      <c r="AD78" s="61"/>
      <c r="AE78" s="61"/>
      <c r="AF78" s="61"/>
      <c r="AG78" s="61"/>
    </row>
    <row r="79" ht="15.75" customHeight="1">
      <c r="A79" s="61"/>
      <c r="B79" s="61"/>
      <c r="C79" s="61"/>
      <c r="D79" s="61"/>
      <c r="E79" s="61"/>
      <c r="F79" s="61"/>
      <c r="G79" s="99"/>
      <c r="H79" s="99"/>
      <c r="I79" s="61"/>
      <c r="J79" s="140"/>
      <c r="K79" s="99"/>
      <c r="L79" s="61"/>
      <c r="M79" s="61"/>
      <c r="N79" s="61"/>
      <c r="O79" s="61"/>
      <c r="P79" s="61"/>
      <c r="Q79" s="61"/>
      <c r="R79" s="137"/>
      <c r="S79" s="58"/>
      <c r="T79" s="59"/>
      <c r="U79" s="60"/>
      <c r="V79" s="61"/>
      <c r="W79" s="61"/>
      <c r="X79" s="61"/>
      <c r="Y79" s="61"/>
      <c r="Z79" s="61"/>
      <c r="AA79" s="61"/>
      <c r="AB79" s="61"/>
      <c r="AC79" s="61"/>
      <c r="AD79" s="61"/>
      <c r="AE79" s="61"/>
      <c r="AF79" s="61"/>
      <c r="AG79" s="61"/>
    </row>
    <row r="80" ht="15.75" customHeight="1">
      <c r="A80" s="61"/>
      <c r="B80" s="61"/>
      <c r="C80" s="61"/>
      <c r="D80" s="61"/>
      <c r="E80" s="61"/>
      <c r="F80" s="61"/>
      <c r="G80" s="99"/>
      <c r="H80" s="99"/>
      <c r="I80" s="61"/>
      <c r="J80" s="140"/>
      <c r="K80" s="99"/>
      <c r="L80" s="61"/>
      <c r="M80" s="61"/>
      <c r="N80" s="61"/>
      <c r="O80" s="61"/>
      <c r="P80" s="61"/>
      <c r="Q80" s="61"/>
      <c r="R80" s="137"/>
      <c r="S80" s="58"/>
      <c r="T80" s="59"/>
      <c r="U80" s="60"/>
      <c r="V80" s="61"/>
      <c r="W80" s="61"/>
      <c r="X80" s="61"/>
      <c r="Y80" s="61"/>
      <c r="Z80" s="61"/>
      <c r="AA80" s="61"/>
      <c r="AB80" s="61"/>
      <c r="AC80" s="61"/>
      <c r="AD80" s="61"/>
      <c r="AE80" s="61"/>
      <c r="AF80" s="61"/>
      <c r="AG80" s="61"/>
    </row>
    <row r="81" ht="15.75" customHeight="1">
      <c r="A81" s="61"/>
      <c r="B81" s="61"/>
      <c r="C81" s="61"/>
      <c r="D81" s="61"/>
      <c r="E81" s="61"/>
      <c r="F81" s="61"/>
      <c r="G81" s="99"/>
      <c r="H81" s="99"/>
      <c r="I81" s="61"/>
      <c r="J81" s="140"/>
      <c r="K81" s="99"/>
      <c r="L81" s="61"/>
      <c r="M81" s="61"/>
      <c r="N81" s="61"/>
      <c r="O81" s="61"/>
      <c r="P81" s="61"/>
      <c r="Q81" s="61"/>
      <c r="R81" s="137"/>
      <c r="S81" s="58"/>
      <c r="T81" s="59"/>
      <c r="U81" s="60"/>
      <c r="V81" s="61"/>
      <c r="W81" s="61"/>
      <c r="X81" s="61"/>
      <c r="Y81" s="61"/>
      <c r="Z81" s="61"/>
      <c r="AA81" s="61"/>
      <c r="AB81" s="61"/>
      <c r="AC81" s="61"/>
      <c r="AD81" s="61"/>
      <c r="AE81" s="61"/>
      <c r="AF81" s="61"/>
      <c r="AG81" s="61"/>
    </row>
    <row r="82" ht="15.75" customHeight="1">
      <c r="A82" s="61"/>
      <c r="B82" s="61"/>
      <c r="C82" s="61"/>
      <c r="D82" s="61"/>
      <c r="E82" s="61"/>
      <c r="F82" s="61"/>
      <c r="G82" s="99"/>
      <c r="H82" s="99"/>
      <c r="I82" s="61"/>
      <c r="J82" s="140"/>
      <c r="K82" s="99"/>
      <c r="L82" s="61"/>
      <c r="M82" s="61"/>
      <c r="N82" s="61"/>
      <c r="O82" s="61"/>
      <c r="P82" s="61"/>
      <c r="Q82" s="61"/>
      <c r="R82" s="137"/>
      <c r="S82" s="58"/>
      <c r="T82" s="59"/>
      <c r="U82" s="60"/>
      <c r="V82" s="61"/>
      <c r="W82" s="61"/>
      <c r="X82" s="61"/>
      <c r="Y82" s="61"/>
      <c r="Z82" s="61"/>
      <c r="AA82" s="61"/>
      <c r="AB82" s="61"/>
      <c r="AC82" s="61"/>
      <c r="AD82" s="61"/>
      <c r="AE82" s="61"/>
      <c r="AF82" s="61"/>
      <c r="AG82" s="61"/>
    </row>
    <row r="83" ht="15.75" customHeight="1">
      <c r="A83" s="61"/>
      <c r="B83" s="61"/>
      <c r="C83" s="61"/>
      <c r="D83" s="61"/>
      <c r="E83" s="61"/>
      <c r="F83" s="61"/>
      <c r="G83" s="99"/>
      <c r="H83" s="99"/>
      <c r="I83" s="61"/>
      <c r="J83" s="140"/>
      <c r="K83" s="99"/>
      <c r="L83" s="61"/>
      <c r="M83" s="61"/>
      <c r="N83" s="61"/>
      <c r="O83" s="61"/>
      <c r="P83" s="61"/>
      <c r="Q83" s="61"/>
      <c r="R83" s="137"/>
      <c r="S83" s="58"/>
      <c r="T83" s="59"/>
      <c r="U83" s="60"/>
      <c r="V83" s="61"/>
      <c r="W83" s="61"/>
      <c r="X83" s="61"/>
      <c r="Y83" s="61"/>
      <c r="Z83" s="61"/>
      <c r="AA83" s="61"/>
      <c r="AB83" s="61"/>
      <c r="AC83" s="61"/>
      <c r="AD83" s="61"/>
      <c r="AE83" s="61"/>
      <c r="AF83" s="61"/>
      <c r="AG83" s="61"/>
    </row>
    <row r="84" ht="15.75" customHeight="1">
      <c r="A84" s="61"/>
      <c r="B84" s="61"/>
      <c r="C84" s="61"/>
      <c r="D84" s="61"/>
      <c r="E84" s="61"/>
      <c r="F84" s="61"/>
      <c r="G84" s="99"/>
      <c r="H84" s="99"/>
      <c r="I84" s="61"/>
      <c r="J84" s="140"/>
      <c r="K84" s="99"/>
      <c r="L84" s="61"/>
      <c r="M84" s="61"/>
      <c r="N84" s="61"/>
      <c r="O84" s="61"/>
      <c r="P84" s="61"/>
      <c r="Q84" s="61"/>
      <c r="R84" s="137"/>
      <c r="S84" s="58"/>
      <c r="T84" s="59"/>
      <c r="U84" s="60"/>
      <c r="V84" s="61"/>
      <c r="W84" s="61"/>
      <c r="X84" s="61"/>
      <c r="Y84" s="61"/>
      <c r="Z84" s="61"/>
      <c r="AA84" s="61"/>
      <c r="AB84" s="61"/>
      <c r="AC84" s="61"/>
      <c r="AD84" s="61"/>
      <c r="AE84" s="61"/>
      <c r="AF84" s="61"/>
      <c r="AG84" s="61"/>
    </row>
    <row r="85" ht="15.75" customHeight="1">
      <c r="A85" s="61"/>
      <c r="B85" s="61"/>
      <c r="C85" s="61"/>
      <c r="D85" s="61"/>
      <c r="E85" s="61"/>
      <c r="F85" s="61"/>
      <c r="G85" s="99"/>
      <c r="H85" s="99"/>
      <c r="I85" s="61"/>
      <c r="J85" s="140"/>
      <c r="K85" s="99"/>
      <c r="L85" s="61"/>
      <c r="M85" s="61"/>
      <c r="N85" s="61"/>
      <c r="O85" s="61"/>
      <c r="P85" s="61"/>
      <c r="Q85" s="61"/>
      <c r="R85" s="137"/>
      <c r="S85" s="58"/>
      <c r="T85" s="59"/>
      <c r="U85" s="60"/>
      <c r="V85" s="61"/>
      <c r="W85" s="61"/>
      <c r="X85" s="61"/>
      <c r="Y85" s="61"/>
      <c r="Z85" s="61"/>
      <c r="AA85" s="61"/>
      <c r="AB85" s="61"/>
      <c r="AC85" s="61"/>
      <c r="AD85" s="61"/>
      <c r="AE85" s="61"/>
      <c r="AF85" s="61"/>
      <c r="AG85" s="61"/>
    </row>
    <row r="86" ht="15.75" customHeight="1">
      <c r="A86" s="61"/>
      <c r="B86" s="61"/>
      <c r="C86" s="61"/>
      <c r="D86" s="61"/>
      <c r="E86" s="61"/>
      <c r="F86" s="61"/>
      <c r="G86" s="99"/>
      <c r="H86" s="99"/>
      <c r="I86" s="61"/>
      <c r="J86" s="140"/>
      <c r="K86" s="99"/>
      <c r="L86" s="61"/>
      <c r="M86" s="61"/>
      <c r="N86" s="61"/>
      <c r="O86" s="61"/>
      <c r="P86" s="61"/>
      <c r="Q86" s="61"/>
      <c r="R86" s="137"/>
      <c r="S86" s="58"/>
      <c r="T86" s="59"/>
      <c r="U86" s="60"/>
      <c r="V86" s="61"/>
      <c r="W86" s="61"/>
      <c r="X86" s="61"/>
      <c r="Y86" s="61"/>
      <c r="Z86" s="61"/>
      <c r="AA86" s="61"/>
      <c r="AB86" s="61"/>
      <c r="AC86" s="61"/>
      <c r="AD86" s="61"/>
      <c r="AE86" s="61"/>
      <c r="AF86" s="61"/>
      <c r="AG86" s="61"/>
    </row>
    <row r="87" ht="15.75" customHeight="1">
      <c r="A87" s="61"/>
      <c r="B87" s="61"/>
      <c r="C87" s="61"/>
      <c r="D87" s="61"/>
      <c r="E87" s="61"/>
      <c r="F87" s="61"/>
      <c r="G87" s="99"/>
      <c r="H87" s="99"/>
      <c r="I87" s="61"/>
      <c r="J87" s="140"/>
      <c r="K87" s="99"/>
      <c r="L87" s="61"/>
      <c r="M87" s="61"/>
      <c r="N87" s="61"/>
      <c r="O87" s="61"/>
      <c r="P87" s="61"/>
      <c r="Q87" s="61"/>
      <c r="R87" s="137"/>
      <c r="S87" s="58"/>
      <c r="T87" s="59"/>
      <c r="U87" s="60"/>
      <c r="V87" s="61"/>
      <c r="W87" s="61"/>
      <c r="X87" s="61"/>
      <c r="Y87" s="61"/>
      <c r="Z87" s="61"/>
      <c r="AA87" s="61"/>
      <c r="AB87" s="61"/>
      <c r="AC87" s="61"/>
      <c r="AD87" s="61"/>
      <c r="AE87" s="61"/>
      <c r="AF87" s="61"/>
      <c r="AG87" s="61"/>
    </row>
    <row r="88" ht="15.75" customHeight="1">
      <c r="A88" s="61"/>
      <c r="B88" s="61"/>
      <c r="C88" s="61"/>
      <c r="D88" s="61"/>
      <c r="E88" s="61"/>
      <c r="F88" s="61"/>
      <c r="G88" s="99"/>
      <c r="H88" s="99"/>
      <c r="I88" s="61"/>
      <c r="J88" s="140"/>
      <c r="K88" s="99"/>
      <c r="L88" s="61"/>
      <c r="M88" s="61"/>
      <c r="N88" s="61"/>
      <c r="O88" s="61"/>
      <c r="P88" s="61"/>
      <c r="Q88" s="61"/>
      <c r="R88" s="137"/>
      <c r="S88" s="58"/>
      <c r="T88" s="59"/>
      <c r="U88" s="60"/>
      <c r="V88" s="61"/>
      <c r="W88" s="61"/>
      <c r="X88" s="61"/>
      <c r="Y88" s="61"/>
      <c r="Z88" s="61"/>
      <c r="AA88" s="61"/>
      <c r="AB88" s="61"/>
      <c r="AC88" s="61"/>
      <c r="AD88" s="61"/>
      <c r="AE88" s="61"/>
      <c r="AF88" s="61"/>
      <c r="AG88" s="61"/>
    </row>
    <row r="89" ht="15.75" customHeight="1">
      <c r="A89" s="61"/>
      <c r="B89" s="61"/>
      <c r="C89" s="61"/>
      <c r="D89" s="61"/>
      <c r="E89" s="61"/>
      <c r="F89" s="61"/>
      <c r="G89" s="99"/>
      <c r="H89" s="99"/>
      <c r="I89" s="61"/>
      <c r="J89" s="140"/>
      <c r="K89" s="99"/>
      <c r="L89" s="61"/>
      <c r="M89" s="61"/>
      <c r="N89" s="61"/>
      <c r="O89" s="61"/>
      <c r="P89" s="61"/>
      <c r="Q89" s="61"/>
      <c r="R89" s="137"/>
      <c r="S89" s="58"/>
      <c r="T89" s="59"/>
      <c r="U89" s="60"/>
      <c r="V89" s="61"/>
      <c r="W89" s="61"/>
      <c r="X89" s="61"/>
      <c r="Y89" s="61"/>
      <c r="Z89" s="61"/>
      <c r="AA89" s="61"/>
      <c r="AB89" s="61"/>
      <c r="AC89" s="61"/>
      <c r="AD89" s="61"/>
      <c r="AE89" s="61"/>
      <c r="AF89" s="61"/>
      <c r="AG89" s="61"/>
    </row>
    <row r="90" ht="15.75" customHeight="1">
      <c r="A90" s="61"/>
      <c r="B90" s="61"/>
      <c r="C90" s="61"/>
      <c r="D90" s="61"/>
      <c r="E90" s="61"/>
      <c r="F90" s="61"/>
      <c r="G90" s="99"/>
      <c r="H90" s="99"/>
      <c r="I90" s="61"/>
      <c r="J90" s="140"/>
      <c r="K90" s="99"/>
      <c r="L90" s="61"/>
      <c r="M90" s="61"/>
      <c r="N90" s="61"/>
      <c r="O90" s="61"/>
      <c r="P90" s="61"/>
      <c r="Q90" s="61"/>
      <c r="R90" s="137"/>
      <c r="S90" s="58"/>
      <c r="T90" s="59"/>
      <c r="U90" s="60"/>
      <c r="V90" s="61"/>
      <c r="W90" s="61"/>
      <c r="X90" s="61"/>
      <c r="Y90" s="61"/>
      <c r="Z90" s="61"/>
      <c r="AA90" s="61"/>
      <c r="AB90" s="61"/>
      <c r="AC90" s="61"/>
      <c r="AD90" s="61"/>
      <c r="AE90" s="61"/>
      <c r="AF90" s="61"/>
      <c r="AG90" s="61"/>
    </row>
    <row r="91" ht="15.75" customHeight="1">
      <c r="A91" s="61"/>
      <c r="B91" s="61"/>
      <c r="C91" s="61"/>
      <c r="D91" s="61"/>
      <c r="E91" s="61"/>
      <c r="F91" s="61"/>
      <c r="G91" s="99"/>
      <c r="H91" s="99"/>
      <c r="I91" s="61"/>
      <c r="J91" s="140"/>
      <c r="K91" s="99"/>
      <c r="L91" s="61"/>
      <c r="M91" s="61"/>
      <c r="N91" s="61"/>
      <c r="O91" s="61"/>
      <c r="P91" s="61"/>
      <c r="Q91" s="61"/>
      <c r="R91" s="137"/>
      <c r="S91" s="58"/>
      <c r="T91" s="59"/>
      <c r="U91" s="60"/>
      <c r="V91" s="61"/>
      <c r="W91" s="61"/>
      <c r="X91" s="61"/>
      <c r="Y91" s="61"/>
      <c r="Z91" s="61"/>
      <c r="AA91" s="61"/>
      <c r="AB91" s="61"/>
      <c r="AC91" s="61"/>
      <c r="AD91" s="61"/>
      <c r="AE91" s="61"/>
      <c r="AF91" s="61"/>
      <c r="AG91" s="61"/>
    </row>
    <row r="92" ht="15.75" customHeight="1">
      <c r="A92" s="61"/>
      <c r="B92" s="61"/>
      <c r="C92" s="61"/>
      <c r="D92" s="61"/>
      <c r="E92" s="61"/>
      <c r="F92" s="61"/>
      <c r="G92" s="99"/>
      <c r="H92" s="99"/>
      <c r="I92" s="61"/>
      <c r="J92" s="140"/>
      <c r="K92" s="99"/>
      <c r="L92" s="61"/>
      <c r="M92" s="61"/>
      <c r="N92" s="61"/>
      <c r="O92" s="61"/>
      <c r="P92" s="61"/>
      <c r="Q92" s="61"/>
      <c r="R92" s="137"/>
      <c r="S92" s="58"/>
      <c r="T92" s="59"/>
      <c r="U92" s="60"/>
      <c r="V92" s="61"/>
      <c r="W92" s="61"/>
      <c r="X92" s="61"/>
      <c r="Y92" s="61"/>
      <c r="Z92" s="61"/>
      <c r="AA92" s="61"/>
      <c r="AB92" s="61"/>
      <c r="AC92" s="61"/>
      <c r="AD92" s="61"/>
      <c r="AE92" s="61"/>
      <c r="AF92" s="61"/>
      <c r="AG92" s="61"/>
    </row>
    <row r="93" ht="15.75" customHeight="1">
      <c r="A93" s="61"/>
      <c r="B93" s="61"/>
      <c r="C93" s="61"/>
      <c r="D93" s="61"/>
      <c r="E93" s="61"/>
      <c r="F93" s="61"/>
      <c r="G93" s="99"/>
      <c r="H93" s="99"/>
      <c r="I93" s="61"/>
      <c r="J93" s="140"/>
      <c r="K93" s="99"/>
      <c r="L93" s="61"/>
      <c r="M93" s="61"/>
      <c r="N93" s="61"/>
      <c r="O93" s="61"/>
      <c r="P93" s="61"/>
      <c r="Q93" s="61"/>
      <c r="R93" s="137"/>
      <c r="S93" s="58"/>
      <c r="T93" s="59"/>
      <c r="U93" s="60"/>
      <c r="V93" s="61"/>
      <c r="W93" s="61"/>
      <c r="X93" s="61"/>
      <c r="Y93" s="61"/>
      <c r="Z93" s="61"/>
      <c r="AA93" s="61"/>
      <c r="AB93" s="61"/>
      <c r="AC93" s="61"/>
      <c r="AD93" s="61"/>
      <c r="AE93" s="61"/>
      <c r="AF93" s="61"/>
      <c r="AG93" s="61"/>
    </row>
    <row r="94" ht="15.75" customHeight="1">
      <c r="A94" s="61"/>
      <c r="B94" s="61"/>
      <c r="C94" s="61"/>
      <c r="D94" s="61"/>
      <c r="E94" s="61"/>
      <c r="F94" s="61"/>
      <c r="G94" s="99"/>
      <c r="H94" s="99"/>
      <c r="I94" s="61"/>
      <c r="J94" s="140"/>
      <c r="K94" s="99"/>
      <c r="L94" s="61"/>
      <c r="M94" s="61"/>
      <c r="N94" s="61"/>
      <c r="O94" s="61"/>
      <c r="P94" s="61"/>
      <c r="Q94" s="61"/>
      <c r="R94" s="137"/>
      <c r="S94" s="58"/>
      <c r="T94" s="59"/>
      <c r="U94" s="60"/>
      <c r="V94" s="61"/>
      <c r="W94" s="61"/>
      <c r="X94" s="61"/>
      <c r="Y94" s="61"/>
      <c r="Z94" s="61"/>
      <c r="AA94" s="61"/>
      <c r="AB94" s="61"/>
      <c r="AC94" s="61"/>
      <c r="AD94" s="61"/>
      <c r="AE94" s="61"/>
      <c r="AF94" s="61"/>
      <c r="AG94" s="61"/>
    </row>
    <row r="95" ht="15.75" customHeight="1">
      <c r="A95" s="61"/>
      <c r="B95" s="61"/>
      <c r="C95" s="61"/>
      <c r="D95" s="61"/>
      <c r="E95" s="61"/>
      <c r="F95" s="61"/>
      <c r="G95" s="99"/>
      <c r="H95" s="99"/>
      <c r="I95" s="61"/>
      <c r="J95" s="140"/>
      <c r="K95" s="99"/>
      <c r="L95" s="61"/>
      <c r="M95" s="61"/>
      <c r="N95" s="61"/>
      <c r="O95" s="61"/>
      <c r="P95" s="61"/>
      <c r="Q95" s="61"/>
      <c r="R95" s="137"/>
      <c r="S95" s="58"/>
      <c r="T95" s="59"/>
      <c r="U95" s="60"/>
      <c r="V95" s="61"/>
      <c r="W95" s="61"/>
      <c r="X95" s="61"/>
      <c r="Y95" s="61"/>
      <c r="Z95" s="61"/>
      <c r="AA95" s="61"/>
      <c r="AB95" s="61"/>
      <c r="AC95" s="61"/>
      <c r="AD95" s="61"/>
      <c r="AE95" s="61"/>
      <c r="AF95" s="61"/>
      <c r="AG95" s="61"/>
    </row>
    <row r="96" ht="15.75" customHeight="1">
      <c r="A96" s="61"/>
      <c r="B96" s="61"/>
      <c r="C96" s="61"/>
      <c r="D96" s="61"/>
      <c r="E96" s="61"/>
      <c r="F96" s="61"/>
      <c r="G96" s="99"/>
      <c r="H96" s="99"/>
      <c r="I96" s="61"/>
      <c r="J96" s="140"/>
      <c r="K96" s="99"/>
      <c r="L96" s="61"/>
      <c r="M96" s="61"/>
      <c r="N96" s="61"/>
      <c r="O96" s="61"/>
      <c r="P96" s="61"/>
      <c r="Q96" s="61"/>
      <c r="R96" s="137"/>
      <c r="S96" s="58"/>
      <c r="T96" s="59"/>
      <c r="U96" s="60"/>
      <c r="V96" s="61"/>
      <c r="W96" s="61"/>
      <c r="X96" s="61"/>
      <c r="Y96" s="61"/>
      <c r="Z96" s="61"/>
      <c r="AA96" s="61"/>
      <c r="AB96" s="61"/>
      <c r="AC96" s="61"/>
      <c r="AD96" s="61"/>
      <c r="AE96" s="61"/>
      <c r="AF96" s="61"/>
      <c r="AG96" s="61"/>
    </row>
    <row r="97" ht="15.75" customHeight="1">
      <c r="A97" s="61"/>
      <c r="B97" s="61"/>
      <c r="C97" s="61"/>
      <c r="D97" s="61"/>
      <c r="E97" s="61"/>
      <c r="F97" s="61"/>
      <c r="G97" s="99"/>
      <c r="H97" s="99"/>
      <c r="I97" s="61"/>
      <c r="J97" s="140"/>
      <c r="K97" s="99"/>
      <c r="L97" s="61"/>
      <c r="M97" s="61"/>
      <c r="N97" s="61"/>
      <c r="O97" s="61"/>
      <c r="P97" s="61"/>
      <c r="Q97" s="61"/>
      <c r="R97" s="137"/>
      <c r="S97" s="58"/>
      <c r="T97" s="59"/>
      <c r="U97" s="60"/>
      <c r="V97" s="61"/>
      <c r="W97" s="61"/>
      <c r="X97" s="61"/>
      <c r="Y97" s="61"/>
      <c r="Z97" s="61"/>
      <c r="AA97" s="61"/>
      <c r="AB97" s="61"/>
      <c r="AC97" s="61"/>
      <c r="AD97" s="61"/>
      <c r="AE97" s="61"/>
      <c r="AF97" s="61"/>
      <c r="AG97" s="61"/>
    </row>
    <row r="98" ht="15.75" customHeight="1">
      <c r="A98" s="61"/>
      <c r="B98" s="61"/>
      <c r="C98" s="61"/>
      <c r="D98" s="61"/>
      <c r="E98" s="61"/>
      <c r="F98" s="61"/>
      <c r="G98" s="99"/>
      <c r="H98" s="99"/>
      <c r="I98" s="61"/>
      <c r="J98" s="140"/>
      <c r="K98" s="99"/>
      <c r="L98" s="61"/>
      <c r="M98" s="61"/>
      <c r="N98" s="61"/>
      <c r="O98" s="61"/>
      <c r="P98" s="61"/>
      <c r="Q98" s="61"/>
      <c r="R98" s="137"/>
      <c r="S98" s="58"/>
      <c r="T98" s="59"/>
      <c r="U98" s="60"/>
      <c r="V98" s="61"/>
      <c r="W98" s="61"/>
      <c r="X98" s="61"/>
      <c r="Y98" s="61"/>
      <c r="Z98" s="61"/>
      <c r="AA98" s="61"/>
      <c r="AB98" s="61"/>
      <c r="AC98" s="61"/>
      <c r="AD98" s="61"/>
      <c r="AE98" s="61"/>
      <c r="AF98" s="61"/>
      <c r="AG98" s="61"/>
    </row>
    <row r="99" ht="15.75" customHeight="1">
      <c r="A99" s="61"/>
      <c r="B99" s="61"/>
      <c r="C99" s="61"/>
      <c r="D99" s="61"/>
      <c r="E99" s="61"/>
      <c r="F99" s="61"/>
      <c r="G99" s="99"/>
      <c r="H99" s="99"/>
      <c r="I99" s="61"/>
      <c r="J99" s="140"/>
      <c r="K99" s="99"/>
      <c r="L99" s="61"/>
      <c r="M99" s="61"/>
      <c r="N99" s="61"/>
      <c r="O99" s="61"/>
      <c r="P99" s="61"/>
      <c r="Q99" s="61"/>
      <c r="R99" s="137"/>
      <c r="S99" s="58"/>
      <c r="T99" s="59"/>
      <c r="U99" s="60"/>
      <c r="V99" s="61"/>
      <c r="W99" s="61"/>
      <c r="X99" s="61"/>
      <c r="Y99" s="61"/>
      <c r="Z99" s="61"/>
      <c r="AA99" s="61"/>
      <c r="AB99" s="61"/>
      <c r="AC99" s="61"/>
      <c r="AD99" s="61"/>
      <c r="AE99" s="61"/>
      <c r="AF99" s="61"/>
      <c r="AG99" s="61"/>
    </row>
    <row r="100" ht="15.75" customHeight="1">
      <c r="A100" s="61"/>
      <c r="B100" s="61"/>
      <c r="C100" s="61"/>
      <c r="D100" s="61"/>
      <c r="E100" s="61"/>
      <c r="F100" s="61"/>
      <c r="G100" s="99"/>
      <c r="H100" s="99"/>
      <c r="I100" s="61"/>
      <c r="J100" s="140"/>
      <c r="K100" s="99"/>
      <c r="L100" s="61"/>
      <c r="M100" s="61"/>
      <c r="N100" s="61"/>
      <c r="O100" s="61"/>
      <c r="P100" s="61"/>
      <c r="Q100" s="61"/>
      <c r="R100" s="137"/>
      <c r="S100" s="58"/>
      <c r="T100" s="59"/>
      <c r="U100" s="60"/>
      <c r="V100" s="61"/>
      <c r="W100" s="61"/>
      <c r="X100" s="61"/>
      <c r="Y100" s="61"/>
      <c r="Z100" s="61"/>
      <c r="AA100" s="61"/>
      <c r="AB100" s="61"/>
      <c r="AC100" s="61"/>
      <c r="AD100" s="61"/>
      <c r="AE100" s="61"/>
      <c r="AF100" s="61"/>
      <c r="AG100" s="61"/>
    </row>
    <row r="101" ht="15.75" customHeight="1">
      <c r="A101" s="61"/>
      <c r="B101" s="61"/>
      <c r="C101" s="61"/>
      <c r="D101" s="61"/>
      <c r="E101" s="61"/>
      <c r="F101" s="61"/>
      <c r="G101" s="99"/>
      <c r="H101" s="99"/>
      <c r="I101" s="61"/>
      <c r="J101" s="140"/>
      <c r="K101" s="99"/>
      <c r="L101" s="61"/>
      <c r="M101" s="61"/>
      <c r="N101" s="61"/>
      <c r="O101" s="61"/>
      <c r="P101" s="61"/>
      <c r="Q101" s="61"/>
      <c r="R101" s="137"/>
      <c r="S101" s="58"/>
      <c r="T101" s="59"/>
      <c r="U101" s="60"/>
      <c r="V101" s="61"/>
      <c r="W101" s="61"/>
      <c r="X101" s="61"/>
      <c r="Y101" s="61"/>
      <c r="Z101" s="61"/>
      <c r="AA101" s="61"/>
      <c r="AB101" s="61"/>
      <c r="AC101" s="61"/>
      <c r="AD101" s="61"/>
      <c r="AE101" s="61"/>
      <c r="AF101" s="61"/>
      <c r="AG101" s="61"/>
    </row>
    <row r="102" ht="15.75" customHeight="1">
      <c r="A102" s="61"/>
      <c r="B102" s="61"/>
      <c r="C102" s="61"/>
      <c r="D102" s="61"/>
      <c r="E102" s="61"/>
      <c r="F102" s="61"/>
      <c r="G102" s="99"/>
      <c r="H102" s="99"/>
      <c r="I102" s="61"/>
      <c r="J102" s="140"/>
      <c r="K102" s="99"/>
      <c r="L102" s="61"/>
      <c r="M102" s="61"/>
      <c r="N102" s="61"/>
      <c r="O102" s="61"/>
      <c r="P102" s="61"/>
      <c r="Q102" s="61"/>
      <c r="R102" s="137"/>
      <c r="S102" s="58"/>
      <c r="T102" s="59"/>
      <c r="U102" s="60"/>
      <c r="V102" s="61"/>
      <c r="W102" s="61"/>
      <c r="X102" s="61"/>
      <c r="Y102" s="61"/>
      <c r="Z102" s="61"/>
      <c r="AA102" s="61"/>
      <c r="AB102" s="61"/>
      <c r="AC102" s="61"/>
      <c r="AD102" s="61"/>
      <c r="AE102" s="61"/>
      <c r="AF102" s="61"/>
      <c r="AG102" s="61"/>
    </row>
    <row r="103" ht="15.75" customHeight="1">
      <c r="A103" s="61"/>
      <c r="B103" s="61"/>
      <c r="C103" s="61"/>
      <c r="D103" s="61"/>
      <c r="E103" s="61"/>
      <c r="F103" s="61"/>
      <c r="G103" s="99"/>
      <c r="H103" s="99"/>
      <c r="I103" s="61"/>
      <c r="J103" s="140"/>
      <c r="K103" s="99"/>
      <c r="L103" s="61"/>
      <c r="M103" s="61"/>
      <c r="N103" s="61"/>
      <c r="O103" s="61"/>
      <c r="P103" s="61"/>
      <c r="Q103" s="61"/>
      <c r="R103" s="137"/>
      <c r="S103" s="58"/>
      <c r="T103" s="59"/>
      <c r="U103" s="60"/>
      <c r="V103" s="61"/>
      <c r="W103" s="61"/>
      <c r="X103" s="61"/>
      <c r="Y103" s="61"/>
      <c r="Z103" s="61"/>
      <c r="AA103" s="61"/>
      <c r="AB103" s="61"/>
      <c r="AC103" s="61"/>
      <c r="AD103" s="61"/>
      <c r="AE103" s="61"/>
      <c r="AF103" s="61"/>
      <c r="AG103" s="61"/>
    </row>
    <row r="104" ht="15.75" customHeight="1">
      <c r="A104" s="61"/>
      <c r="B104" s="61"/>
      <c r="C104" s="61"/>
      <c r="D104" s="61"/>
      <c r="E104" s="61"/>
      <c r="F104" s="61"/>
      <c r="G104" s="99"/>
      <c r="H104" s="99"/>
      <c r="I104" s="61"/>
      <c r="J104" s="140"/>
      <c r="K104" s="99"/>
      <c r="L104" s="61"/>
      <c r="M104" s="61"/>
      <c r="N104" s="61"/>
      <c r="O104" s="61"/>
      <c r="P104" s="61"/>
      <c r="Q104" s="61"/>
      <c r="R104" s="137"/>
      <c r="S104" s="58"/>
      <c r="T104" s="59"/>
      <c r="U104" s="60"/>
      <c r="V104" s="61"/>
      <c r="W104" s="61"/>
      <c r="X104" s="61"/>
      <c r="Y104" s="61"/>
      <c r="Z104" s="61"/>
      <c r="AA104" s="61"/>
      <c r="AB104" s="61"/>
      <c r="AC104" s="61"/>
      <c r="AD104" s="61"/>
      <c r="AE104" s="61"/>
      <c r="AF104" s="61"/>
      <c r="AG104" s="61"/>
    </row>
    <row r="105" ht="15.75" customHeight="1">
      <c r="A105" s="61"/>
      <c r="B105" s="61"/>
      <c r="C105" s="61"/>
      <c r="D105" s="61"/>
      <c r="E105" s="61"/>
      <c r="F105" s="61"/>
      <c r="G105" s="99"/>
      <c r="H105" s="99"/>
      <c r="I105" s="61"/>
      <c r="J105" s="140"/>
      <c r="K105" s="99"/>
      <c r="L105" s="61"/>
      <c r="M105" s="61"/>
      <c r="N105" s="61"/>
      <c r="O105" s="61"/>
      <c r="P105" s="61"/>
      <c r="Q105" s="61"/>
      <c r="R105" s="137"/>
      <c r="S105" s="58"/>
      <c r="T105" s="59"/>
      <c r="U105" s="60"/>
      <c r="V105" s="61"/>
      <c r="W105" s="61"/>
      <c r="X105" s="61"/>
      <c r="Y105" s="61"/>
      <c r="Z105" s="61"/>
      <c r="AA105" s="61"/>
      <c r="AB105" s="61"/>
      <c r="AC105" s="61"/>
      <c r="AD105" s="61"/>
      <c r="AE105" s="61"/>
      <c r="AF105" s="61"/>
      <c r="AG105" s="61"/>
    </row>
    <row r="106" ht="15.75" customHeight="1">
      <c r="A106" s="61"/>
      <c r="B106" s="61"/>
      <c r="C106" s="61"/>
      <c r="D106" s="61"/>
      <c r="E106" s="61"/>
      <c r="F106" s="61"/>
      <c r="G106" s="99"/>
      <c r="H106" s="99"/>
      <c r="I106" s="61"/>
      <c r="J106" s="140"/>
      <c r="K106" s="99"/>
      <c r="L106" s="61"/>
      <c r="M106" s="61"/>
      <c r="N106" s="61"/>
      <c r="O106" s="61"/>
      <c r="P106" s="61"/>
      <c r="Q106" s="61"/>
      <c r="R106" s="137"/>
      <c r="S106" s="58"/>
      <c r="T106" s="59"/>
      <c r="U106" s="60"/>
      <c r="V106" s="61"/>
      <c r="W106" s="61"/>
      <c r="X106" s="61"/>
      <c r="Y106" s="61"/>
      <c r="Z106" s="61"/>
      <c r="AA106" s="61"/>
      <c r="AB106" s="61"/>
      <c r="AC106" s="61"/>
      <c r="AD106" s="61"/>
      <c r="AE106" s="61"/>
      <c r="AF106" s="61"/>
      <c r="AG106" s="61"/>
    </row>
    <row r="107" ht="15.75" customHeight="1">
      <c r="A107" s="61"/>
      <c r="B107" s="61"/>
      <c r="C107" s="61"/>
      <c r="D107" s="61"/>
      <c r="E107" s="61"/>
      <c r="F107" s="61"/>
      <c r="G107" s="99"/>
      <c r="H107" s="99"/>
      <c r="I107" s="61"/>
      <c r="J107" s="140"/>
      <c r="K107" s="99"/>
      <c r="L107" s="61"/>
      <c r="M107" s="61"/>
      <c r="N107" s="61"/>
      <c r="O107" s="61"/>
      <c r="P107" s="61"/>
      <c r="Q107" s="61"/>
      <c r="R107" s="137"/>
      <c r="S107" s="58"/>
      <c r="T107" s="59"/>
      <c r="U107" s="60"/>
      <c r="V107" s="61"/>
      <c r="W107" s="61"/>
      <c r="X107" s="61"/>
      <c r="Y107" s="61"/>
      <c r="Z107" s="61"/>
      <c r="AA107" s="61"/>
      <c r="AB107" s="61"/>
      <c r="AC107" s="61"/>
      <c r="AD107" s="61"/>
      <c r="AE107" s="61"/>
      <c r="AF107" s="61"/>
      <c r="AG107" s="61"/>
    </row>
    <row r="108" ht="15.75" customHeight="1">
      <c r="A108" s="61"/>
      <c r="B108" s="61"/>
      <c r="C108" s="61"/>
      <c r="D108" s="61"/>
      <c r="E108" s="61"/>
      <c r="F108" s="61"/>
      <c r="G108" s="99"/>
      <c r="H108" s="99"/>
      <c r="I108" s="61"/>
      <c r="J108" s="140"/>
      <c r="K108" s="99"/>
      <c r="L108" s="61"/>
      <c r="M108" s="61"/>
      <c r="N108" s="61"/>
      <c r="O108" s="61"/>
      <c r="P108" s="61"/>
      <c r="Q108" s="61"/>
      <c r="R108" s="137"/>
      <c r="S108" s="58"/>
      <c r="T108" s="59"/>
      <c r="U108" s="60"/>
      <c r="V108" s="61"/>
      <c r="W108" s="61"/>
      <c r="X108" s="61"/>
      <c r="Y108" s="61"/>
      <c r="Z108" s="61"/>
      <c r="AA108" s="61"/>
      <c r="AB108" s="61"/>
      <c r="AC108" s="61"/>
      <c r="AD108" s="61"/>
      <c r="AE108" s="61"/>
      <c r="AF108" s="61"/>
      <c r="AG108" s="61"/>
    </row>
    <row r="109" ht="15.75" customHeight="1">
      <c r="A109" s="61"/>
      <c r="B109" s="61"/>
      <c r="C109" s="61"/>
      <c r="D109" s="61"/>
      <c r="E109" s="61"/>
      <c r="F109" s="61"/>
      <c r="G109" s="99"/>
      <c r="H109" s="99"/>
      <c r="I109" s="61"/>
      <c r="J109" s="140"/>
      <c r="K109" s="99"/>
      <c r="L109" s="61"/>
      <c r="M109" s="61"/>
      <c r="N109" s="61"/>
      <c r="O109" s="61"/>
      <c r="P109" s="61"/>
      <c r="Q109" s="61"/>
      <c r="R109" s="137"/>
      <c r="S109" s="58"/>
      <c r="T109" s="59"/>
      <c r="U109" s="60"/>
      <c r="V109" s="61"/>
      <c r="W109" s="61"/>
      <c r="X109" s="61"/>
      <c r="Y109" s="61"/>
      <c r="Z109" s="61"/>
      <c r="AA109" s="61"/>
      <c r="AB109" s="61"/>
      <c r="AC109" s="61"/>
      <c r="AD109" s="61"/>
      <c r="AE109" s="61"/>
      <c r="AF109" s="61"/>
      <c r="AG109" s="61"/>
    </row>
    <row r="110" ht="15.75" customHeight="1">
      <c r="A110" s="61"/>
      <c r="B110" s="61"/>
      <c r="C110" s="61"/>
      <c r="D110" s="61"/>
      <c r="E110" s="61"/>
      <c r="F110" s="61"/>
      <c r="G110" s="99"/>
      <c r="H110" s="99"/>
      <c r="I110" s="61"/>
      <c r="J110" s="140"/>
      <c r="K110" s="99"/>
      <c r="L110" s="61"/>
      <c r="M110" s="61"/>
      <c r="N110" s="61"/>
      <c r="O110" s="61"/>
      <c r="P110" s="61"/>
      <c r="Q110" s="61"/>
      <c r="R110" s="137"/>
      <c r="S110" s="58"/>
      <c r="T110" s="59"/>
      <c r="U110" s="60"/>
      <c r="V110" s="61"/>
      <c r="W110" s="61"/>
      <c r="X110" s="61"/>
      <c r="Y110" s="61"/>
      <c r="Z110" s="61"/>
      <c r="AA110" s="61"/>
      <c r="AB110" s="61"/>
      <c r="AC110" s="61"/>
      <c r="AD110" s="61"/>
      <c r="AE110" s="61"/>
      <c r="AF110" s="61"/>
      <c r="AG110" s="61"/>
    </row>
    <row r="111" ht="15.75" customHeight="1">
      <c r="A111" s="61"/>
      <c r="B111" s="61"/>
      <c r="C111" s="61"/>
      <c r="D111" s="61"/>
      <c r="E111" s="61"/>
      <c r="F111" s="61"/>
      <c r="G111" s="99"/>
      <c r="H111" s="99"/>
      <c r="I111" s="61"/>
      <c r="J111" s="140"/>
      <c r="K111" s="99"/>
      <c r="L111" s="61"/>
      <c r="M111" s="61"/>
      <c r="N111" s="61"/>
      <c r="O111" s="61"/>
      <c r="P111" s="61"/>
      <c r="Q111" s="61"/>
      <c r="R111" s="137"/>
      <c r="S111" s="58"/>
      <c r="T111" s="59"/>
      <c r="U111" s="60"/>
      <c r="V111" s="61"/>
      <c r="W111" s="61"/>
      <c r="X111" s="61"/>
      <c r="Y111" s="61"/>
      <c r="Z111" s="61"/>
      <c r="AA111" s="61"/>
      <c r="AB111" s="61"/>
      <c r="AC111" s="61"/>
      <c r="AD111" s="61"/>
      <c r="AE111" s="61"/>
      <c r="AF111" s="61"/>
      <c r="AG111" s="61"/>
    </row>
    <row r="112" ht="15.75" customHeight="1">
      <c r="A112" s="61"/>
      <c r="B112" s="61"/>
      <c r="C112" s="61"/>
      <c r="D112" s="61"/>
      <c r="E112" s="61"/>
      <c r="F112" s="61"/>
      <c r="G112" s="99"/>
      <c r="H112" s="99"/>
      <c r="I112" s="61"/>
      <c r="J112" s="140"/>
      <c r="K112" s="99"/>
      <c r="L112" s="61"/>
      <c r="M112" s="61"/>
      <c r="N112" s="61"/>
      <c r="O112" s="61"/>
      <c r="P112" s="61"/>
      <c r="Q112" s="61"/>
      <c r="R112" s="137"/>
      <c r="S112" s="58"/>
      <c r="T112" s="59"/>
      <c r="U112" s="60"/>
      <c r="V112" s="61"/>
      <c r="W112" s="61"/>
      <c r="X112" s="61"/>
      <c r="Y112" s="61"/>
      <c r="Z112" s="61"/>
      <c r="AA112" s="61"/>
      <c r="AB112" s="61"/>
      <c r="AC112" s="61"/>
      <c r="AD112" s="61"/>
      <c r="AE112" s="61"/>
      <c r="AF112" s="61"/>
      <c r="AG112" s="61"/>
    </row>
    <row r="113" ht="15.75" customHeight="1">
      <c r="A113" s="61"/>
      <c r="B113" s="61"/>
      <c r="C113" s="61"/>
      <c r="D113" s="61"/>
      <c r="E113" s="61"/>
      <c r="F113" s="61"/>
      <c r="G113" s="99"/>
      <c r="H113" s="99"/>
      <c r="I113" s="61"/>
      <c r="J113" s="140"/>
      <c r="K113" s="99"/>
      <c r="L113" s="61"/>
      <c r="M113" s="61"/>
      <c r="N113" s="61"/>
      <c r="O113" s="61"/>
      <c r="P113" s="61"/>
      <c r="Q113" s="61"/>
      <c r="R113" s="137"/>
      <c r="S113" s="58"/>
      <c r="T113" s="59"/>
      <c r="U113" s="60"/>
      <c r="V113" s="61"/>
      <c r="W113" s="61"/>
      <c r="X113" s="61"/>
      <c r="Y113" s="61"/>
      <c r="Z113" s="61"/>
      <c r="AA113" s="61"/>
      <c r="AB113" s="61"/>
      <c r="AC113" s="61"/>
      <c r="AD113" s="61"/>
      <c r="AE113" s="61"/>
      <c r="AF113" s="61"/>
      <c r="AG113" s="61"/>
    </row>
    <row r="114" ht="15.75" customHeight="1">
      <c r="A114" s="61"/>
      <c r="B114" s="61"/>
      <c r="C114" s="61"/>
      <c r="D114" s="61"/>
      <c r="E114" s="61"/>
      <c r="F114" s="61"/>
      <c r="G114" s="99"/>
      <c r="H114" s="99"/>
      <c r="I114" s="61"/>
      <c r="J114" s="140"/>
      <c r="K114" s="99"/>
      <c r="L114" s="61"/>
      <c r="M114" s="61"/>
      <c r="N114" s="61"/>
      <c r="O114" s="61"/>
      <c r="P114" s="61"/>
      <c r="Q114" s="61"/>
      <c r="R114" s="137"/>
      <c r="S114" s="58"/>
      <c r="T114" s="59"/>
      <c r="U114" s="60"/>
      <c r="V114" s="61"/>
      <c r="W114" s="61"/>
      <c r="X114" s="61"/>
      <c r="Y114" s="61"/>
      <c r="Z114" s="61"/>
      <c r="AA114" s="61"/>
      <c r="AB114" s="61"/>
      <c r="AC114" s="61"/>
      <c r="AD114" s="61"/>
      <c r="AE114" s="61"/>
      <c r="AF114" s="61"/>
      <c r="AG114" s="61"/>
    </row>
    <row r="115" ht="15.75" customHeight="1">
      <c r="A115" s="61"/>
      <c r="B115" s="61"/>
      <c r="C115" s="61"/>
      <c r="D115" s="61"/>
      <c r="E115" s="61"/>
      <c r="F115" s="61"/>
      <c r="G115" s="99"/>
      <c r="H115" s="99"/>
      <c r="I115" s="61"/>
      <c r="J115" s="140"/>
      <c r="K115" s="99"/>
      <c r="L115" s="61"/>
      <c r="M115" s="61"/>
      <c r="N115" s="61"/>
      <c r="O115" s="61"/>
      <c r="P115" s="61"/>
      <c r="Q115" s="61"/>
      <c r="R115" s="137"/>
      <c r="S115" s="58"/>
      <c r="T115" s="59"/>
      <c r="U115" s="60"/>
      <c r="V115" s="61"/>
      <c r="W115" s="61"/>
      <c r="X115" s="61"/>
      <c r="Y115" s="61"/>
      <c r="Z115" s="61"/>
      <c r="AA115" s="61"/>
      <c r="AB115" s="61"/>
      <c r="AC115" s="61"/>
      <c r="AD115" s="61"/>
      <c r="AE115" s="61"/>
      <c r="AF115" s="61"/>
      <c r="AG115" s="61"/>
    </row>
    <row r="116" ht="15.75" customHeight="1">
      <c r="A116" s="61"/>
      <c r="B116" s="61"/>
      <c r="C116" s="61"/>
      <c r="D116" s="61"/>
      <c r="E116" s="61"/>
      <c r="F116" s="61"/>
      <c r="G116" s="99"/>
      <c r="H116" s="99"/>
      <c r="I116" s="61"/>
      <c r="J116" s="140"/>
      <c r="K116" s="99"/>
      <c r="L116" s="61"/>
      <c r="M116" s="61"/>
      <c r="N116" s="61"/>
      <c r="O116" s="61"/>
      <c r="P116" s="61"/>
      <c r="Q116" s="61"/>
      <c r="R116" s="137"/>
      <c r="S116" s="58"/>
      <c r="T116" s="59"/>
      <c r="U116" s="60"/>
      <c r="V116" s="61"/>
      <c r="W116" s="61"/>
      <c r="X116" s="61"/>
      <c r="Y116" s="61"/>
      <c r="Z116" s="61"/>
      <c r="AA116" s="61"/>
      <c r="AB116" s="61"/>
      <c r="AC116" s="61"/>
      <c r="AD116" s="61"/>
      <c r="AE116" s="61"/>
      <c r="AF116" s="61"/>
      <c r="AG116" s="61"/>
    </row>
    <row r="117" ht="15.75" customHeight="1">
      <c r="A117" s="61"/>
      <c r="B117" s="61"/>
      <c r="C117" s="61"/>
      <c r="D117" s="61"/>
      <c r="E117" s="61"/>
      <c r="F117" s="61"/>
      <c r="G117" s="99"/>
      <c r="H117" s="99"/>
      <c r="I117" s="61"/>
      <c r="J117" s="140"/>
      <c r="K117" s="99"/>
      <c r="L117" s="61"/>
      <c r="M117" s="61"/>
      <c r="N117" s="61"/>
      <c r="O117" s="61"/>
      <c r="P117" s="61"/>
      <c r="Q117" s="61"/>
      <c r="R117" s="137"/>
      <c r="S117" s="58"/>
      <c r="T117" s="59"/>
      <c r="U117" s="60"/>
      <c r="V117" s="61"/>
      <c r="W117" s="61"/>
      <c r="X117" s="61"/>
      <c r="Y117" s="61"/>
      <c r="Z117" s="61"/>
      <c r="AA117" s="61"/>
      <c r="AB117" s="61"/>
      <c r="AC117" s="61"/>
      <c r="AD117" s="61"/>
      <c r="AE117" s="61"/>
      <c r="AF117" s="61"/>
      <c r="AG117" s="61"/>
    </row>
    <row r="118" ht="15.75" customHeight="1">
      <c r="A118" s="61"/>
      <c r="B118" s="61"/>
      <c r="C118" s="61"/>
      <c r="D118" s="61"/>
      <c r="E118" s="61"/>
      <c r="F118" s="61"/>
      <c r="G118" s="99"/>
      <c r="H118" s="99"/>
      <c r="I118" s="61"/>
      <c r="J118" s="140"/>
      <c r="K118" s="99"/>
      <c r="L118" s="61"/>
      <c r="M118" s="61"/>
      <c r="N118" s="61"/>
      <c r="O118" s="61"/>
      <c r="P118" s="61"/>
      <c r="Q118" s="61"/>
      <c r="R118" s="137"/>
      <c r="S118" s="58"/>
      <c r="T118" s="59"/>
      <c r="U118" s="60"/>
      <c r="V118" s="61"/>
      <c r="W118" s="61"/>
      <c r="X118" s="61"/>
      <c r="Y118" s="61"/>
      <c r="Z118" s="61"/>
      <c r="AA118" s="61"/>
      <c r="AB118" s="61"/>
      <c r="AC118" s="61"/>
      <c r="AD118" s="61"/>
      <c r="AE118" s="61"/>
      <c r="AF118" s="61"/>
      <c r="AG118" s="61"/>
    </row>
    <row r="119" ht="15.75" customHeight="1">
      <c r="A119" s="61"/>
      <c r="B119" s="61"/>
      <c r="C119" s="61"/>
      <c r="D119" s="61"/>
      <c r="E119" s="61"/>
      <c r="F119" s="61"/>
      <c r="G119" s="99"/>
      <c r="H119" s="99"/>
      <c r="I119" s="61"/>
      <c r="J119" s="140"/>
      <c r="K119" s="99"/>
      <c r="L119" s="61"/>
      <c r="M119" s="61"/>
      <c r="N119" s="61"/>
      <c r="O119" s="61"/>
      <c r="P119" s="61"/>
      <c r="Q119" s="61"/>
      <c r="R119" s="137"/>
      <c r="S119" s="58"/>
      <c r="T119" s="59"/>
      <c r="U119" s="60"/>
      <c r="V119" s="61"/>
      <c r="W119" s="61"/>
      <c r="X119" s="61"/>
      <c r="Y119" s="61"/>
      <c r="Z119" s="61"/>
      <c r="AA119" s="61"/>
      <c r="AB119" s="61"/>
      <c r="AC119" s="61"/>
      <c r="AD119" s="61"/>
      <c r="AE119" s="61"/>
      <c r="AF119" s="61"/>
      <c r="AG119" s="61"/>
    </row>
    <row r="120" ht="15.75" customHeight="1">
      <c r="A120" s="61"/>
      <c r="B120" s="61"/>
      <c r="C120" s="61"/>
      <c r="D120" s="61"/>
      <c r="E120" s="61"/>
      <c r="F120" s="61"/>
      <c r="G120" s="99"/>
      <c r="H120" s="99"/>
      <c r="I120" s="61"/>
      <c r="J120" s="140"/>
      <c r="K120" s="99"/>
      <c r="L120" s="61"/>
      <c r="M120" s="61"/>
      <c r="N120" s="61"/>
      <c r="O120" s="61"/>
      <c r="P120" s="61"/>
      <c r="Q120" s="61"/>
      <c r="R120" s="137"/>
      <c r="S120" s="58"/>
      <c r="T120" s="59"/>
      <c r="U120" s="60"/>
      <c r="V120" s="61"/>
      <c r="W120" s="61"/>
      <c r="X120" s="61"/>
      <c r="Y120" s="61"/>
      <c r="Z120" s="61"/>
      <c r="AA120" s="61"/>
      <c r="AB120" s="61"/>
      <c r="AC120" s="61"/>
      <c r="AD120" s="61"/>
      <c r="AE120" s="61"/>
      <c r="AF120" s="61"/>
      <c r="AG120" s="61"/>
    </row>
    <row r="121" ht="15.75" customHeight="1">
      <c r="A121" s="61"/>
      <c r="B121" s="61"/>
      <c r="C121" s="61"/>
      <c r="D121" s="61"/>
      <c r="E121" s="61"/>
      <c r="F121" s="61"/>
      <c r="G121" s="99"/>
      <c r="H121" s="99"/>
      <c r="I121" s="61"/>
      <c r="J121" s="140"/>
      <c r="K121" s="99"/>
      <c r="L121" s="61"/>
      <c r="M121" s="61"/>
      <c r="N121" s="61"/>
      <c r="O121" s="61"/>
      <c r="P121" s="61"/>
      <c r="Q121" s="61"/>
      <c r="R121" s="137"/>
      <c r="S121" s="58"/>
      <c r="T121" s="59"/>
      <c r="U121" s="60"/>
      <c r="V121" s="61"/>
      <c r="W121" s="61"/>
      <c r="X121" s="61"/>
      <c r="Y121" s="61"/>
      <c r="Z121" s="61"/>
      <c r="AA121" s="61"/>
      <c r="AB121" s="61"/>
      <c r="AC121" s="61"/>
      <c r="AD121" s="61"/>
      <c r="AE121" s="61"/>
      <c r="AF121" s="61"/>
      <c r="AG121" s="61"/>
    </row>
    <row r="122" ht="15.75" customHeight="1">
      <c r="A122" s="61"/>
      <c r="B122" s="61"/>
      <c r="C122" s="61"/>
      <c r="D122" s="61"/>
      <c r="E122" s="61"/>
      <c r="F122" s="61"/>
      <c r="G122" s="99"/>
      <c r="H122" s="99"/>
      <c r="I122" s="61"/>
      <c r="J122" s="140"/>
      <c r="K122" s="99"/>
      <c r="L122" s="61"/>
      <c r="M122" s="61"/>
      <c r="N122" s="61"/>
      <c r="O122" s="61"/>
      <c r="P122" s="61"/>
      <c r="Q122" s="61"/>
      <c r="R122" s="137"/>
      <c r="S122" s="58"/>
      <c r="T122" s="59"/>
      <c r="U122" s="60"/>
      <c r="V122" s="61"/>
      <c r="W122" s="61"/>
      <c r="X122" s="61"/>
      <c r="Y122" s="61"/>
      <c r="Z122" s="61"/>
      <c r="AA122" s="61"/>
      <c r="AB122" s="61"/>
      <c r="AC122" s="61"/>
      <c r="AD122" s="61"/>
      <c r="AE122" s="61"/>
      <c r="AF122" s="61"/>
      <c r="AG122" s="61"/>
    </row>
    <row r="123" ht="15.75" customHeight="1">
      <c r="A123" s="61"/>
      <c r="B123" s="61"/>
      <c r="C123" s="61"/>
      <c r="D123" s="61"/>
      <c r="E123" s="61"/>
      <c r="F123" s="61"/>
      <c r="G123" s="99"/>
      <c r="H123" s="99"/>
      <c r="I123" s="61"/>
      <c r="J123" s="140"/>
      <c r="K123" s="99"/>
      <c r="L123" s="61"/>
      <c r="M123" s="61"/>
      <c r="N123" s="61"/>
      <c r="O123" s="61"/>
      <c r="P123" s="61"/>
      <c r="Q123" s="61"/>
      <c r="R123" s="137"/>
      <c r="S123" s="58"/>
      <c r="T123" s="59"/>
      <c r="U123" s="60"/>
      <c r="V123" s="61"/>
      <c r="W123" s="61"/>
      <c r="X123" s="61"/>
      <c r="Y123" s="61"/>
      <c r="Z123" s="61"/>
      <c r="AA123" s="61"/>
      <c r="AB123" s="61"/>
      <c r="AC123" s="61"/>
      <c r="AD123" s="61"/>
      <c r="AE123" s="61"/>
      <c r="AF123" s="61"/>
      <c r="AG123" s="61"/>
    </row>
    <row r="124" ht="15.75" customHeight="1">
      <c r="A124" s="61"/>
      <c r="B124" s="61"/>
      <c r="C124" s="61"/>
      <c r="D124" s="61"/>
      <c r="E124" s="61"/>
      <c r="F124" s="61"/>
      <c r="G124" s="99"/>
      <c r="H124" s="99"/>
      <c r="I124" s="61"/>
      <c r="J124" s="140"/>
      <c r="K124" s="99"/>
      <c r="L124" s="61"/>
      <c r="M124" s="61"/>
      <c r="N124" s="61"/>
      <c r="O124" s="61"/>
      <c r="P124" s="61"/>
      <c r="Q124" s="61"/>
      <c r="R124" s="137"/>
      <c r="S124" s="58"/>
      <c r="T124" s="59"/>
      <c r="U124" s="60"/>
      <c r="V124" s="61"/>
      <c r="W124" s="61"/>
      <c r="X124" s="61"/>
      <c r="Y124" s="61"/>
      <c r="Z124" s="61"/>
      <c r="AA124" s="61"/>
      <c r="AB124" s="61"/>
      <c r="AC124" s="61"/>
      <c r="AD124" s="61"/>
      <c r="AE124" s="61"/>
      <c r="AF124" s="61"/>
      <c r="AG124" s="61"/>
    </row>
    <row r="125" ht="15.75" customHeight="1">
      <c r="A125" s="61"/>
      <c r="B125" s="61"/>
      <c r="C125" s="61"/>
      <c r="D125" s="61"/>
      <c r="E125" s="61"/>
      <c r="F125" s="61"/>
      <c r="G125" s="99"/>
      <c r="H125" s="99"/>
      <c r="I125" s="61"/>
      <c r="J125" s="140"/>
      <c r="K125" s="99"/>
      <c r="L125" s="61"/>
      <c r="M125" s="61"/>
      <c r="N125" s="61"/>
      <c r="O125" s="61"/>
      <c r="P125" s="61"/>
      <c r="Q125" s="61"/>
      <c r="R125" s="137"/>
      <c r="S125" s="58"/>
      <c r="T125" s="59"/>
      <c r="U125" s="60"/>
      <c r="V125" s="61"/>
      <c r="W125" s="61"/>
      <c r="X125" s="61"/>
      <c r="Y125" s="61"/>
      <c r="Z125" s="61"/>
      <c r="AA125" s="61"/>
      <c r="AB125" s="61"/>
      <c r="AC125" s="61"/>
      <c r="AD125" s="61"/>
      <c r="AE125" s="61"/>
      <c r="AF125" s="61"/>
      <c r="AG125" s="61"/>
    </row>
    <row r="126" ht="15.75" customHeight="1">
      <c r="A126" s="61"/>
      <c r="B126" s="61"/>
      <c r="C126" s="61"/>
      <c r="D126" s="61"/>
      <c r="E126" s="61"/>
      <c r="F126" s="61"/>
      <c r="G126" s="99"/>
      <c r="H126" s="99"/>
      <c r="I126" s="61"/>
      <c r="J126" s="140"/>
      <c r="K126" s="99"/>
      <c r="L126" s="61"/>
      <c r="M126" s="61"/>
      <c r="N126" s="61"/>
      <c r="O126" s="61"/>
      <c r="P126" s="61"/>
      <c r="Q126" s="61"/>
      <c r="R126" s="137"/>
      <c r="S126" s="58"/>
      <c r="T126" s="59"/>
      <c r="U126" s="60"/>
      <c r="V126" s="61"/>
      <c r="W126" s="61"/>
      <c r="X126" s="61"/>
      <c r="Y126" s="61"/>
      <c r="Z126" s="61"/>
      <c r="AA126" s="61"/>
      <c r="AB126" s="61"/>
      <c r="AC126" s="61"/>
      <c r="AD126" s="61"/>
      <c r="AE126" s="61"/>
      <c r="AF126" s="61"/>
      <c r="AG126" s="61"/>
    </row>
    <row r="127" ht="15.75" customHeight="1">
      <c r="A127" s="61"/>
      <c r="B127" s="61"/>
      <c r="C127" s="61"/>
      <c r="D127" s="61"/>
      <c r="E127" s="61"/>
      <c r="F127" s="61"/>
      <c r="G127" s="99"/>
      <c r="H127" s="99"/>
      <c r="I127" s="61"/>
      <c r="J127" s="140"/>
      <c r="K127" s="99"/>
      <c r="L127" s="61"/>
      <c r="M127" s="61"/>
      <c r="N127" s="61"/>
      <c r="O127" s="61"/>
      <c r="P127" s="61"/>
      <c r="Q127" s="61"/>
      <c r="R127" s="137"/>
      <c r="S127" s="58"/>
      <c r="T127" s="59"/>
      <c r="U127" s="60"/>
      <c r="V127" s="61"/>
      <c r="W127" s="61"/>
      <c r="X127" s="61"/>
      <c r="Y127" s="61"/>
      <c r="Z127" s="61"/>
      <c r="AA127" s="61"/>
      <c r="AB127" s="61"/>
      <c r="AC127" s="61"/>
      <c r="AD127" s="61"/>
      <c r="AE127" s="61"/>
      <c r="AF127" s="61"/>
      <c r="AG127" s="61"/>
    </row>
    <row r="128" ht="15.75" customHeight="1">
      <c r="A128" s="61"/>
      <c r="B128" s="61"/>
      <c r="C128" s="61"/>
      <c r="D128" s="61"/>
      <c r="E128" s="61"/>
      <c r="F128" s="61"/>
      <c r="G128" s="99"/>
      <c r="H128" s="99"/>
      <c r="I128" s="61"/>
      <c r="J128" s="140"/>
      <c r="K128" s="99"/>
      <c r="L128" s="61"/>
      <c r="M128" s="61"/>
      <c r="N128" s="61"/>
      <c r="O128" s="61"/>
      <c r="P128" s="61"/>
      <c r="Q128" s="61"/>
      <c r="R128" s="137"/>
      <c r="S128" s="58"/>
      <c r="T128" s="59"/>
      <c r="U128" s="60"/>
      <c r="V128" s="61"/>
      <c r="W128" s="61"/>
      <c r="X128" s="61"/>
      <c r="Y128" s="61"/>
      <c r="Z128" s="61"/>
      <c r="AA128" s="61"/>
      <c r="AB128" s="61"/>
      <c r="AC128" s="61"/>
      <c r="AD128" s="61"/>
      <c r="AE128" s="61"/>
      <c r="AF128" s="61"/>
      <c r="AG128" s="61"/>
    </row>
    <row r="129" ht="15.75" customHeight="1">
      <c r="A129" s="61"/>
      <c r="B129" s="61"/>
      <c r="C129" s="61"/>
      <c r="D129" s="61"/>
      <c r="E129" s="61"/>
      <c r="F129" s="61"/>
      <c r="G129" s="99"/>
      <c r="H129" s="99"/>
      <c r="I129" s="61"/>
      <c r="J129" s="140"/>
      <c r="K129" s="99"/>
      <c r="L129" s="61"/>
      <c r="M129" s="61"/>
      <c r="N129" s="61"/>
      <c r="O129" s="61"/>
      <c r="P129" s="61"/>
      <c r="Q129" s="61"/>
      <c r="R129" s="137"/>
      <c r="S129" s="58"/>
      <c r="T129" s="59"/>
      <c r="U129" s="60"/>
      <c r="V129" s="61"/>
      <c r="W129" s="61"/>
      <c r="X129" s="61"/>
      <c r="Y129" s="61"/>
      <c r="Z129" s="61"/>
      <c r="AA129" s="61"/>
      <c r="AB129" s="61"/>
      <c r="AC129" s="61"/>
      <c r="AD129" s="61"/>
      <c r="AE129" s="61"/>
      <c r="AF129" s="61"/>
      <c r="AG129" s="61"/>
    </row>
    <row r="130" ht="15.75" customHeight="1">
      <c r="A130" s="61"/>
      <c r="B130" s="61"/>
      <c r="C130" s="61"/>
      <c r="D130" s="61"/>
      <c r="E130" s="61"/>
      <c r="F130" s="61"/>
      <c r="G130" s="99"/>
      <c r="H130" s="99"/>
      <c r="I130" s="61"/>
      <c r="J130" s="140"/>
      <c r="K130" s="99"/>
      <c r="L130" s="61"/>
      <c r="M130" s="61"/>
      <c r="N130" s="61"/>
      <c r="O130" s="61"/>
      <c r="P130" s="61"/>
      <c r="Q130" s="61"/>
      <c r="R130" s="137"/>
      <c r="S130" s="58"/>
      <c r="T130" s="59"/>
      <c r="U130" s="60"/>
      <c r="V130" s="61"/>
      <c r="W130" s="61"/>
      <c r="X130" s="61"/>
      <c r="Y130" s="61"/>
      <c r="Z130" s="61"/>
      <c r="AA130" s="61"/>
      <c r="AB130" s="61"/>
      <c r="AC130" s="61"/>
      <c r="AD130" s="61"/>
      <c r="AE130" s="61"/>
      <c r="AF130" s="61"/>
      <c r="AG130" s="61"/>
    </row>
    <row r="131" ht="15.75" customHeight="1">
      <c r="A131" s="61"/>
      <c r="B131" s="61"/>
      <c r="C131" s="61"/>
      <c r="D131" s="61"/>
      <c r="E131" s="61"/>
      <c r="F131" s="61"/>
      <c r="G131" s="99"/>
      <c r="H131" s="99"/>
      <c r="I131" s="61"/>
      <c r="J131" s="140"/>
      <c r="K131" s="99"/>
      <c r="L131" s="61"/>
      <c r="M131" s="61"/>
      <c r="N131" s="61"/>
      <c r="O131" s="61"/>
      <c r="P131" s="61"/>
      <c r="Q131" s="61"/>
      <c r="R131" s="137"/>
      <c r="S131" s="58"/>
      <c r="T131" s="59"/>
      <c r="U131" s="60"/>
      <c r="V131" s="61"/>
      <c r="W131" s="61"/>
      <c r="X131" s="61"/>
      <c r="Y131" s="61"/>
      <c r="Z131" s="61"/>
      <c r="AA131" s="61"/>
      <c r="AB131" s="61"/>
      <c r="AC131" s="61"/>
      <c r="AD131" s="61"/>
      <c r="AE131" s="61"/>
      <c r="AF131" s="61"/>
      <c r="AG131" s="61"/>
    </row>
    <row r="132" ht="15.75" customHeight="1">
      <c r="A132" s="61"/>
      <c r="B132" s="61"/>
      <c r="C132" s="61"/>
      <c r="D132" s="61"/>
      <c r="E132" s="61"/>
      <c r="F132" s="61"/>
      <c r="G132" s="99"/>
      <c r="H132" s="99"/>
      <c r="I132" s="61"/>
      <c r="J132" s="140"/>
      <c r="K132" s="99"/>
      <c r="L132" s="61"/>
      <c r="M132" s="61"/>
      <c r="N132" s="61"/>
      <c r="O132" s="61"/>
      <c r="P132" s="61"/>
      <c r="Q132" s="61"/>
      <c r="R132" s="137"/>
      <c r="S132" s="58"/>
      <c r="T132" s="59"/>
      <c r="U132" s="60"/>
      <c r="V132" s="61"/>
      <c r="W132" s="61"/>
      <c r="X132" s="61"/>
      <c r="Y132" s="61"/>
      <c r="Z132" s="61"/>
      <c r="AA132" s="61"/>
      <c r="AB132" s="61"/>
      <c r="AC132" s="61"/>
      <c r="AD132" s="61"/>
      <c r="AE132" s="61"/>
      <c r="AF132" s="61"/>
      <c r="AG132" s="61"/>
    </row>
    <row r="133" ht="15.75" customHeight="1">
      <c r="A133" s="61"/>
      <c r="B133" s="61"/>
      <c r="C133" s="61"/>
      <c r="D133" s="61"/>
      <c r="E133" s="61"/>
      <c r="F133" s="61"/>
      <c r="G133" s="99"/>
      <c r="H133" s="99"/>
      <c r="I133" s="61"/>
      <c r="J133" s="140"/>
      <c r="K133" s="99"/>
      <c r="L133" s="61"/>
      <c r="M133" s="61"/>
      <c r="N133" s="61"/>
      <c r="O133" s="61"/>
      <c r="P133" s="61"/>
      <c r="Q133" s="61"/>
      <c r="R133" s="137"/>
      <c r="S133" s="58"/>
      <c r="T133" s="59"/>
      <c r="U133" s="60"/>
      <c r="V133" s="61"/>
      <c r="W133" s="61"/>
      <c r="X133" s="61"/>
      <c r="Y133" s="61"/>
      <c r="Z133" s="61"/>
      <c r="AA133" s="61"/>
      <c r="AB133" s="61"/>
      <c r="AC133" s="61"/>
      <c r="AD133" s="61"/>
      <c r="AE133" s="61"/>
      <c r="AF133" s="61"/>
      <c r="AG133" s="61"/>
    </row>
    <row r="134" ht="15.75" customHeight="1">
      <c r="A134" s="61"/>
      <c r="B134" s="61"/>
      <c r="C134" s="61"/>
      <c r="D134" s="61"/>
      <c r="E134" s="61"/>
      <c r="F134" s="61"/>
      <c r="G134" s="99"/>
      <c r="H134" s="99"/>
      <c r="I134" s="61"/>
      <c r="J134" s="140"/>
      <c r="K134" s="99"/>
      <c r="L134" s="61"/>
      <c r="M134" s="61"/>
      <c r="N134" s="61"/>
      <c r="O134" s="61"/>
      <c r="P134" s="61"/>
      <c r="Q134" s="61"/>
      <c r="R134" s="137"/>
      <c r="S134" s="58"/>
      <c r="T134" s="59"/>
      <c r="U134" s="60"/>
      <c r="V134" s="61"/>
      <c r="W134" s="61"/>
      <c r="X134" s="61"/>
      <c r="Y134" s="61"/>
      <c r="Z134" s="61"/>
      <c r="AA134" s="61"/>
      <c r="AB134" s="61"/>
      <c r="AC134" s="61"/>
      <c r="AD134" s="61"/>
      <c r="AE134" s="61"/>
      <c r="AF134" s="61"/>
      <c r="AG134" s="61"/>
    </row>
    <row r="135" ht="15.75" customHeight="1">
      <c r="A135" s="61"/>
      <c r="B135" s="61"/>
      <c r="C135" s="61"/>
      <c r="D135" s="61"/>
      <c r="E135" s="61"/>
      <c r="F135" s="61"/>
      <c r="G135" s="99"/>
      <c r="H135" s="99"/>
      <c r="I135" s="61"/>
      <c r="J135" s="140"/>
      <c r="K135" s="99"/>
      <c r="L135" s="61"/>
      <c r="M135" s="61"/>
      <c r="N135" s="61"/>
      <c r="O135" s="61"/>
      <c r="P135" s="61"/>
      <c r="Q135" s="61"/>
      <c r="R135" s="137"/>
      <c r="S135" s="58"/>
      <c r="T135" s="59"/>
      <c r="U135" s="60"/>
      <c r="V135" s="61"/>
      <c r="W135" s="61"/>
      <c r="X135" s="61"/>
      <c r="Y135" s="61"/>
      <c r="Z135" s="61"/>
      <c r="AA135" s="61"/>
      <c r="AB135" s="61"/>
      <c r="AC135" s="61"/>
      <c r="AD135" s="61"/>
      <c r="AE135" s="61"/>
      <c r="AF135" s="61"/>
      <c r="AG135" s="61"/>
    </row>
    <row r="136" ht="15.75" customHeight="1">
      <c r="A136" s="61"/>
      <c r="B136" s="61"/>
      <c r="C136" s="61"/>
      <c r="D136" s="61"/>
      <c r="E136" s="61"/>
      <c r="F136" s="61"/>
      <c r="G136" s="99"/>
      <c r="H136" s="99"/>
      <c r="I136" s="61"/>
      <c r="J136" s="140"/>
      <c r="K136" s="99"/>
      <c r="L136" s="61"/>
      <c r="M136" s="61"/>
      <c r="N136" s="61"/>
      <c r="O136" s="61"/>
      <c r="P136" s="61"/>
      <c r="Q136" s="61"/>
      <c r="R136" s="137"/>
      <c r="S136" s="58"/>
      <c r="T136" s="59"/>
      <c r="U136" s="60"/>
      <c r="V136" s="61"/>
      <c r="W136" s="61"/>
      <c r="X136" s="61"/>
      <c r="Y136" s="61"/>
      <c r="Z136" s="61"/>
      <c r="AA136" s="61"/>
      <c r="AB136" s="61"/>
      <c r="AC136" s="61"/>
      <c r="AD136" s="61"/>
      <c r="AE136" s="61"/>
      <c r="AF136" s="61"/>
      <c r="AG136" s="61"/>
    </row>
    <row r="137" ht="15.75" customHeight="1">
      <c r="A137" s="61"/>
      <c r="B137" s="61"/>
      <c r="C137" s="61"/>
      <c r="D137" s="61"/>
      <c r="E137" s="61"/>
      <c r="F137" s="61"/>
      <c r="G137" s="99"/>
      <c r="H137" s="99"/>
      <c r="I137" s="61"/>
      <c r="J137" s="140"/>
      <c r="K137" s="99"/>
      <c r="L137" s="61"/>
      <c r="M137" s="61"/>
      <c r="N137" s="61"/>
      <c r="O137" s="61"/>
      <c r="P137" s="61"/>
      <c r="Q137" s="61"/>
      <c r="R137" s="137"/>
      <c r="S137" s="58"/>
      <c r="T137" s="59"/>
      <c r="U137" s="60"/>
      <c r="V137" s="61"/>
      <c r="W137" s="61"/>
      <c r="X137" s="61"/>
      <c r="Y137" s="61"/>
      <c r="Z137" s="61"/>
      <c r="AA137" s="61"/>
      <c r="AB137" s="61"/>
      <c r="AC137" s="61"/>
      <c r="AD137" s="61"/>
      <c r="AE137" s="61"/>
      <c r="AF137" s="61"/>
      <c r="AG137" s="61"/>
    </row>
    <row r="138" ht="15.75" customHeight="1">
      <c r="A138" s="61"/>
      <c r="B138" s="61"/>
      <c r="C138" s="61"/>
      <c r="D138" s="61"/>
      <c r="E138" s="61"/>
      <c r="F138" s="61"/>
      <c r="G138" s="99"/>
      <c r="H138" s="99"/>
      <c r="I138" s="61"/>
      <c r="J138" s="140"/>
      <c r="K138" s="99"/>
      <c r="L138" s="61"/>
      <c r="M138" s="61"/>
      <c r="N138" s="61"/>
      <c r="O138" s="61"/>
      <c r="P138" s="61"/>
      <c r="Q138" s="61"/>
      <c r="R138" s="137"/>
      <c r="S138" s="58"/>
      <c r="T138" s="59"/>
      <c r="U138" s="60"/>
      <c r="V138" s="61"/>
      <c r="W138" s="61"/>
      <c r="X138" s="61"/>
      <c r="Y138" s="61"/>
      <c r="Z138" s="61"/>
      <c r="AA138" s="61"/>
      <c r="AB138" s="61"/>
      <c r="AC138" s="61"/>
      <c r="AD138" s="61"/>
      <c r="AE138" s="61"/>
      <c r="AF138" s="61"/>
      <c r="AG138" s="61"/>
    </row>
    <row r="139" ht="15.75" customHeight="1">
      <c r="A139" s="61"/>
      <c r="B139" s="61"/>
      <c r="C139" s="61"/>
      <c r="D139" s="61"/>
      <c r="E139" s="61"/>
      <c r="F139" s="61"/>
      <c r="G139" s="99"/>
      <c r="H139" s="99"/>
      <c r="I139" s="61"/>
      <c r="J139" s="140"/>
      <c r="K139" s="99"/>
      <c r="L139" s="61"/>
      <c r="M139" s="61"/>
      <c r="N139" s="61"/>
      <c r="O139" s="61"/>
      <c r="P139" s="61"/>
      <c r="Q139" s="61"/>
      <c r="R139" s="137"/>
      <c r="S139" s="58"/>
      <c r="T139" s="59"/>
      <c r="U139" s="60"/>
      <c r="V139" s="61"/>
      <c r="W139" s="61"/>
      <c r="X139" s="61"/>
      <c r="Y139" s="61"/>
      <c r="Z139" s="61"/>
      <c r="AA139" s="61"/>
      <c r="AB139" s="61"/>
      <c r="AC139" s="61"/>
      <c r="AD139" s="61"/>
      <c r="AE139" s="61"/>
      <c r="AF139" s="61"/>
      <c r="AG139" s="61"/>
    </row>
    <row r="140" ht="15.75" customHeight="1">
      <c r="A140" s="61"/>
      <c r="B140" s="61"/>
      <c r="C140" s="61"/>
      <c r="D140" s="61"/>
      <c r="E140" s="61"/>
      <c r="F140" s="61"/>
      <c r="G140" s="99"/>
      <c r="H140" s="99"/>
      <c r="I140" s="61"/>
      <c r="J140" s="140"/>
      <c r="K140" s="99"/>
      <c r="L140" s="61"/>
      <c r="M140" s="61"/>
      <c r="N140" s="61"/>
      <c r="O140" s="61"/>
      <c r="P140" s="61"/>
      <c r="Q140" s="61"/>
      <c r="R140" s="137"/>
      <c r="S140" s="58"/>
      <c r="T140" s="59"/>
      <c r="U140" s="60"/>
      <c r="V140" s="61"/>
      <c r="W140" s="61"/>
      <c r="X140" s="61"/>
      <c r="Y140" s="61"/>
      <c r="Z140" s="61"/>
      <c r="AA140" s="61"/>
      <c r="AB140" s="61"/>
      <c r="AC140" s="61"/>
      <c r="AD140" s="61"/>
      <c r="AE140" s="61"/>
      <c r="AF140" s="61"/>
      <c r="AG140" s="61"/>
    </row>
    <row r="141" ht="15.75" customHeight="1">
      <c r="A141" s="61"/>
      <c r="B141" s="61"/>
      <c r="C141" s="61"/>
      <c r="D141" s="61"/>
      <c r="E141" s="61"/>
      <c r="F141" s="61"/>
      <c r="G141" s="99"/>
      <c r="H141" s="99"/>
      <c r="I141" s="61"/>
      <c r="J141" s="140"/>
      <c r="K141" s="99"/>
      <c r="L141" s="61"/>
      <c r="M141" s="61"/>
      <c r="N141" s="61"/>
      <c r="O141" s="61"/>
      <c r="P141" s="61"/>
      <c r="Q141" s="61"/>
      <c r="R141" s="137"/>
      <c r="S141" s="58"/>
      <c r="T141" s="59"/>
      <c r="U141" s="60"/>
      <c r="V141" s="61"/>
      <c r="W141" s="61"/>
      <c r="X141" s="61"/>
      <c r="Y141" s="61"/>
      <c r="Z141" s="61"/>
      <c r="AA141" s="61"/>
      <c r="AB141" s="61"/>
      <c r="AC141" s="61"/>
      <c r="AD141" s="61"/>
      <c r="AE141" s="61"/>
      <c r="AF141" s="61"/>
      <c r="AG141" s="61"/>
    </row>
    <row r="142" ht="15.75" customHeight="1">
      <c r="A142" s="61"/>
      <c r="B142" s="61"/>
      <c r="C142" s="61"/>
      <c r="D142" s="61"/>
      <c r="E142" s="61"/>
      <c r="F142" s="61"/>
      <c r="G142" s="99"/>
      <c r="H142" s="99"/>
      <c r="I142" s="61"/>
      <c r="J142" s="140"/>
      <c r="K142" s="99"/>
      <c r="L142" s="61"/>
      <c r="M142" s="61"/>
      <c r="N142" s="61"/>
      <c r="O142" s="61"/>
      <c r="P142" s="61"/>
      <c r="Q142" s="61"/>
      <c r="R142" s="137"/>
      <c r="S142" s="58"/>
      <c r="T142" s="59"/>
      <c r="U142" s="60"/>
      <c r="V142" s="61"/>
      <c r="W142" s="61"/>
      <c r="X142" s="61"/>
      <c r="Y142" s="61"/>
      <c r="Z142" s="61"/>
      <c r="AA142" s="61"/>
      <c r="AB142" s="61"/>
      <c r="AC142" s="61"/>
      <c r="AD142" s="61"/>
      <c r="AE142" s="61"/>
      <c r="AF142" s="61"/>
      <c r="AG142" s="61"/>
    </row>
    <row r="143" ht="15.75" customHeight="1">
      <c r="A143" s="61"/>
      <c r="B143" s="61"/>
      <c r="C143" s="61"/>
      <c r="D143" s="61"/>
      <c r="E143" s="61"/>
      <c r="F143" s="61"/>
      <c r="G143" s="99"/>
      <c r="H143" s="99"/>
      <c r="I143" s="61"/>
      <c r="J143" s="140"/>
      <c r="K143" s="99"/>
      <c r="L143" s="61"/>
      <c r="M143" s="61"/>
      <c r="N143" s="61"/>
      <c r="O143" s="61"/>
      <c r="P143" s="61"/>
      <c r="Q143" s="61"/>
      <c r="R143" s="137"/>
      <c r="S143" s="58"/>
      <c r="T143" s="59"/>
      <c r="U143" s="60"/>
      <c r="V143" s="61"/>
      <c r="W143" s="61"/>
      <c r="X143" s="61"/>
      <c r="Y143" s="61"/>
      <c r="Z143" s="61"/>
      <c r="AA143" s="61"/>
      <c r="AB143" s="61"/>
      <c r="AC143" s="61"/>
      <c r="AD143" s="61"/>
      <c r="AE143" s="61"/>
      <c r="AF143" s="61"/>
      <c r="AG143" s="61"/>
    </row>
    <row r="144" ht="15.75" customHeight="1">
      <c r="A144" s="61"/>
      <c r="B144" s="61"/>
      <c r="C144" s="61"/>
      <c r="D144" s="61"/>
      <c r="E144" s="61"/>
      <c r="F144" s="61"/>
      <c r="G144" s="99"/>
      <c r="H144" s="99"/>
      <c r="I144" s="61"/>
      <c r="J144" s="140"/>
      <c r="K144" s="99"/>
      <c r="L144" s="61"/>
      <c r="M144" s="61"/>
      <c r="N144" s="61"/>
      <c r="O144" s="61"/>
      <c r="P144" s="61"/>
      <c r="Q144" s="61"/>
      <c r="R144" s="137"/>
      <c r="S144" s="58"/>
      <c r="T144" s="59"/>
      <c r="U144" s="60"/>
      <c r="V144" s="61"/>
      <c r="W144" s="61"/>
      <c r="X144" s="61"/>
      <c r="Y144" s="61"/>
      <c r="Z144" s="61"/>
      <c r="AA144" s="61"/>
      <c r="AB144" s="61"/>
      <c r="AC144" s="61"/>
      <c r="AD144" s="61"/>
      <c r="AE144" s="61"/>
      <c r="AF144" s="61"/>
      <c r="AG144" s="61"/>
    </row>
    <row r="145" ht="15.75" customHeight="1">
      <c r="A145" s="61"/>
      <c r="B145" s="61"/>
      <c r="C145" s="61"/>
      <c r="D145" s="61"/>
      <c r="E145" s="61"/>
      <c r="F145" s="61"/>
      <c r="G145" s="99"/>
      <c r="H145" s="99"/>
      <c r="I145" s="61"/>
      <c r="J145" s="140"/>
      <c r="K145" s="99"/>
      <c r="L145" s="61"/>
      <c r="M145" s="61"/>
      <c r="N145" s="61"/>
      <c r="O145" s="61"/>
      <c r="P145" s="61"/>
      <c r="Q145" s="61"/>
      <c r="R145" s="137"/>
      <c r="S145" s="58"/>
      <c r="T145" s="59"/>
      <c r="U145" s="60"/>
      <c r="V145" s="61"/>
      <c r="W145" s="61"/>
      <c r="X145" s="61"/>
      <c r="Y145" s="61"/>
      <c r="Z145" s="61"/>
      <c r="AA145" s="61"/>
      <c r="AB145" s="61"/>
      <c r="AC145" s="61"/>
      <c r="AD145" s="61"/>
      <c r="AE145" s="61"/>
      <c r="AF145" s="61"/>
      <c r="AG145" s="61"/>
    </row>
    <row r="146" ht="15.75" customHeight="1">
      <c r="A146" s="61"/>
      <c r="B146" s="61"/>
      <c r="C146" s="61"/>
      <c r="D146" s="61"/>
      <c r="E146" s="61"/>
      <c r="F146" s="61"/>
      <c r="G146" s="99"/>
      <c r="H146" s="99"/>
      <c r="I146" s="61"/>
      <c r="J146" s="140"/>
      <c r="K146" s="99"/>
      <c r="L146" s="61"/>
      <c r="M146" s="61"/>
      <c r="N146" s="61"/>
      <c r="O146" s="61"/>
      <c r="P146" s="61"/>
      <c r="Q146" s="61"/>
      <c r="R146" s="137"/>
      <c r="S146" s="58"/>
      <c r="T146" s="59"/>
      <c r="U146" s="60"/>
      <c r="V146" s="61"/>
      <c r="W146" s="61"/>
      <c r="X146" s="61"/>
      <c r="Y146" s="61"/>
      <c r="Z146" s="61"/>
      <c r="AA146" s="61"/>
      <c r="AB146" s="61"/>
      <c r="AC146" s="61"/>
      <c r="AD146" s="61"/>
      <c r="AE146" s="61"/>
      <c r="AF146" s="61"/>
      <c r="AG146" s="61"/>
    </row>
    <row r="147" ht="15.75" customHeight="1">
      <c r="A147" s="61"/>
      <c r="B147" s="61"/>
      <c r="C147" s="61"/>
      <c r="D147" s="61"/>
      <c r="E147" s="61"/>
      <c r="F147" s="61"/>
      <c r="G147" s="99"/>
      <c r="H147" s="99"/>
      <c r="I147" s="61"/>
      <c r="J147" s="140"/>
      <c r="K147" s="99"/>
      <c r="L147" s="61"/>
      <c r="M147" s="61"/>
      <c r="N147" s="61"/>
      <c r="O147" s="61"/>
      <c r="P147" s="61"/>
      <c r="Q147" s="61"/>
      <c r="R147" s="137"/>
      <c r="S147" s="58"/>
      <c r="T147" s="59"/>
      <c r="U147" s="60"/>
      <c r="V147" s="61"/>
      <c r="W147" s="61"/>
      <c r="X147" s="61"/>
      <c r="Y147" s="61"/>
      <c r="Z147" s="61"/>
      <c r="AA147" s="61"/>
      <c r="AB147" s="61"/>
      <c r="AC147" s="61"/>
      <c r="AD147" s="61"/>
      <c r="AE147" s="61"/>
      <c r="AF147" s="61"/>
      <c r="AG147" s="61"/>
    </row>
    <row r="148" ht="15.75" customHeight="1">
      <c r="A148" s="61"/>
      <c r="B148" s="61"/>
      <c r="C148" s="61"/>
      <c r="D148" s="61"/>
      <c r="E148" s="61"/>
      <c r="F148" s="61"/>
      <c r="G148" s="99"/>
      <c r="H148" s="99"/>
      <c r="I148" s="61"/>
      <c r="J148" s="140"/>
      <c r="K148" s="99"/>
      <c r="L148" s="61"/>
      <c r="M148" s="61"/>
      <c r="N148" s="61"/>
      <c r="O148" s="61"/>
      <c r="P148" s="61"/>
      <c r="Q148" s="61"/>
      <c r="R148" s="137"/>
      <c r="S148" s="58"/>
      <c r="T148" s="59"/>
      <c r="U148" s="60"/>
      <c r="V148" s="61"/>
      <c r="W148" s="61"/>
      <c r="X148" s="61"/>
      <c r="Y148" s="61"/>
      <c r="Z148" s="61"/>
      <c r="AA148" s="61"/>
      <c r="AB148" s="61"/>
      <c r="AC148" s="61"/>
      <c r="AD148" s="61"/>
      <c r="AE148" s="61"/>
      <c r="AF148" s="61"/>
      <c r="AG148" s="61"/>
    </row>
    <row r="149" ht="15.75" customHeight="1">
      <c r="A149" s="61"/>
      <c r="B149" s="61"/>
      <c r="C149" s="61"/>
      <c r="D149" s="61"/>
      <c r="E149" s="61"/>
      <c r="F149" s="61"/>
      <c r="G149" s="99"/>
      <c r="H149" s="99"/>
      <c r="I149" s="61"/>
      <c r="J149" s="140"/>
      <c r="K149" s="99"/>
      <c r="L149" s="61"/>
      <c r="M149" s="61"/>
      <c r="N149" s="61"/>
      <c r="O149" s="61"/>
      <c r="P149" s="61"/>
      <c r="Q149" s="61"/>
      <c r="R149" s="137"/>
      <c r="S149" s="58"/>
      <c r="T149" s="59"/>
      <c r="U149" s="60"/>
      <c r="V149" s="61"/>
      <c r="W149" s="61"/>
      <c r="X149" s="61"/>
      <c r="Y149" s="61"/>
      <c r="Z149" s="61"/>
      <c r="AA149" s="61"/>
      <c r="AB149" s="61"/>
      <c r="AC149" s="61"/>
      <c r="AD149" s="61"/>
      <c r="AE149" s="61"/>
      <c r="AF149" s="61"/>
      <c r="AG149" s="61"/>
    </row>
    <row r="150" ht="15.75" customHeight="1">
      <c r="A150" s="61"/>
      <c r="B150" s="61"/>
      <c r="C150" s="61"/>
      <c r="D150" s="61"/>
      <c r="E150" s="61"/>
      <c r="F150" s="61"/>
      <c r="G150" s="99"/>
      <c r="H150" s="99"/>
      <c r="I150" s="61"/>
      <c r="J150" s="140"/>
      <c r="K150" s="99"/>
      <c r="L150" s="61"/>
      <c r="M150" s="61"/>
      <c r="N150" s="61"/>
      <c r="O150" s="61"/>
      <c r="P150" s="61"/>
      <c r="Q150" s="61"/>
      <c r="R150" s="137"/>
      <c r="S150" s="58"/>
      <c r="T150" s="59"/>
      <c r="U150" s="60"/>
      <c r="V150" s="61"/>
      <c r="W150" s="61"/>
      <c r="X150" s="61"/>
      <c r="Y150" s="61"/>
      <c r="Z150" s="61"/>
      <c r="AA150" s="61"/>
      <c r="AB150" s="61"/>
      <c r="AC150" s="61"/>
      <c r="AD150" s="61"/>
      <c r="AE150" s="61"/>
      <c r="AF150" s="61"/>
      <c r="AG150" s="61"/>
    </row>
    <row r="151" ht="15.75" customHeight="1">
      <c r="A151" s="61"/>
      <c r="B151" s="61"/>
      <c r="C151" s="61"/>
      <c r="D151" s="61"/>
      <c r="E151" s="61"/>
      <c r="F151" s="61"/>
      <c r="G151" s="99"/>
      <c r="H151" s="99"/>
      <c r="I151" s="61"/>
      <c r="J151" s="140"/>
      <c r="K151" s="99"/>
      <c r="L151" s="61"/>
      <c r="M151" s="61"/>
      <c r="N151" s="61"/>
      <c r="O151" s="61"/>
      <c r="P151" s="61"/>
      <c r="Q151" s="61"/>
      <c r="R151" s="137"/>
      <c r="S151" s="58"/>
      <c r="T151" s="59"/>
      <c r="U151" s="60"/>
      <c r="V151" s="61"/>
      <c r="W151" s="61"/>
      <c r="X151" s="61"/>
      <c r="Y151" s="61"/>
      <c r="Z151" s="61"/>
      <c r="AA151" s="61"/>
      <c r="AB151" s="61"/>
      <c r="AC151" s="61"/>
      <c r="AD151" s="61"/>
      <c r="AE151" s="61"/>
      <c r="AF151" s="61"/>
      <c r="AG151" s="61"/>
    </row>
    <row r="152" ht="15.75" customHeight="1">
      <c r="A152" s="61"/>
      <c r="B152" s="61"/>
      <c r="C152" s="61"/>
      <c r="D152" s="61"/>
      <c r="E152" s="61"/>
      <c r="F152" s="61"/>
      <c r="G152" s="99"/>
      <c r="H152" s="99"/>
      <c r="I152" s="61"/>
      <c r="J152" s="140"/>
      <c r="K152" s="99"/>
      <c r="L152" s="61"/>
      <c r="M152" s="61"/>
      <c r="N152" s="61"/>
      <c r="O152" s="61"/>
      <c r="P152" s="61"/>
      <c r="Q152" s="61"/>
      <c r="R152" s="137"/>
      <c r="S152" s="58"/>
      <c r="T152" s="59"/>
      <c r="U152" s="60"/>
      <c r="V152" s="61"/>
      <c r="W152" s="61"/>
      <c r="X152" s="61"/>
      <c r="Y152" s="61"/>
      <c r="Z152" s="61"/>
      <c r="AA152" s="61"/>
      <c r="AB152" s="61"/>
      <c r="AC152" s="61"/>
      <c r="AD152" s="61"/>
      <c r="AE152" s="61"/>
      <c r="AF152" s="61"/>
      <c r="AG152" s="61"/>
    </row>
    <row r="153" ht="15.75" customHeight="1">
      <c r="A153" s="61"/>
      <c r="B153" s="61"/>
      <c r="C153" s="61"/>
      <c r="D153" s="61"/>
      <c r="E153" s="61"/>
      <c r="F153" s="61"/>
      <c r="G153" s="99"/>
      <c r="H153" s="99"/>
      <c r="I153" s="61"/>
      <c r="J153" s="140"/>
      <c r="K153" s="99"/>
      <c r="L153" s="61"/>
      <c r="M153" s="61"/>
      <c r="N153" s="61"/>
      <c r="O153" s="61"/>
      <c r="P153" s="61"/>
      <c r="Q153" s="61"/>
      <c r="R153" s="137"/>
      <c r="S153" s="58"/>
      <c r="T153" s="59"/>
      <c r="U153" s="60"/>
      <c r="V153" s="61"/>
      <c r="W153" s="61"/>
      <c r="X153" s="61"/>
      <c r="Y153" s="61"/>
      <c r="Z153" s="61"/>
      <c r="AA153" s="61"/>
      <c r="AB153" s="61"/>
      <c r="AC153" s="61"/>
      <c r="AD153" s="61"/>
      <c r="AE153" s="61"/>
      <c r="AF153" s="61"/>
      <c r="AG153" s="61"/>
    </row>
    <row r="154" ht="15.75" customHeight="1">
      <c r="A154" s="61"/>
      <c r="B154" s="61"/>
      <c r="C154" s="61"/>
      <c r="D154" s="61"/>
      <c r="E154" s="61"/>
      <c r="F154" s="61"/>
      <c r="G154" s="99"/>
      <c r="H154" s="99"/>
      <c r="I154" s="61"/>
      <c r="J154" s="140"/>
      <c r="K154" s="99"/>
      <c r="L154" s="61"/>
      <c r="M154" s="61"/>
      <c r="N154" s="61"/>
      <c r="O154" s="61"/>
      <c r="P154" s="61"/>
      <c r="Q154" s="61"/>
      <c r="R154" s="137"/>
      <c r="S154" s="58"/>
      <c r="T154" s="59"/>
      <c r="U154" s="60"/>
      <c r="V154" s="61"/>
      <c r="W154" s="61"/>
      <c r="X154" s="61"/>
      <c r="Y154" s="61"/>
      <c r="Z154" s="61"/>
      <c r="AA154" s="61"/>
      <c r="AB154" s="61"/>
      <c r="AC154" s="61"/>
      <c r="AD154" s="61"/>
      <c r="AE154" s="61"/>
      <c r="AF154" s="61"/>
      <c r="AG154" s="61"/>
    </row>
    <row r="155" ht="15.75" customHeight="1">
      <c r="A155" s="61"/>
      <c r="B155" s="61"/>
      <c r="C155" s="61"/>
      <c r="D155" s="61"/>
      <c r="E155" s="61"/>
      <c r="F155" s="61"/>
      <c r="G155" s="99"/>
      <c r="H155" s="99"/>
      <c r="I155" s="61"/>
      <c r="J155" s="140"/>
      <c r="K155" s="99"/>
      <c r="L155" s="61"/>
      <c r="M155" s="61"/>
      <c r="N155" s="61"/>
      <c r="O155" s="61"/>
      <c r="P155" s="61"/>
      <c r="Q155" s="61"/>
      <c r="R155" s="137"/>
      <c r="S155" s="58"/>
      <c r="T155" s="59"/>
      <c r="U155" s="60"/>
      <c r="V155" s="61"/>
      <c r="W155" s="61"/>
      <c r="X155" s="61"/>
      <c r="Y155" s="61"/>
      <c r="Z155" s="61"/>
      <c r="AA155" s="61"/>
      <c r="AB155" s="61"/>
      <c r="AC155" s="61"/>
      <c r="AD155" s="61"/>
      <c r="AE155" s="61"/>
      <c r="AF155" s="61"/>
      <c r="AG155" s="61"/>
    </row>
    <row r="156" ht="15.75" customHeight="1">
      <c r="A156" s="61"/>
      <c r="B156" s="61"/>
      <c r="C156" s="61"/>
      <c r="D156" s="61"/>
      <c r="E156" s="61"/>
      <c r="F156" s="61"/>
      <c r="G156" s="99"/>
      <c r="H156" s="99"/>
      <c r="I156" s="61"/>
      <c r="J156" s="140"/>
      <c r="K156" s="99"/>
      <c r="L156" s="61"/>
      <c r="M156" s="61"/>
      <c r="N156" s="61"/>
      <c r="O156" s="61"/>
      <c r="P156" s="61"/>
      <c r="Q156" s="61"/>
      <c r="R156" s="137"/>
      <c r="S156" s="58"/>
      <c r="T156" s="59"/>
      <c r="U156" s="60"/>
      <c r="V156" s="61"/>
      <c r="W156" s="61"/>
      <c r="X156" s="61"/>
      <c r="Y156" s="61"/>
      <c r="Z156" s="61"/>
      <c r="AA156" s="61"/>
      <c r="AB156" s="61"/>
      <c r="AC156" s="61"/>
      <c r="AD156" s="61"/>
      <c r="AE156" s="61"/>
      <c r="AF156" s="61"/>
      <c r="AG156" s="61"/>
    </row>
    <row r="157" ht="15.75" customHeight="1">
      <c r="A157" s="61"/>
      <c r="B157" s="61"/>
      <c r="C157" s="61"/>
      <c r="D157" s="61"/>
      <c r="E157" s="61"/>
      <c r="F157" s="61"/>
      <c r="G157" s="99"/>
      <c r="H157" s="99"/>
      <c r="I157" s="61"/>
      <c r="J157" s="140"/>
      <c r="K157" s="99"/>
      <c r="L157" s="61"/>
      <c r="M157" s="61"/>
      <c r="N157" s="61"/>
      <c r="O157" s="61"/>
      <c r="P157" s="61"/>
      <c r="Q157" s="61"/>
      <c r="R157" s="137"/>
      <c r="S157" s="58"/>
      <c r="T157" s="59"/>
      <c r="U157" s="60"/>
      <c r="V157" s="61"/>
      <c r="W157" s="61"/>
      <c r="X157" s="61"/>
      <c r="Y157" s="61"/>
      <c r="Z157" s="61"/>
      <c r="AA157" s="61"/>
      <c r="AB157" s="61"/>
      <c r="AC157" s="61"/>
      <c r="AD157" s="61"/>
      <c r="AE157" s="61"/>
      <c r="AF157" s="61"/>
      <c r="AG157" s="61"/>
    </row>
    <row r="158" ht="15.75" customHeight="1">
      <c r="A158" s="61"/>
      <c r="B158" s="61"/>
      <c r="C158" s="61"/>
      <c r="D158" s="61"/>
      <c r="E158" s="61"/>
      <c r="F158" s="61"/>
      <c r="G158" s="99"/>
      <c r="H158" s="99"/>
      <c r="I158" s="61"/>
      <c r="J158" s="140"/>
      <c r="K158" s="99"/>
      <c r="L158" s="61"/>
      <c r="M158" s="61"/>
      <c r="N158" s="61"/>
      <c r="O158" s="61"/>
      <c r="P158" s="61"/>
      <c r="Q158" s="61"/>
      <c r="R158" s="137"/>
      <c r="S158" s="58"/>
      <c r="T158" s="59"/>
      <c r="U158" s="60"/>
      <c r="V158" s="61"/>
      <c r="W158" s="61"/>
      <c r="X158" s="61"/>
      <c r="Y158" s="61"/>
      <c r="Z158" s="61"/>
      <c r="AA158" s="61"/>
      <c r="AB158" s="61"/>
      <c r="AC158" s="61"/>
      <c r="AD158" s="61"/>
      <c r="AE158" s="61"/>
      <c r="AF158" s="61"/>
      <c r="AG158" s="61"/>
    </row>
    <row r="159" ht="15.75" customHeight="1">
      <c r="A159" s="61"/>
      <c r="B159" s="61"/>
      <c r="C159" s="61"/>
      <c r="D159" s="61"/>
      <c r="E159" s="61"/>
      <c r="F159" s="61"/>
      <c r="G159" s="99"/>
      <c r="H159" s="99"/>
      <c r="I159" s="61"/>
      <c r="J159" s="140"/>
      <c r="K159" s="99"/>
      <c r="L159" s="61"/>
      <c r="M159" s="61"/>
      <c r="N159" s="61"/>
      <c r="O159" s="61"/>
      <c r="P159" s="61"/>
      <c r="Q159" s="61"/>
      <c r="R159" s="137"/>
      <c r="S159" s="58"/>
      <c r="T159" s="59"/>
      <c r="U159" s="60"/>
      <c r="V159" s="61"/>
      <c r="W159" s="61"/>
      <c r="X159" s="61"/>
      <c r="Y159" s="61"/>
      <c r="Z159" s="61"/>
      <c r="AA159" s="61"/>
      <c r="AB159" s="61"/>
      <c r="AC159" s="61"/>
      <c r="AD159" s="61"/>
      <c r="AE159" s="61"/>
      <c r="AF159" s="61"/>
      <c r="AG159" s="61"/>
    </row>
    <row r="160" ht="15.75" customHeight="1">
      <c r="A160" s="61"/>
      <c r="B160" s="61"/>
      <c r="C160" s="61"/>
      <c r="D160" s="61"/>
      <c r="E160" s="61"/>
      <c r="F160" s="61"/>
      <c r="G160" s="99"/>
      <c r="H160" s="99"/>
      <c r="I160" s="61"/>
      <c r="J160" s="140"/>
      <c r="K160" s="99"/>
      <c r="L160" s="61"/>
      <c r="M160" s="61"/>
      <c r="N160" s="61"/>
      <c r="O160" s="61"/>
      <c r="P160" s="61"/>
      <c r="Q160" s="61"/>
      <c r="R160" s="137"/>
      <c r="S160" s="58"/>
      <c r="T160" s="59"/>
      <c r="U160" s="60"/>
      <c r="V160" s="61"/>
      <c r="W160" s="61"/>
      <c r="X160" s="61"/>
      <c r="Y160" s="61"/>
      <c r="Z160" s="61"/>
      <c r="AA160" s="61"/>
      <c r="AB160" s="61"/>
      <c r="AC160" s="61"/>
      <c r="AD160" s="61"/>
      <c r="AE160" s="61"/>
      <c r="AF160" s="61"/>
      <c r="AG160" s="61"/>
    </row>
    <row r="161" ht="15.75" customHeight="1">
      <c r="A161" s="61"/>
      <c r="B161" s="61"/>
      <c r="C161" s="61"/>
      <c r="D161" s="61"/>
      <c r="E161" s="61"/>
      <c r="F161" s="61"/>
      <c r="G161" s="99"/>
      <c r="H161" s="99"/>
      <c r="I161" s="61"/>
      <c r="J161" s="140"/>
      <c r="K161" s="99"/>
      <c r="L161" s="61"/>
      <c r="M161" s="61"/>
      <c r="N161" s="61"/>
      <c r="O161" s="61"/>
      <c r="P161" s="61"/>
      <c r="Q161" s="61"/>
      <c r="R161" s="137"/>
      <c r="S161" s="58"/>
      <c r="T161" s="59"/>
      <c r="U161" s="60"/>
      <c r="V161" s="61"/>
      <c r="W161" s="61"/>
      <c r="X161" s="61"/>
      <c r="Y161" s="61"/>
      <c r="Z161" s="61"/>
      <c r="AA161" s="61"/>
      <c r="AB161" s="61"/>
      <c r="AC161" s="61"/>
      <c r="AD161" s="61"/>
      <c r="AE161" s="61"/>
      <c r="AF161" s="61"/>
      <c r="AG161" s="61"/>
    </row>
    <row r="162" ht="15.75" customHeight="1">
      <c r="A162" s="61"/>
      <c r="B162" s="61"/>
      <c r="C162" s="61"/>
      <c r="D162" s="61"/>
      <c r="E162" s="61"/>
      <c r="F162" s="61"/>
      <c r="G162" s="99"/>
      <c r="H162" s="99"/>
      <c r="I162" s="61"/>
      <c r="J162" s="140"/>
      <c r="K162" s="99"/>
      <c r="L162" s="61"/>
      <c r="M162" s="61"/>
      <c r="N162" s="61"/>
      <c r="O162" s="61"/>
      <c r="P162" s="61"/>
      <c r="Q162" s="61"/>
      <c r="R162" s="137"/>
      <c r="S162" s="58"/>
      <c r="T162" s="59"/>
      <c r="U162" s="60"/>
      <c r="V162" s="61"/>
      <c r="W162" s="61"/>
      <c r="X162" s="61"/>
      <c r="Y162" s="61"/>
      <c r="Z162" s="61"/>
      <c r="AA162" s="61"/>
      <c r="AB162" s="61"/>
      <c r="AC162" s="61"/>
      <c r="AD162" s="61"/>
      <c r="AE162" s="61"/>
      <c r="AF162" s="61"/>
      <c r="AG162" s="61"/>
    </row>
    <row r="163" ht="15.75" customHeight="1">
      <c r="A163" s="61"/>
      <c r="B163" s="61"/>
      <c r="C163" s="61"/>
      <c r="D163" s="61"/>
      <c r="E163" s="61"/>
      <c r="F163" s="61"/>
      <c r="G163" s="99"/>
      <c r="H163" s="99"/>
      <c r="I163" s="61"/>
      <c r="J163" s="140"/>
      <c r="K163" s="99"/>
      <c r="L163" s="61"/>
      <c r="M163" s="61"/>
      <c r="N163" s="61"/>
      <c r="O163" s="61"/>
      <c r="P163" s="61"/>
      <c r="Q163" s="61"/>
      <c r="R163" s="137"/>
      <c r="S163" s="58"/>
      <c r="T163" s="59"/>
      <c r="U163" s="60"/>
      <c r="V163" s="61"/>
      <c r="W163" s="61"/>
      <c r="X163" s="61"/>
      <c r="Y163" s="61"/>
      <c r="Z163" s="61"/>
      <c r="AA163" s="61"/>
      <c r="AB163" s="61"/>
      <c r="AC163" s="61"/>
      <c r="AD163" s="61"/>
      <c r="AE163" s="61"/>
      <c r="AF163" s="61"/>
      <c r="AG163" s="61"/>
    </row>
    <row r="164" ht="15.75" customHeight="1">
      <c r="A164" s="61"/>
      <c r="B164" s="61"/>
      <c r="C164" s="61"/>
      <c r="D164" s="61"/>
      <c r="E164" s="61"/>
      <c r="F164" s="61"/>
      <c r="G164" s="99"/>
      <c r="H164" s="99"/>
      <c r="I164" s="61"/>
      <c r="J164" s="140"/>
      <c r="K164" s="99"/>
      <c r="L164" s="61"/>
      <c r="M164" s="61"/>
      <c r="N164" s="61"/>
      <c r="O164" s="61"/>
      <c r="P164" s="61"/>
      <c r="Q164" s="61"/>
      <c r="R164" s="137"/>
      <c r="S164" s="58"/>
      <c r="T164" s="59"/>
      <c r="U164" s="60"/>
      <c r="V164" s="61"/>
      <c r="W164" s="61"/>
      <c r="X164" s="61"/>
      <c r="Y164" s="61"/>
      <c r="Z164" s="61"/>
      <c r="AA164" s="61"/>
      <c r="AB164" s="61"/>
      <c r="AC164" s="61"/>
      <c r="AD164" s="61"/>
      <c r="AE164" s="61"/>
      <c r="AF164" s="61"/>
      <c r="AG164" s="61"/>
    </row>
    <row r="165" ht="15.75" customHeight="1">
      <c r="A165" s="61"/>
      <c r="B165" s="61"/>
      <c r="C165" s="61"/>
      <c r="D165" s="61"/>
      <c r="E165" s="61"/>
      <c r="F165" s="61"/>
      <c r="G165" s="99"/>
      <c r="H165" s="99"/>
      <c r="I165" s="61"/>
      <c r="J165" s="140"/>
      <c r="K165" s="99"/>
      <c r="L165" s="61"/>
      <c r="M165" s="61"/>
      <c r="N165" s="61"/>
      <c r="O165" s="61"/>
      <c r="P165" s="61"/>
      <c r="Q165" s="61"/>
      <c r="R165" s="137"/>
      <c r="S165" s="58"/>
      <c r="T165" s="59"/>
      <c r="U165" s="60"/>
      <c r="V165" s="61"/>
      <c r="W165" s="61"/>
      <c r="X165" s="61"/>
      <c r="Y165" s="61"/>
      <c r="Z165" s="61"/>
      <c r="AA165" s="61"/>
      <c r="AB165" s="61"/>
      <c r="AC165" s="61"/>
      <c r="AD165" s="61"/>
      <c r="AE165" s="61"/>
      <c r="AF165" s="61"/>
      <c r="AG165" s="61"/>
    </row>
    <row r="166" ht="15.75" customHeight="1">
      <c r="A166" s="61"/>
      <c r="B166" s="61"/>
      <c r="C166" s="61"/>
      <c r="D166" s="61"/>
      <c r="E166" s="61"/>
      <c r="F166" s="61"/>
      <c r="G166" s="99"/>
      <c r="H166" s="99"/>
      <c r="I166" s="61"/>
      <c r="J166" s="140"/>
      <c r="K166" s="99"/>
      <c r="L166" s="61"/>
      <c r="M166" s="61"/>
      <c r="N166" s="61"/>
      <c r="O166" s="61"/>
      <c r="P166" s="61"/>
      <c r="Q166" s="61"/>
      <c r="R166" s="137"/>
      <c r="S166" s="58"/>
      <c r="T166" s="59"/>
      <c r="U166" s="60"/>
      <c r="V166" s="61"/>
      <c r="W166" s="61"/>
      <c r="X166" s="61"/>
      <c r="Y166" s="61"/>
      <c r="Z166" s="61"/>
      <c r="AA166" s="61"/>
      <c r="AB166" s="61"/>
      <c r="AC166" s="61"/>
      <c r="AD166" s="61"/>
      <c r="AE166" s="61"/>
      <c r="AF166" s="61"/>
      <c r="AG166" s="61"/>
    </row>
    <row r="167" ht="15.75" customHeight="1">
      <c r="A167" s="61"/>
      <c r="B167" s="61"/>
      <c r="C167" s="61"/>
      <c r="D167" s="61"/>
      <c r="E167" s="61"/>
      <c r="F167" s="61"/>
      <c r="G167" s="99"/>
      <c r="H167" s="99"/>
      <c r="I167" s="61"/>
      <c r="J167" s="140"/>
      <c r="K167" s="99"/>
      <c r="L167" s="61"/>
      <c r="M167" s="61"/>
      <c r="N167" s="61"/>
      <c r="O167" s="61"/>
      <c r="P167" s="61"/>
      <c r="Q167" s="61"/>
      <c r="R167" s="137"/>
      <c r="S167" s="58"/>
      <c r="T167" s="59"/>
      <c r="U167" s="60"/>
      <c r="V167" s="61"/>
      <c r="W167" s="61"/>
      <c r="X167" s="61"/>
      <c r="Y167" s="61"/>
      <c r="Z167" s="61"/>
      <c r="AA167" s="61"/>
      <c r="AB167" s="61"/>
      <c r="AC167" s="61"/>
      <c r="AD167" s="61"/>
      <c r="AE167" s="61"/>
      <c r="AF167" s="61"/>
      <c r="AG167" s="61"/>
    </row>
    <row r="168" ht="15.75" customHeight="1">
      <c r="A168" s="61"/>
      <c r="B168" s="61"/>
      <c r="C168" s="61"/>
      <c r="D168" s="61"/>
      <c r="E168" s="61"/>
      <c r="F168" s="61"/>
      <c r="G168" s="99"/>
      <c r="H168" s="99"/>
      <c r="I168" s="61"/>
      <c r="J168" s="140"/>
      <c r="K168" s="99"/>
      <c r="L168" s="61"/>
      <c r="M168" s="61"/>
      <c r="N168" s="61"/>
      <c r="O168" s="61"/>
      <c r="P168" s="61"/>
      <c r="Q168" s="61"/>
      <c r="R168" s="137"/>
      <c r="S168" s="58"/>
      <c r="T168" s="59"/>
      <c r="U168" s="60"/>
      <c r="V168" s="61"/>
      <c r="W168" s="61"/>
      <c r="X168" s="61"/>
      <c r="Y168" s="61"/>
      <c r="Z168" s="61"/>
      <c r="AA168" s="61"/>
      <c r="AB168" s="61"/>
      <c r="AC168" s="61"/>
      <c r="AD168" s="61"/>
      <c r="AE168" s="61"/>
      <c r="AF168" s="61"/>
      <c r="AG168" s="61"/>
    </row>
    <row r="169" ht="15.75" customHeight="1">
      <c r="A169" s="61"/>
      <c r="B169" s="61"/>
      <c r="C169" s="61"/>
      <c r="D169" s="61"/>
      <c r="E169" s="61"/>
      <c r="F169" s="61"/>
      <c r="G169" s="99"/>
      <c r="H169" s="99"/>
      <c r="I169" s="61"/>
      <c r="J169" s="140"/>
      <c r="K169" s="99"/>
      <c r="L169" s="61"/>
      <c r="M169" s="61"/>
      <c r="N169" s="61"/>
      <c r="O169" s="61"/>
      <c r="P169" s="61"/>
      <c r="Q169" s="61"/>
      <c r="R169" s="137"/>
      <c r="S169" s="58"/>
      <c r="T169" s="59"/>
      <c r="U169" s="60"/>
      <c r="V169" s="61"/>
      <c r="W169" s="61"/>
      <c r="X169" s="61"/>
      <c r="Y169" s="61"/>
      <c r="Z169" s="61"/>
      <c r="AA169" s="61"/>
      <c r="AB169" s="61"/>
      <c r="AC169" s="61"/>
      <c r="AD169" s="61"/>
      <c r="AE169" s="61"/>
      <c r="AF169" s="61"/>
      <c r="AG169" s="61"/>
    </row>
    <row r="170" ht="15.75" customHeight="1">
      <c r="A170" s="61"/>
      <c r="B170" s="61"/>
      <c r="C170" s="61"/>
      <c r="D170" s="61"/>
      <c r="E170" s="61"/>
      <c r="F170" s="61"/>
      <c r="G170" s="99"/>
      <c r="H170" s="99"/>
      <c r="I170" s="61"/>
      <c r="J170" s="140"/>
      <c r="K170" s="99"/>
      <c r="L170" s="61"/>
      <c r="M170" s="61"/>
      <c r="N170" s="61"/>
      <c r="O170" s="61"/>
      <c r="P170" s="61"/>
      <c r="Q170" s="61"/>
      <c r="R170" s="137"/>
      <c r="S170" s="58"/>
      <c r="T170" s="59"/>
      <c r="U170" s="60"/>
      <c r="V170" s="61"/>
      <c r="W170" s="61"/>
      <c r="X170" s="61"/>
      <c r="Y170" s="61"/>
      <c r="Z170" s="61"/>
      <c r="AA170" s="61"/>
      <c r="AB170" s="61"/>
      <c r="AC170" s="61"/>
      <c r="AD170" s="61"/>
      <c r="AE170" s="61"/>
      <c r="AF170" s="61"/>
      <c r="AG170" s="61"/>
    </row>
    <row r="171" ht="15.75" customHeight="1">
      <c r="A171" s="61"/>
      <c r="B171" s="61"/>
      <c r="C171" s="61"/>
      <c r="D171" s="61"/>
      <c r="E171" s="61"/>
      <c r="F171" s="61"/>
      <c r="G171" s="99"/>
      <c r="H171" s="99"/>
      <c r="I171" s="61"/>
      <c r="J171" s="140"/>
      <c r="K171" s="99"/>
      <c r="L171" s="61"/>
      <c r="M171" s="61"/>
      <c r="N171" s="61"/>
      <c r="O171" s="61"/>
      <c r="P171" s="61"/>
      <c r="Q171" s="61"/>
      <c r="R171" s="137"/>
      <c r="S171" s="58"/>
      <c r="T171" s="59"/>
      <c r="U171" s="60"/>
      <c r="V171" s="61"/>
      <c r="W171" s="61"/>
      <c r="X171" s="61"/>
      <c r="Y171" s="61"/>
      <c r="Z171" s="61"/>
      <c r="AA171" s="61"/>
      <c r="AB171" s="61"/>
      <c r="AC171" s="61"/>
      <c r="AD171" s="61"/>
      <c r="AE171" s="61"/>
      <c r="AF171" s="61"/>
      <c r="AG171" s="61"/>
    </row>
    <row r="172" ht="15.75" customHeight="1">
      <c r="A172" s="61"/>
      <c r="B172" s="61"/>
      <c r="C172" s="61"/>
      <c r="D172" s="61"/>
      <c r="E172" s="61"/>
      <c r="F172" s="61"/>
      <c r="G172" s="99"/>
      <c r="H172" s="99"/>
      <c r="I172" s="61"/>
      <c r="J172" s="140"/>
      <c r="K172" s="99"/>
      <c r="L172" s="61"/>
      <c r="M172" s="61"/>
      <c r="N172" s="61"/>
      <c r="O172" s="61"/>
      <c r="P172" s="61"/>
      <c r="Q172" s="61"/>
      <c r="R172" s="137"/>
      <c r="S172" s="58"/>
      <c r="T172" s="59"/>
      <c r="U172" s="60"/>
      <c r="V172" s="61"/>
      <c r="W172" s="61"/>
      <c r="X172" s="61"/>
      <c r="Y172" s="61"/>
      <c r="Z172" s="61"/>
      <c r="AA172" s="61"/>
      <c r="AB172" s="61"/>
      <c r="AC172" s="61"/>
      <c r="AD172" s="61"/>
      <c r="AE172" s="61"/>
      <c r="AF172" s="61"/>
      <c r="AG172" s="61"/>
    </row>
    <row r="173" ht="15.75" customHeight="1">
      <c r="A173" s="61"/>
      <c r="B173" s="61"/>
      <c r="C173" s="61"/>
      <c r="D173" s="61"/>
      <c r="E173" s="61"/>
      <c r="F173" s="61"/>
      <c r="G173" s="99"/>
      <c r="H173" s="99"/>
      <c r="I173" s="61"/>
      <c r="J173" s="140"/>
      <c r="K173" s="99"/>
      <c r="L173" s="61"/>
      <c r="M173" s="61"/>
      <c r="N173" s="61"/>
      <c r="O173" s="61"/>
      <c r="P173" s="61"/>
      <c r="Q173" s="61"/>
      <c r="R173" s="137"/>
      <c r="S173" s="58"/>
      <c r="T173" s="59"/>
      <c r="U173" s="60"/>
      <c r="V173" s="61"/>
      <c r="W173" s="61"/>
      <c r="X173" s="61"/>
      <c r="Y173" s="61"/>
      <c r="Z173" s="61"/>
      <c r="AA173" s="61"/>
      <c r="AB173" s="61"/>
      <c r="AC173" s="61"/>
      <c r="AD173" s="61"/>
      <c r="AE173" s="61"/>
      <c r="AF173" s="61"/>
      <c r="AG173" s="61"/>
    </row>
    <row r="174" ht="15.75" customHeight="1">
      <c r="A174" s="61"/>
      <c r="B174" s="61"/>
      <c r="C174" s="61"/>
      <c r="D174" s="61"/>
      <c r="E174" s="61"/>
      <c r="F174" s="61"/>
      <c r="G174" s="99"/>
      <c r="H174" s="99"/>
      <c r="I174" s="61"/>
      <c r="J174" s="140"/>
      <c r="K174" s="99"/>
      <c r="L174" s="61"/>
      <c r="M174" s="61"/>
      <c r="N174" s="61"/>
      <c r="O174" s="61"/>
      <c r="P174" s="61"/>
      <c r="Q174" s="61"/>
      <c r="R174" s="137"/>
      <c r="S174" s="58"/>
      <c r="T174" s="59"/>
      <c r="U174" s="60"/>
      <c r="V174" s="61"/>
      <c r="W174" s="61"/>
      <c r="X174" s="61"/>
      <c r="Y174" s="61"/>
      <c r="Z174" s="61"/>
      <c r="AA174" s="61"/>
      <c r="AB174" s="61"/>
      <c r="AC174" s="61"/>
      <c r="AD174" s="61"/>
      <c r="AE174" s="61"/>
      <c r="AF174" s="61"/>
      <c r="AG174" s="61"/>
    </row>
    <row r="175" ht="15.75" customHeight="1">
      <c r="A175" s="61"/>
      <c r="B175" s="61"/>
      <c r="C175" s="61"/>
      <c r="D175" s="61"/>
      <c r="E175" s="61"/>
      <c r="F175" s="61"/>
      <c r="G175" s="99"/>
      <c r="H175" s="99"/>
      <c r="I175" s="61"/>
      <c r="J175" s="140"/>
      <c r="K175" s="99"/>
      <c r="L175" s="61"/>
      <c r="M175" s="61"/>
      <c r="N175" s="61"/>
      <c r="O175" s="61"/>
      <c r="P175" s="61"/>
      <c r="Q175" s="61"/>
      <c r="R175" s="137"/>
      <c r="S175" s="58"/>
      <c r="T175" s="59"/>
      <c r="U175" s="60"/>
      <c r="V175" s="61"/>
      <c r="W175" s="61"/>
      <c r="X175" s="61"/>
      <c r="Y175" s="61"/>
      <c r="Z175" s="61"/>
      <c r="AA175" s="61"/>
      <c r="AB175" s="61"/>
      <c r="AC175" s="61"/>
      <c r="AD175" s="61"/>
      <c r="AE175" s="61"/>
      <c r="AF175" s="61"/>
      <c r="AG175" s="61"/>
    </row>
    <row r="176" ht="15.75" customHeight="1">
      <c r="A176" s="61"/>
      <c r="B176" s="61"/>
      <c r="C176" s="61"/>
      <c r="D176" s="61"/>
      <c r="E176" s="61"/>
      <c r="F176" s="61"/>
      <c r="G176" s="99"/>
      <c r="H176" s="99"/>
      <c r="I176" s="61"/>
      <c r="J176" s="140"/>
      <c r="K176" s="99"/>
      <c r="L176" s="61"/>
      <c r="M176" s="61"/>
      <c r="N176" s="61"/>
      <c r="O176" s="61"/>
      <c r="P176" s="61"/>
      <c r="Q176" s="61"/>
      <c r="R176" s="137"/>
      <c r="S176" s="58"/>
      <c r="T176" s="59"/>
      <c r="U176" s="60"/>
      <c r="V176" s="61"/>
      <c r="W176" s="61"/>
      <c r="X176" s="61"/>
      <c r="Y176" s="61"/>
      <c r="Z176" s="61"/>
      <c r="AA176" s="61"/>
      <c r="AB176" s="61"/>
      <c r="AC176" s="61"/>
      <c r="AD176" s="61"/>
      <c r="AE176" s="61"/>
      <c r="AF176" s="61"/>
      <c r="AG176" s="61"/>
    </row>
    <row r="177" ht="15.75" customHeight="1">
      <c r="A177" s="61"/>
      <c r="B177" s="61"/>
      <c r="C177" s="61"/>
      <c r="D177" s="61"/>
      <c r="E177" s="61"/>
      <c r="F177" s="61"/>
      <c r="G177" s="99"/>
      <c r="H177" s="99"/>
      <c r="I177" s="61"/>
      <c r="J177" s="140"/>
      <c r="K177" s="99"/>
      <c r="L177" s="61"/>
      <c r="M177" s="61"/>
      <c r="N177" s="61"/>
      <c r="O177" s="61"/>
      <c r="P177" s="61"/>
      <c r="Q177" s="61"/>
      <c r="R177" s="137"/>
      <c r="S177" s="58"/>
      <c r="T177" s="59"/>
      <c r="U177" s="60"/>
      <c r="V177" s="61"/>
      <c r="W177" s="61"/>
      <c r="X177" s="61"/>
      <c r="Y177" s="61"/>
      <c r="Z177" s="61"/>
      <c r="AA177" s="61"/>
      <c r="AB177" s="61"/>
      <c r="AC177" s="61"/>
      <c r="AD177" s="61"/>
      <c r="AE177" s="61"/>
      <c r="AF177" s="61"/>
      <c r="AG177" s="61"/>
    </row>
    <row r="178" ht="15.75" customHeight="1">
      <c r="A178" s="61"/>
      <c r="B178" s="61"/>
      <c r="C178" s="61"/>
      <c r="D178" s="61"/>
      <c r="E178" s="61"/>
      <c r="F178" s="61"/>
      <c r="G178" s="99"/>
      <c r="H178" s="99"/>
      <c r="I178" s="61"/>
      <c r="J178" s="140"/>
      <c r="K178" s="99"/>
      <c r="L178" s="61"/>
      <c r="M178" s="61"/>
      <c r="N178" s="61"/>
      <c r="O178" s="61"/>
      <c r="P178" s="61"/>
      <c r="Q178" s="61"/>
      <c r="R178" s="137"/>
      <c r="S178" s="58"/>
      <c r="T178" s="59"/>
      <c r="U178" s="60"/>
      <c r="V178" s="61"/>
      <c r="W178" s="61"/>
      <c r="X178" s="61"/>
      <c r="Y178" s="61"/>
      <c r="Z178" s="61"/>
      <c r="AA178" s="61"/>
      <c r="AB178" s="61"/>
      <c r="AC178" s="61"/>
      <c r="AD178" s="61"/>
      <c r="AE178" s="61"/>
      <c r="AF178" s="61"/>
      <c r="AG178" s="61"/>
    </row>
    <row r="179" ht="15.75" customHeight="1">
      <c r="A179" s="61"/>
      <c r="B179" s="61"/>
      <c r="C179" s="61"/>
      <c r="D179" s="61"/>
      <c r="E179" s="61"/>
      <c r="F179" s="61"/>
      <c r="G179" s="99"/>
      <c r="H179" s="99"/>
      <c r="I179" s="61"/>
      <c r="J179" s="140"/>
      <c r="K179" s="99"/>
      <c r="L179" s="61"/>
      <c r="M179" s="61"/>
      <c r="N179" s="61"/>
      <c r="O179" s="61"/>
      <c r="P179" s="61"/>
      <c r="Q179" s="61"/>
      <c r="R179" s="137"/>
      <c r="S179" s="58"/>
      <c r="T179" s="59"/>
      <c r="U179" s="60"/>
      <c r="V179" s="61"/>
      <c r="W179" s="61"/>
      <c r="X179" s="61"/>
      <c r="Y179" s="61"/>
      <c r="Z179" s="61"/>
      <c r="AA179" s="61"/>
      <c r="AB179" s="61"/>
      <c r="AC179" s="61"/>
      <c r="AD179" s="61"/>
      <c r="AE179" s="61"/>
      <c r="AF179" s="61"/>
      <c r="AG179" s="61"/>
    </row>
    <row r="180" ht="15.75" customHeight="1">
      <c r="A180" s="61"/>
      <c r="B180" s="61"/>
      <c r="C180" s="61"/>
      <c r="D180" s="61"/>
      <c r="E180" s="61"/>
      <c r="F180" s="61"/>
      <c r="G180" s="99"/>
      <c r="H180" s="99"/>
      <c r="I180" s="61"/>
      <c r="J180" s="140"/>
      <c r="K180" s="99"/>
      <c r="L180" s="61"/>
      <c r="M180" s="61"/>
      <c r="N180" s="61"/>
      <c r="O180" s="61"/>
      <c r="P180" s="61"/>
      <c r="Q180" s="61"/>
      <c r="R180" s="137"/>
      <c r="S180" s="58"/>
      <c r="T180" s="59"/>
      <c r="U180" s="60"/>
      <c r="V180" s="61"/>
      <c r="W180" s="61"/>
      <c r="X180" s="61"/>
      <c r="Y180" s="61"/>
      <c r="Z180" s="61"/>
      <c r="AA180" s="61"/>
      <c r="AB180" s="61"/>
      <c r="AC180" s="61"/>
      <c r="AD180" s="61"/>
      <c r="AE180" s="61"/>
      <c r="AF180" s="61"/>
      <c r="AG180" s="61"/>
    </row>
    <row r="181" ht="15.75" customHeight="1">
      <c r="A181" s="61"/>
      <c r="B181" s="61"/>
      <c r="C181" s="61"/>
      <c r="D181" s="61"/>
      <c r="E181" s="61"/>
      <c r="F181" s="61"/>
      <c r="G181" s="99"/>
      <c r="H181" s="99"/>
      <c r="I181" s="61"/>
      <c r="J181" s="140"/>
      <c r="K181" s="99"/>
      <c r="L181" s="61"/>
      <c r="M181" s="61"/>
      <c r="N181" s="61"/>
      <c r="O181" s="61"/>
      <c r="P181" s="61"/>
      <c r="Q181" s="61"/>
      <c r="R181" s="137"/>
      <c r="S181" s="58"/>
      <c r="T181" s="59"/>
      <c r="U181" s="60"/>
      <c r="V181" s="61"/>
      <c r="W181" s="61"/>
      <c r="X181" s="61"/>
      <c r="Y181" s="61"/>
      <c r="Z181" s="61"/>
      <c r="AA181" s="61"/>
      <c r="AB181" s="61"/>
      <c r="AC181" s="61"/>
      <c r="AD181" s="61"/>
      <c r="AE181" s="61"/>
      <c r="AF181" s="61"/>
      <c r="AG181" s="61"/>
    </row>
    <row r="182" ht="15.75" customHeight="1">
      <c r="A182" s="61"/>
      <c r="B182" s="61"/>
      <c r="C182" s="61"/>
      <c r="D182" s="61"/>
      <c r="E182" s="61"/>
      <c r="F182" s="61"/>
      <c r="G182" s="99"/>
      <c r="H182" s="99"/>
      <c r="I182" s="61"/>
      <c r="J182" s="140"/>
      <c r="K182" s="99"/>
      <c r="L182" s="61"/>
      <c r="M182" s="61"/>
      <c r="N182" s="61"/>
      <c r="O182" s="61"/>
      <c r="P182" s="61"/>
      <c r="Q182" s="61"/>
      <c r="R182" s="137"/>
      <c r="S182" s="58"/>
      <c r="T182" s="59"/>
      <c r="U182" s="60"/>
      <c r="V182" s="61"/>
      <c r="W182" s="61"/>
      <c r="X182" s="61"/>
      <c r="Y182" s="61"/>
      <c r="Z182" s="61"/>
      <c r="AA182" s="61"/>
      <c r="AB182" s="61"/>
      <c r="AC182" s="61"/>
      <c r="AD182" s="61"/>
      <c r="AE182" s="61"/>
      <c r="AF182" s="61"/>
      <c r="AG182" s="61"/>
    </row>
    <row r="183" ht="15.75" customHeight="1">
      <c r="A183" s="61"/>
      <c r="B183" s="61"/>
      <c r="C183" s="61"/>
      <c r="D183" s="61"/>
      <c r="E183" s="61"/>
      <c r="F183" s="61"/>
      <c r="G183" s="99"/>
      <c r="H183" s="99"/>
      <c r="I183" s="61"/>
      <c r="J183" s="140"/>
      <c r="K183" s="99"/>
      <c r="L183" s="61"/>
      <c r="M183" s="61"/>
      <c r="N183" s="61"/>
      <c r="O183" s="61"/>
      <c r="P183" s="61"/>
      <c r="Q183" s="61"/>
      <c r="R183" s="137"/>
      <c r="S183" s="58"/>
      <c r="T183" s="59"/>
      <c r="U183" s="60"/>
      <c r="V183" s="61"/>
      <c r="W183" s="61"/>
      <c r="X183" s="61"/>
      <c r="Y183" s="61"/>
      <c r="Z183" s="61"/>
      <c r="AA183" s="61"/>
      <c r="AB183" s="61"/>
      <c r="AC183" s="61"/>
      <c r="AD183" s="61"/>
      <c r="AE183" s="61"/>
      <c r="AF183" s="61"/>
      <c r="AG183" s="61"/>
    </row>
    <row r="184" ht="15.75" customHeight="1">
      <c r="A184" s="61"/>
      <c r="B184" s="61"/>
      <c r="C184" s="61"/>
      <c r="D184" s="61"/>
      <c r="E184" s="61"/>
      <c r="F184" s="61"/>
      <c r="G184" s="99"/>
      <c r="H184" s="99"/>
      <c r="I184" s="61"/>
      <c r="J184" s="140"/>
      <c r="K184" s="99"/>
      <c r="L184" s="61"/>
      <c r="M184" s="61"/>
      <c r="N184" s="61"/>
      <c r="O184" s="61"/>
      <c r="P184" s="61"/>
      <c r="Q184" s="61"/>
      <c r="R184" s="137"/>
      <c r="S184" s="58"/>
      <c r="T184" s="59"/>
      <c r="U184" s="60"/>
      <c r="V184" s="61"/>
      <c r="W184" s="61"/>
      <c r="X184" s="61"/>
      <c r="Y184" s="61"/>
      <c r="Z184" s="61"/>
      <c r="AA184" s="61"/>
      <c r="AB184" s="61"/>
      <c r="AC184" s="61"/>
      <c r="AD184" s="61"/>
      <c r="AE184" s="61"/>
      <c r="AF184" s="61"/>
      <c r="AG184" s="61"/>
    </row>
    <row r="185" ht="15.75" customHeight="1">
      <c r="A185" s="61"/>
      <c r="B185" s="61"/>
      <c r="C185" s="61"/>
      <c r="D185" s="61"/>
      <c r="E185" s="61"/>
      <c r="F185" s="61"/>
      <c r="G185" s="99"/>
      <c r="H185" s="99"/>
      <c r="I185" s="61"/>
      <c r="J185" s="140"/>
      <c r="K185" s="99"/>
      <c r="L185" s="61"/>
      <c r="M185" s="61"/>
      <c r="N185" s="61"/>
      <c r="O185" s="61"/>
      <c r="P185" s="61"/>
      <c r="Q185" s="61"/>
      <c r="R185" s="137"/>
      <c r="S185" s="58"/>
      <c r="T185" s="59"/>
      <c r="U185" s="60"/>
      <c r="V185" s="61"/>
      <c r="W185" s="61"/>
      <c r="X185" s="61"/>
      <c r="Y185" s="61"/>
      <c r="Z185" s="61"/>
      <c r="AA185" s="61"/>
      <c r="AB185" s="61"/>
      <c r="AC185" s="61"/>
      <c r="AD185" s="61"/>
      <c r="AE185" s="61"/>
      <c r="AF185" s="61"/>
      <c r="AG185" s="61"/>
    </row>
    <row r="186" ht="15.75" customHeight="1">
      <c r="A186" s="61"/>
      <c r="B186" s="61"/>
      <c r="C186" s="61"/>
      <c r="D186" s="61"/>
      <c r="E186" s="61"/>
      <c r="F186" s="61"/>
      <c r="G186" s="99"/>
      <c r="H186" s="99"/>
      <c r="I186" s="61"/>
      <c r="J186" s="140"/>
      <c r="K186" s="99"/>
      <c r="L186" s="61"/>
      <c r="M186" s="61"/>
      <c r="N186" s="61"/>
      <c r="O186" s="61"/>
      <c r="P186" s="61"/>
      <c r="Q186" s="61"/>
      <c r="R186" s="137"/>
      <c r="S186" s="58"/>
      <c r="T186" s="59"/>
      <c r="U186" s="60"/>
      <c r="V186" s="61"/>
      <c r="W186" s="61"/>
      <c r="X186" s="61"/>
      <c r="Y186" s="61"/>
      <c r="Z186" s="61"/>
      <c r="AA186" s="61"/>
      <c r="AB186" s="61"/>
      <c r="AC186" s="61"/>
      <c r="AD186" s="61"/>
      <c r="AE186" s="61"/>
      <c r="AF186" s="61"/>
      <c r="AG186" s="61"/>
    </row>
    <row r="187" ht="15.75" customHeight="1">
      <c r="A187" s="61"/>
      <c r="B187" s="61"/>
      <c r="C187" s="61"/>
      <c r="D187" s="61"/>
      <c r="E187" s="61"/>
      <c r="F187" s="61"/>
      <c r="G187" s="99"/>
      <c r="H187" s="99"/>
      <c r="I187" s="61"/>
      <c r="J187" s="140"/>
      <c r="K187" s="99"/>
      <c r="L187" s="61"/>
      <c r="M187" s="61"/>
      <c r="N187" s="61"/>
      <c r="O187" s="61"/>
      <c r="P187" s="61"/>
      <c r="Q187" s="61"/>
      <c r="R187" s="137"/>
      <c r="S187" s="58"/>
      <c r="T187" s="59"/>
      <c r="U187" s="60"/>
      <c r="V187" s="61"/>
      <c r="W187" s="61"/>
      <c r="X187" s="61"/>
      <c r="Y187" s="61"/>
      <c r="Z187" s="61"/>
      <c r="AA187" s="61"/>
      <c r="AB187" s="61"/>
      <c r="AC187" s="61"/>
      <c r="AD187" s="61"/>
      <c r="AE187" s="61"/>
      <c r="AF187" s="61"/>
      <c r="AG187" s="61"/>
    </row>
    <row r="188" ht="15.75" customHeight="1">
      <c r="A188" s="61"/>
      <c r="B188" s="61"/>
      <c r="C188" s="61"/>
      <c r="D188" s="61"/>
      <c r="E188" s="61"/>
      <c r="F188" s="61"/>
      <c r="G188" s="99"/>
      <c r="H188" s="99"/>
      <c r="I188" s="61"/>
      <c r="J188" s="140"/>
      <c r="K188" s="99"/>
      <c r="L188" s="61"/>
      <c r="M188" s="61"/>
      <c r="N188" s="61"/>
      <c r="O188" s="61"/>
      <c r="P188" s="61"/>
      <c r="Q188" s="61"/>
      <c r="R188" s="137"/>
      <c r="S188" s="58"/>
      <c r="T188" s="59"/>
      <c r="U188" s="60"/>
      <c r="V188" s="61"/>
      <c r="W188" s="61"/>
      <c r="X188" s="61"/>
      <c r="Y188" s="61"/>
      <c r="Z188" s="61"/>
      <c r="AA188" s="61"/>
      <c r="AB188" s="61"/>
      <c r="AC188" s="61"/>
      <c r="AD188" s="61"/>
      <c r="AE188" s="61"/>
      <c r="AF188" s="61"/>
      <c r="AG188" s="61"/>
    </row>
    <row r="189" ht="15.75" customHeight="1">
      <c r="A189" s="61"/>
      <c r="B189" s="61"/>
      <c r="C189" s="61"/>
      <c r="D189" s="61"/>
      <c r="E189" s="61"/>
      <c r="F189" s="61"/>
      <c r="G189" s="99"/>
      <c r="H189" s="99"/>
      <c r="I189" s="61"/>
      <c r="J189" s="140"/>
      <c r="K189" s="99"/>
      <c r="L189" s="61"/>
      <c r="M189" s="61"/>
      <c r="N189" s="61"/>
      <c r="O189" s="61"/>
      <c r="P189" s="61"/>
      <c r="Q189" s="61"/>
      <c r="R189" s="137"/>
      <c r="S189" s="58"/>
      <c r="T189" s="59"/>
      <c r="U189" s="60"/>
      <c r="V189" s="61"/>
      <c r="W189" s="61"/>
      <c r="X189" s="61"/>
      <c r="Y189" s="61"/>
      <c r="Z189" s="61"/>
      <c r="AA189" s="61"/>
      <c r="AB189" s="61"/>
      <c r="AC189" s="61"/>
      <c r="AD189" s="61"/>
      <c r="AE189" s="61"/>
      <c r="AF189" s="61"/>
      <c r="AG189" s="61"/>
    </row>
    <row r="190" ht="15.75" customHeight="1">
      <c r="A190" s="61"/>
      <c r="B190" s="61"/>
      <c r="C190" s="61"/>
      <c r="D190" s="61"/>
      <c r="E190" s="61"/>
      <c r="F190" s="61"/>
      <c r="G190" s="99"/>
      <c r="H190" s="99"/>
      <c r="I190" s="61"/>
      <c r="J190" s="140"/>
      <c r="K190" s="99"/>
      <c r="L190" s="61"/>
      <c r="M190" s="61"/>
      <c r="N190" s="61"/>
      <c r="O190" s="61"/>
      <c r="P190" s="61"/>
      <c r="Q190" s="61"/>
      <c r="R190" s="137"/>
      <c r="S190" s="58"/>
      <c r="T190" s="59"/>
      <c r="U190" s="60"/>
      <c r="V190" s="61"/>
      <c r="W190" s="61"/>
      <c r="X190" s="61"/>
      <c r="Y190" s="61"/>
      <c r="Z190" s="61"/>
      <c r="AA190" s="61"/>
      <c r="AB190" s="61"/>
      <c r="AC190" s="61"/>
      <c r="AD190" s="61"/>
      <c r="AE190" s="61"/>
      <c r="AF190" s="61"/>
      <c r="AG190" s="61"/>
    </row>
    <row r="191" ht="15.75" customHeight="1">
      <c r="A191" s="61"/>
      <c r="B191" s="61"/>
      <c r="C191" s="61"/>
      <c r="D191" s="61"/>
      <c r="E191" s="61"/>
      <c r="F191" s="61"/>
      <c r="G191" s="99"/>
      <c r="H191" s="99"/>
      <c r="I191" s="61"/>
      <c r="J191" s="140"/>
      <c r="K191" s="99"/>
      <c r="L191" s="61"/>
      <c r="M191" s="61"/>
      <c r="N191" s="61"/>
      <c r="O191" s="61"/>
      <c r="P191" s="61"/>
      <c r="Q191" s="61"/>
      <c r="R191" s="137"/>
      <c r="S191" s="58"/>
      <c r="T191" s="59"/>
      <c r="U191" s="60"/>
      <c r="V191" s="61"/>
      <c r="W191" s="61"/>
      <c r="X191" s="61"/>
      <c r="Y191" s="61"/>
      <c r="Z191" s="61"/>
      <c r="AA191" s="61"/>
      <c r="AB191" s="61"/>
      <c r="AC191" s="61"/>
      <c r="AD191" s="61"/>
      <c r="AE191" s="61"/>
      <c r="AF191" s="61"/>
      <c r="AG191" s="61"/>
    </row>
    <row r="192" ht="15.75" customHeight="1">
      <c r="A192" s="61"/>
      <c r="B192" s="61"/>
      <c r="C192" s="61"/>
      <c r="D192" s="61"/>
      <c r="E192" s="61"/>
      <c r="F192" s="61"/>
      <c r="G192" s="99"/>
      <c r="H192" s="99"/>
      <c r="I192" s="61"/>
      <c r="J192" s="140"/>
      <c r="K192" s="99"/>
      <c r="L192" s="61"/>
      <c r="M192" s="61"/>
      <c r="N192" s="61"/>
      <c r="O192" s="61"/>
      <c r="P192" s="61"/>
      <c r="Q192" s="61"/>
      <c r="R192" s="137"/>
      <c r="S192" s="58"/>
      <c r="T192" s="59"/>
      <c r="U192" s="60"/>
      <c r="V192" s="61"/>
      <c r="W192" s="61"/>
      <c r="X192" s="61"/>
      <c r="Y192" s="61"/>
      <c r="Z192" s="61"/>
      <c r="AA192" s="61"/>
      <c r="AB192" s="61"/>
      <c r="AC192" s="61"/>
      <c r="AD192" s="61"/>
      <c r="AE192" s="61"/>
      <c r="AF192" s="61"/>
      <c r="AG192" s="61"/>
    </row>
    <row r="193" ht="15.75" customHeight="1">
      <c r="A193" s="61"/>
      <c r="B193" s="61"/>
      <c r="C193" s="61"/>
      <c r="D193" s="61"/>
      <c r="E193" s="61"/>
      <c r="F193" s="61"/>
      <c r="G193" s="99"/>
      <c r="H193" s="99"/>
      <c r="I193" s="61"/>
      <c r="J193" s="140"/>
      <c r="K193" s="99"/>
      <c r="L193" s="61"/>
      <c r="M193" s="61"/>
      <c r="N193" s="61"/>
      <c r="O193" s="61"/>
      <c r="P193" s="61"/>
      <c r="Q193" s="61"/>
      <c r="R193" s="137"/>
      <c r="S193" s="58"/>
      <c r="T193" s="59"/>
      <c r="U193" s="60"/>
      <c r="V193" s="61"/>
      <c r="W193" s="61"/>
      <c r="X193" s="61"/>
      <c r="Y193" s="61"/>
      <c r="Z193" s="61"/>
      <c r="AA193" s="61"/>
      <c r="AB193" s="61"/>
      <c r="AC193" s="61"/>
      <c r="AD193" s="61"/>
      <c r="AE193" s="61"/>
      <c r="AF193" s="61"/>
      <c r="AG193" s="61"/>
    </row>
    <row r="194" ht="15.75" customHeight="1">
      <c r="A194" s="61"/>
      <c r="B194" s="61"/>
      <c r="C194" s="61"/>
      <c r="D194" s="61"/>
      <c r="E194" s="61"/>
      <c r="F194" s="61"/>
      <c r="G194" s="99"/>
      <c r="H194" s="99"/>
      <c r="I194" s="61"/>
      <c r="J194" s="140"/>
      <c r="K194" s="99"/>
      <c r="L194" s="61"/>
      <c r="M194" s="61"/>
      <c r="N194" s="61"/>
      <c r="O194" s="61"/>
      <c r="P194" s="61"/>
      <c r="Q194" s="61"/>
      <c r="R194" s="137"/>
      <c r="S194" s="58"/>
      <c r="T194" s="59"/>
      <c r="U194" s="60"/>
      <c r="V194" s="61"/>
      <c r="W194" s="61"/>
      <c r="X194" s="61"/>
      <c r="Y194" s="61"/>
      <c r="Z194" s="61"/>
      <c r="AA194" s="61"/>
      <c r="AB194" s="61"/>
      <c r="AC194" s="61"/>
      <c r="AD194" s="61"/>
      <c r="AE194" s="61"/>
      <c r="AF194" s="61"/>
      <c r="AG194" s="61"/>
    </row>
    <row r="195" ht="15.75" customHeight="1">
      <c r="A195" s="61"/>
      <c r="B195" s="61"/>
      <c r="C195" s="61"/>
      <c r="D195" s="61"/>
      <c r="E195" s="61"/>
      <c r="F195" s="61"/>
      <c r="G195" s="99"/>
      <c r="H195" s="99"/>
      <c r="I195" s="61"/>
      <c r="J195" s="140"/>
      <c r="K195" s="99"/>
      <c r="L195" s="61"/>
      <c r="M195" s="61"/>
      <c r="N195" s="61"/>
      <c r="O195" s="61"/>
      <c r="P195" s="61"/>
      <c r="Q195" s="61"/>
      <c r="R195" s="137"/>
      <c r="S195" s="58"/>
      <c r="T195" s="59"/>
      <c r="U195" s="60"/>
      <c r="V195" s="61"/>
      <c r="W195" s="61"/>
      <c r="X195" s="61"/>
      <c r="Y195" s="61"/>
      <c r="Z195" s="61"/>
      <c r="AA195" s="61"/>
      <c r="AB195" s="61"/>
      <c r="AC195" s="61"/>
      <c r="AD195" s="61"/>
      <c r="AE195" s="61"/>
      <c r="AF195" s="61"/>
      <c r="AG195" s="61"/>
    </row>
    <row r="196" ht="15.75" customHeight="1">
      <c r="A196" s="61"/>
      <c r="B196" s="61"/>
      <c r="C196" s="61"/>
      <c r="D196" s="61"/>
      <c r="E196" s="61"/>
      <c r="F196" s="61"/>
      <c r="G196" s="99"/>
      <c r="H196" s="99"/>
      <c r="I196" s="61"/>
      <c r="J196" s="140"/>
      <c r="K196" s="99"/>
      <c r="L196" s="61"/>
      <c r="M196" s="61"/>
      <c r="N196" s="61"/>
      <c r="O196" s="61"/>
      <c r="P196" s="61"/>
      <c r="Q196" s="61"/>
      <c r="R196" s="137"/>
      <c r="S196" s="58"/>
      <c r="T196" s="59"/>
      <c r="U196" s="60"/>
      <c r="V196" s="61"/>
      <c r="W196" s="61"/>
      <c r="X196" s="61"/>
      <c r="Y196" s="61"/>
      <c r="Z196" s="61"/>
      <c r="AA196" s="61"/>
      <c r="AB196" s="61"/>
      <c r="AC196" s="61"/>
      <c r="AD196" s="61"/>
      <c r="AE196" s="61"/>
      <c r="AF196" s="61"/>
      <c r="AG196" s="61"/>
    </row>
    <row r="197" ht="15.75" customHeight="1">
      <c r="A197" s="61"/>
      <c r="B197" s="61"/>
      <c r="C197" s="61"/>
      <c r="D197" s="61"/>
      <c r="E197" s="61"/>
      <c r="F197" s="61"/>
      <c r="G197" s="99"/>
      <c r="H197" s="99"/>
      <c r="I197" s="61"/>
      <c r="J197" s="140"/>
      <c r="K197" s="99"/>
      <c r="L197" s="61"/>
      <c r="M197" s="61"/>
      <c r="N197" s="61"/>
      <c r="O197" s="61"/>
      <c r="P197" s="61"/>
      <c r="Q197" s="61"/>
      <c r="R197" s="137"/>
      <c r="S197" s="58"/>
      <c r="T197" s="59"/>
      <c r="U197" s="60"/>
      <c r="V197" s="61"/>
      <c r="W197" s="61"/>
      <c r="X197" s="61"/>
      <c r="Y197" s="61"/>
      <c r="Z197" s="61"/>
      <c r="AA197" s="61"/>
      <c r="AB197" s="61"/>
      <c r="AC197" s="61"/>
      <c r="AD197" s="61"/>
      <c r="AE197" s="61"/>
      <c r="AF197" s="61"/>
      <c r="AG197" s="61"/>
    </row>
    <row r="198" ht="15.75" customHeight="1">
      <c r="A198" s="61"/>
      <c r="B198" s="61"/>
      <c r="C198" s="61"/>
      <c r="D198" s="61"/>
      <c r="E198" s="61"/>
      <c r="F198" s="61"/>
      <c r="G198" s="99"/>
      <c r="H198" s="99"/>
      <c r="I198" s="61"/>
      <c r="J198" s="140"/>
      <c r="K198" s="99"/>
      <c r="L198" s="61"/>
      <c r="M198" s="61"/>
      <c r="N198" s="61"/>
      <c r="O198" s="61"/>
      <c r="P198" s="61"/>
      <c r="Q198" s="61"/>
      <c r="R198" s="137"/>
      <c r="S198" s="58"/>
      <c r="T198" s="59"/>
      <c r="U198" s="60"/>
      <c r="V198" s="61"/>
      <c r="W198" s="61"/>
      <c r="X198" s="61"/>
      <c r="Y198" s="61"/>
      <c r="Z198" s="61"/>
      <c r="AA198" s="61"/>
      <c r="AB198" s="61"/>
      <c r="AC198" s="61"/>
      <c r="AD198" s="61"/>
      <c r="AE198" s="61"/>
      <c r="AF198" s="61"/>
      <c r="AG198" s="61"/>
    </row>
    <row r="199" ht="15.75" customHeight="1">
      <c r="A199" s="61"/>
      <c r="B199" s="61"/>
      <c r="C199" s="61"/>
      <c r="D199" s="61"/>
      <c r="E199" s="61"/>
      <c r="F199" s="61"/>
      <c r="G199" s="99"/>
      <c r="H199" s="99"/>
      <c r="I199" s="61"/>
      <c r="J199" s="140"/>
      <c r="K199" s="99"/>
      <c r="L199" s="61"/>
      <c r="M199" s="61"/>
      <c r="N199" s="61"/>
      <c r="O199" s="61"/>
      <c r="P199" s="61"/>
      <c r="Q199" s="61"/>
      <c r="R199" s="137"/>
      <c r="S199" s="58"/>
      <c r="T199" s="59"/>
      <c r="U199" s="60"/>
      <c r="V199" s="61"/>
      <c r="W199" s="61"/>
      <c r="X199" s="61"/>
      <c r="Y199" s="61"/>
      <c r="Z199" s="61"/>
      <c r="AA199" s="61"/>
      <c r="AB199" s="61"/>
      <c r="AC199" s="61"/>
      <c r="AD199" s="61"/>
      <c r="AE199" s="61"/>
      <c r="AF199" s="61"/>
      <c r="AG199" s="61"/>
    </row>
    <row r="200" ht="15.75" customHeight="1">
      <c r="A200" s="61"/>
      <c r="B200" s="61"/>
      <c r="C200" s="61"/>
      <c r="D200" s="61"/>
      <c r="E200" s="61"/>
      <c r="F200" s="61"/>
      <c r="G200" s="99"/>
      <c r="H200" s="99"/>
      <c r="I200" s="61"/>
      <c r="J200" s="140"/>
      <c r="K200" s="99"/>
      <c r="L200" s="61"/>
      <c r="M200" s="61"/>
      <c r="N200" s="61"/>
      <c r="O200" s="61"/>
      <c r="P200" s="61"/>
      <c r="Q200" s="61"/>
      <c r="R200" s="137"/>
      <c r="S200" s="58"/>
      <c r="T200" s="59"/>
      <c r="U200" s="60"/>
      <c r="V200" s="61"/>
      <c r="W200" s="61"/>
      <c r="X200" s="61"/>
      <c r="Y200" s="61"/>
      <c r="Z200" s="61"/>
      <c r="AA200" s="61"/>
      <c r="AB200" s="61"/>
      <c r="AC200" s="61"/>
      <c r="AD200" s="61"/>
      <c r="AE200" s="61"/>
      <c r="AF200" s="61"/>
      <c r="AG200" s="61"/>
    </row>
    <row r="201" ht="15.75" customHeight="1">
      <c r="A201" s="61"/>
      <c r="B201" s="61"/>
      <c r="C201" s="61"/>
      <c r="D201" s="61"/>
      <c r="E201" s="61"/>
      <c r="F201" s="61"/>
      <c r="G201" s="99"/>
      <c r="H201" s="99"/>
      <c r="I201" s="61"/>
      <c r="J201" s="140"/>
      <c r="K201" s="99"/>
      <c r="L201" s="61"/>
      <c r="M201" s="61"/>
      <c r="N201" s="61"/>
      <c r="O201" s="61"/>
      <c r="P201" s="61"/>
      <c r="Q201" s="61"/>
      <c r="R201" s="137"/>
      <c r="S201" s="58"/>
      <c r="T201" s="59"/>
      <c r="U201" s="60"/>
      <c r="V201" s="61"/>
      <c r="W201" s="61"/>
      <c r="X201" s="61"/>
      <c r="Y201" s="61"/>
      <c r="Z201" s="61"/>
      <c r="AA201" s="61"/>
      <c r="AB201" s="61"/>
      <c r="AC201" s="61"/>
      <c r="AD201" s="61"/>
      <c r="AE201" s="61"/>
      <c r="AF201" s="61"/>
      <c r="AG201" s="61"/>
    </row>
    <row r="202" ht="15.75" customHeight="1">
      <c r="A202" s="61"/>
      <c r="B202" s="61"/>
      <c r="C202" s="61"/>
      <c r="D202" s="61"/>
      <c r="E202" s="61"/>
      <c r="F202" s="61"/>
      <c r="G202" s="99"/>
      <c r="H202" s="99"/>
      <c r="I202" s="61"/>
      <c r="J202" s="140"/>
      <c r="K202" s="99"/>
      <c r="L202" s="61"/>
      <c r="M202" s="61"/>
      <c r="N202" s="61"/>
      <c r="O202" s="61"/>
      <c r="P202" s="61"/>
      <c r="Q202" s="61"/>
      <c r="R202" s="137"/>
      <c r="S202" s="58"/>
      <c r="T202" s="59"/>
      <c r="U202" s="60"/>
      <c r="V202" s="61"/>
      <c r="W202" s="61"/>
      <c r="X202" s="61"/>
      <c r="Y202" s="61"/>
      <c r="Z202" s="61"/>
      <c r="AA202" s="61"/>
      <c r="AB202" s="61"/>
      <c r="AC202" s="61"/>
      <c r="AD202" s="61"/>
      <c r="AE202" s="61"/>
      <c r="AF202" s="61"/>
      <c r="AG202" s="61"/>
    </row>
    <row r="203" ht="15.75" customHeight="1">
      <c r="A203" s="61"/>
      <c r="B203" s="61"/>
      <c r="C203" s="61"/>
      <c r="D203" s="61"/>
      <c r="E203" s="61"/>
      <c r="F203" s="61"/>
      <c r="G203" s="99"/>
      <c r="H203" s="99"/>
      <c r="I203" s="61"/>
      <c r="J203" s="140"/>
      <c r="K203" s="99"/>
      <c r="L203" s="61"/>
      <c r="M203" s="61"/>
      <c r="N203" s="61"/>
      <c r="O203" s="61"/>
      <c r="P203" s="61"/>
      <c r="Q203" s="61"/>
      <c r="R203" s="137"/>
      <c r="S203" s="58"/>
      <c r="T203" s="59"/>
      <c r="U203" s="60"/>
      <c r="V203" s="61"/>
      <c r="W203" s="61"/>
      <c r="X203" s="61"/>
      <c r="Y203" s="61"/>
      <c r="Z203" s="61"/>
      <c r="AA203" s="61"/>
      <c r="AB203" s="61"/>
      <c r="AC203" s="61"/>
      <c r="AD203" s="61"/>
      <c r="AE203" s="61"/>
      <c r="AF203" s="61"/>
      <c r="AG203" s="61"/>
    </row>
    <row r="204" ht="15.75" customHeight="1">
      <c r="A204" s="61"/>
      <c r="B204" s="61"/>
      <c r="C204" s="61"/>
      <c r="D204" s="61"/>
      <c r="E204" s="61"/>
      <c r="F204" s="61"/>
      <c r="G204" s="99"/>
      <c r="H204" s="99"/>
      <c r="I204" s="61"/>
      <c r="J204" s="140"/>
      <c r="K204" s="99"/>
      <c r="L204" s="61"/>
      <c r="M204" s="61"/>
      <c r="N204" s="61"/>
      <c r="O204" s="61"/>
      <c r="P204" s="61"/>
      <c r="Q204" s="61"/>
      <c r="R204" s="137"/>
      <c r="S204" s="58"/>
      <c r="T204" s="59"/>
      <c r="U204" s="60"/>
      <c r="V204" s="61"/>
      <c r="W204" s="61"/>
      <c r="X204" s="61"/>
      <c r="Y204" s="61"/>
      <c r="Z204" s="61"/>
      <c r="AA204" s="61"/>
      <c r="AB204" s="61"/>
      <c r="AC204" s="61"/>
      <c r="AD204" s="61"/>
      <c r="AE204" s="61"/>
      <c r="AF204" s="61"/>
      <c r="AG204" s="61"/>
    </row>
    <row r="205" ht="15.75" customHeight="1">
      <c r="A205" s="61"/>
      <c r="B205" s="61"/>
      <c r="C205" s="61"/>
      <c r="D205" s="61"/>
      <c r="E205" s="61"/>
      <c r="F205" s="61"/>
      <c r="G205" s="99"/>
      <c r="H205" s="99"/>
      <c r="I205" s="61"/>
      <c r="J205" s="140"/>
      <c r="K205" s="99"/>
      <c r="L205" s="61"/>
      <c r="M205" s="61"/>
      <c r="N205" s="61"/>
      <c r="O205" s="61"/>
      <c r="P205" s="61"/>
      <c r="Q205" s="61"/>
      <c r="R205" s="137"/>
      <c r="S205" s="58"/>
      <c r="T205" s="59"/>
      <c r="U205" s="60"/>
      <c r="V205" s="61"/>
      <c r="W205" s="61"/>
      <c r="X205" s="61"/>
      <c r="Y205" s="61"/>
      <c r="Z205" s="61"/>
      <c r="AA205" s="61"/>
      <c r="AB205" s="61"/>
      <c r="AC205" s="61"/>
      <c r="AD205" s="61"/>
      <c r="AE205" s="61"/>
      <c r="AF205" s="61"/>
      <c r="AG205" s="61"/>
    </row>
    <row r="206" ht="15.75" customHeight="1">
      <c r="A206" s="61"/>
      <c r="B206" s="61"/>
      <c r="C206" s="61"/>
      <c r="D206" s="61"/>
      <c r="E206" s="61"/>
      <c r="F206" s="61"/>
      <c r="G206" s="99"/>
      <c r="H206" s="99"/>
      <c r="I206" s="61"/>
      <c r="J206" s="140"/>
      <c r="K206" s="99"/>
      <c r="L206" s="61"/>
      <c r="M206" s="61"/>
      <c r="N206" s="61"/>
      <c r="O206" s="61"/>
      <c r="P206" s="61"/>
      <c r="Q206" s="61"/>
      <c r="R206" s="137"/>
      <c r="S206" s="58"/>
      <c r="T206" s="59"/>
      <c r="U206" s="60"/>
      <c r="V206" s="61"/>
      <c r="W206" s="61"/>
      <c r="X206" s="61"/>
      <c r="Y206" s="61"/>
      <c r="Z206" s="61"/>
      <c r="AA206" s="61"/>
      <c r="AB206" s="61"/>
      <c r="AC206" s="61"/>
      <c r="AD206" s="61"/>
      <c r="AE206" s="61"/>
      <c r="AF206" s="61"/>
      <c r="AG206" s="61"/>
    </row>
    <row r="207" ht="15.75" customHeight="1">
      <c r="A207" s="61"/>
      <c r="B207" s="61"/>
      <c r="C207" s="61"/>
      <c r="D207" s="61"/>
      <c r="E207" s="61"/>
      <c r="F207" s="61"/>
      <c r="G207" s="99"/>
      <c r="H207" s="99"/>
      <c r="I207" s="61"/>
      <c r="J207" s="140"/>
      <c r="K207" s="99"/>
      <c r="L207" s="61"/>
      <c r="M207" s="61"/>
      <c r="N207" s="61"/>
      <c r="O207" s="61"/>
      <c r="P207" s="61"/>
      <c r="Q207" s="61"/>
      <c r="R207" s="137"/>
      <c r="S207" s="58"/>
      <c r="T207" s="59"/>
      <c r="U207" s="60"/>
      <c r="V207" s="61"/>
      <c r="W207" s="61"/>
      <c r="X207" s="61"/>
      <c r="Y207" s="61"/>
      <c r="Z207" s="61"/>
      <c r="AA207" s="61"/>
      <c r="AB207" s="61"/>
      <c r="AC207" s="61"/>
      <c r="AD207" s="61"/>
      <c r="AE207" s="61"/>
      <c r="AF207" s="61"/>
      <c r="AG207" s="61"/>
    </row>
    <row r="208" ht="15.75" customHeight="1">
      <c r="A208" s="61"/>
      <c r="B208" s="61"/>
      <c r="C208" s="61"/>
      <c r="D208" s="61"/>
      <c r="E208" s="61"/>
      <c r="F208" s="61"/>
      <c r="G208" s="99"/>
      <c r="H208" s="99"/>
      <c r="I208" s="61"/>
      <c r="J208" s="140"/>
      <c r="K208" s="99"/>
      <c r="L208" s="61"/>
      <c r="M208" s="61"/>
      <c r="N208" s="61"/>
      <c r="O208" s="61"/>
      <c r="P208" s="61"/>
      <c r="Q208" s="61"/>
      <c r="R208" s="137"/>
      <c r="S208" s="58"/>
      <c r="T208" s="59"/>
      <c r="U208" s="60"/>
      <c r="V208" s="61"/>
      <c r="W208" s="61"/>
      <c r="X208" s="61"/>
      <c r="Y208" s="61"/>
      <c r="Z208" s="61"/>
      <c r="AA208" s="61"/>
      <c r="AB208" s="61"/>
      <c r="AC208" s="61"/>
      <c r="AD208" s="61"/>
      <c r="AE208" s="61"/>
      <c r="AF208" s="61"/>
      <c r="AG208" s="61"/>
    </row>
    <row r="209" ht="15.75" customHeight="1">
      <c r="A209" s="61"/>
      <c r="B209" s="61"/>
      <c r="C209" s="61"/>
      <c r="D209" s="61"/>
      <c r="E209" s="61"/>
      <c r="F209" s="61"/>
      <c r="G209" s="99"/>
      <c r="H209" s="99"/>
      <c r="I209" s="61"/>
      <c r="J209" s="140"/>
      <c r="K209" s="99"/>
      <c r="L209" s="61"/>
      <c r="M209" s="61"/>
      <c r="N209" s="61"/>
      <c r="O209" s="61"/>
      <c r="P209" s="61"/>
      <c r="Q209" s="61"/>
      <c r="R209" s="137"/>
      <c r="S209" s="58"/>
      <c r="T209" s="59"/>
      <c r="U209" s="60"/>
      <c r="V209" s="61"/>
      <c r="W209" s="61"/>
      <c r="X209" s="61"/>
      <c r="Y209" s="61"/>
      <c r="Z209" s="61"/>
      <c r="AA209" s="61"/>
      <c r="AB209" s="61"/>
      <c r="AC209" s="61"/>
      <c r="AD209" s="61"/>
      <c r="AE209" s="61"/>
      <c r="AF209" s="61"/>
      <c r="AG209" s="61"/>
    </row>
    <row r="210" ht="15.75" customHeight="1">
      <c r="A210" s="61"/>
      <c r="B210" s="61"/>
      <c r="C210" s="61"/>
      <c r="D210" s="61"/>
      <c r="E210" s="61"/>
      <c r="F210" s="61"/>
      <c r="G210" s="99"/>
      <c r="H210" s="99"/>
      <c r="I210" s="61"/>
      <c r="J210" s="140"/>
      <c r="K210" s="99"/>
      <c r="L210" s="61"/>
      <c r="M210" s="61"/>
      <c r="N210" s="61"/>
      <c r="O210" s="61"/>
      <c r="P210" s="61"/>
      <c r="Q210" s="61"/>
      <c r="R210" s="137"/>
      <c r="S210" s="58"/>
      <c r="T210" s="59"/>
      <c r="U210" s="60"/>
      <c r="V210" s="61"/>
      <c r="W210" s="61"/>
      <c r="X210" s="61"/>
      <c r="Y210" s="61"/>
      <c r="Z210" s="61"/>
      <c r="AA210" s="61"/>
      <c r="AB210" s="61"/>
      <c r="AC210" s="61"/>
      <c r="AD210" s="61"/>
      <c r="AE210" s="61"/>
      <c r="AF210" s="61"/>
      <c r="AG210" s="61"/>
    </row>
    <row r="211" ht="15.75" customHeight="1">
      <c r="A211" s="61"/>
      <c r="B211" s="61"/>
      <c r="C211" s="61"/>
      <c r="D211" s="61"/>
      <c r="E211" s="61"/>
      <c r="F211" s="61"/>
      <c r="G211" s="99"/>
      <c r="H211" s="99"/>
      <c r="I211" s="61"/>
      <c r="J211" s="140"/>
      <c r="K211" s="99"/>
      <c r="L211" s="61"/>
      <c r="M211" s="61"/>
      <c r="N211" s="61"/>
      <c r="O211" s="61"/>
      <c r="P211" s="61"/>
      <c r="Q211" s="61"/>
      <c r="R211" s="137"/>
      <c r="S211" s="58"/>
      <c r="T211" s="59"/>
      <c r="U211" s="60"/>
      <c r="V211" s="61"/>
      <c r="W211" s="61"/>
      <c r="X211" s="61"/>
      <c r="Y211" s="61"/>
      <c r="Z211" s="61"/>
      <c r="AA211" s="61"/>
      <c r="AB211" s="61"/>
      <c r="AC211" s="61"/>
      <c r="AD211" s="61"/>
      <c r="AE211" s="61"/>
      <c r="AF211" s="61"/>
      <c r="AG211" s="61"/>
    </row>
    <row r="212" ht="15.75" customHeight="1">
      <c r="A212" s="61"/>
      <c r="B212" s="61"/>
      <c r="C212" s="61"/>
      <c r="D212" s="61"/>
      <c r="E212" s="61"/>
      <c r="F212" s="61"/>
      <c r="G212" s="99"/>
      <c r="H212" s="99"/>
      <c r="I212" s="61"/>
      <c r="J212" s="140"/>
      <c r="K212" s="99"/>
      <c r="L212" s="61"/>
      <c r="M212" s="61"/>
      <c r="N212" s="61"/>
      <c r="O212" s="61"/>
      <c r="P212" s="61"/>
      <c r="Q212" s="61"/>
      <c r="R212" s="137"/>
      <c r="S212" s="58"/>
      <c r="T212" s="59"/>
      <c r="U212" s="60"/>
      <c r="V212" s="61"/>
      <c r="W212" s="61"/>
      <c r="X212" s="61"/>
      <c r="Y212" s="61"/>
      <c r="Z212" s="61"/>
      <c r="AA212" s="61"/>
      <c r="AB212" s="61"/>
      <c r="AC212" s="61"/>
      <c r="AD212" s="61"/>
      <c r="AE212" s="61"/>
      <c r="AF212" s="61"/>
      <c r="AG212" s="61"/>
    </row>
    <row r="213" ht="15.75" customHeight="1">
      <c r="A213" s="61"/>
      <c r="B213" s="61"/>
      <c r="C213" s="61"/>
      <c r="D213" s="61"/>
      <c r="E213" s="61"/>
      <c r="F213" s="61"/>
      <c r="G213" s="99"/>
      <c r="H213" s="99"/>
      <c r="I213" s="61"/>
      <c r="J213" s="140"/>
      <c r="K213" s="99"/>
      <c r="L213" s="61"/>
      <c r="M213" s="61"/>
      <c r="N213" s="61"/>
      <c r="O213" s="61"/>
      <c r="P213" s="61"/>
      <c r="Q213" s="61"/>
      <c r="R213" s="137"/>
      <c r="S213" s="58"/>
      <c r="T213" s="59"/>
      <c r="U213" s="60"/>
      <c r="V213" s="61"/>
      <c r="W213" s="61"/>
      <c r="X213" s="61"/>
      <c r="Y213" s="61"/>
      <c r="Z213" s="61"/>
      <c r="AA213" s="61"/>
      <c r="AB213" s="61"/>
      <c r="AC213" s="61"/>
      <c r="AD213" s="61"/>
      <c r="AE213" s="61"/>
      <c r="AF213" s="61"/>
      <c r="AG213" s="61"/>
    </row>
    <row r="214" ht="15.75" customHeight="1">
      <c r="A214" s="61"/>
      <c r="B214" s="61"/>
      <c r="C214" s="61"/>
      <c r="D214" s="61"/>
      <c r="E214" s="61"/>
      <c r="F214" s="61"/>
      <c r="G214" s="99"/>
      <c r="H214" s="99"/>
      <c r="I214" s="61"/>
      <c r="J214" s="140"/>
      <c r="K214" s="99"/>
      <c r="L214" s="61"/>
      <c r="M214" s="61"/>
      <c r="N214" s="61"/>
      <c r="O214" s="61"/>
      <c r="P214" s="61"/>
      <c r="Q214" s="61"/>
      <c r="R214" s="137"/>
      <c r="S214" s="58"/>
      <c r="T214" s="59"/>
      <c r="U214" s="60"/>
      <c r="V214" s="61"/>
      <c r="W214" s="61"/>
      <c r="X214" s="61"/>
      <c r="Y214" s="61"/>
      <c r="Z214" s="61"/>
      <c r="AA214" s="61"/>
      <c r="AB214" s="61"/>
      <c r="AC214" s="61"/>
      <c r="AD214" s="61"/>
      <c r="AE214" s="61"/>
      <c r="AF214" s="61"/>
      <c r="AG214" s="61"/>
    </row>
    <row r="215" ht="15.75" customHeight="1">
      <c r="A215" s="61"/>
      <c r="B215" s="61"/>
      <c r="C215" s="61"/>
      <c r="D215" s="61"/>
      <c r="E215" s="61"/>
      <c r="F215" s="61"/>
      <c r="G215" s="99"/>
      <c r="H215" s="99"/>
      <c r="I215" s="61"/>
      <c r="J215" s="140"/>
      <c r="K215" s="99"/>
      <c r="L215" s="61"/>
      <c r="M215" s="61"/>
      <c r="N215" s="61"/>
      <c r="O215" s="61"/>
      <c r="P215" s="61"/>
      <c r="Q215" s="61"/>
      <c r="R215" s="137"/>
      <c r="S215" s="58"/>
      <c r="T215" s="59"/>
      <c r="U215" s="60"/>
      <c r="V215" s="61"/>
      <c r="W215" s="61"/>
      <c r="X215" s="61"/>
      <c r="Y215" s="61"/>
      <c r="Z215" s="61"/>
      <c r="AA215" s="61"/>
      <c r="AB215" s="61"/>
      <c r="AC215" s="61"/>
      <c r="AD215" s="61"/>
      <c r="AE215" s="61"/>
      <c r="AF215" s="61"/>
      <c r="AG215" s="61"/>
    </row>
    <row r="216" ht="15.75" customHeight="1">
      <c r="A216" s="61"/>
      <c r="B216" s="61"/>
      <c r="C216" s="61"/>
      <c r="D216" s="61"/>
      <c r="E216" s="61"/>
      <c r="F216" s="61"/>
      <c r="G216" s="99"/>
      <c r="H216" s="99"/>
      <c r="I216" s="61"/>
      <c r="J216" s="140"/>
      <c r="K216" s="99"/>
      <c r="L216" s="61"/>
      <c r="M216" s="61"/>
      <c r="N216" s="61"/>
      <c r="O216" s="61"/>
      <c r="P216" s="61"/>
      <c r="Q216" s="61"/>
      <c r="R216" s="137"/>
      <c r="S216" s="58"/>
      <c r="T216" s="59"/>
      <c r="U216" s="60"/>
      <c r="V216" s="61"/>
      <c r="W216" s="61"/>
      <c r="X216" s="61"/>
      <c r="Y216" s="61"/>
      <c r="Z216" s="61"/>
      <c r="AA216" s="61"/>
      <c r="AB216" s="61"/>
      <c r="AC216" s="61"/>
      <c r="AD216" s="61"/>
      <c r="AE216" s="61"/>
      <c r="AF216" s="61"/>
      <c r="AG216" s="61"/>
    </row>
    <row r="217" ht="15.75" customHeight="1">
      <c r="A217" s="61"/>
      <c r="B217" s="61"/>
      <c r="C217" s="61"/>
      <c r="D217" s="61"/>
      <c r="E217" s="61"/>
      <c r="F217" s="61"/>
      <c r="G217" s="99"/>
      <c r="H217" s="99"/>
      <c r="I217" s="61"/>
      <c r="J217" s="140"/>
      <c r="K217" s="99"/>
      <c r="L217" s="61"/>
      <c r="M217" s="61"/>
      <c r="N217" s="61"/>
      <c r="O217" s="61"/>
      <c r="P217" s="61"/>
      <c r="Q217" s="61"/>
      <c r="R217" s="137"/>
      <c r="S217" s="58"/>
      <c r="T217" s="59"/>
      <c r="U217" s="60"/>
      <c r="V217" s="61"/>
      <c r="W217" s="61"/>
      <c r="X217" s="61"/>
      <c r="Y217" s="61"/>
      <c r="Z217" s="61"/>
      <c r="AA217" s="61"/>
      <c r="AB217" s="61"/>
      <c r="AC217" s="61"/>
      <c r="AD217" s="61"/>
      <c r="AE217" s="61"/>
      <c r="AF217" s="61"/>
      <c r="AG217" s="61"/>
    </row>
    <row r="218" ht="15.75" customHeight="1">
      <c r="A218" s="61"/>
      <c r="B218" s="61"/>
      <c r="C218" s="61"/>
      <c r="D218" s="61"/>
      <c r="E218" s="61"/>
      <c r="F218" s="61"/>
      <c r="G218" s="99"/>
      <c r="H218" s="99"/>
      <c r="I218" s="61"/>
      <c r="J218" s="140"/>
      <c r="K218" s="99"/>
      <c r="L218" s="61"/>
      <c r="M218" s="61"/>
      <c r="N218" s="61"/>
      <c r="O218" s="61"/>
      <c r="P218" s="61"/>
      <c r="Q218" s="61"/>
      <c r="R218" s="137"/>
      <c r="S218" s="58"/>
      <c r="T218" s="59"/>
      <c r="U218" s="60"/>
      <c r="V218" s="61"/>
      <c r="W218" s="61"/>
      <c r="X218" s="61"/>
      <c r="Y218" s="61"/>
      <c r="Z218" s="61"/>
      <c r="AA218" s="61"/>
      <c r="AB218" s="61"/>
      <c r="AC218" s="61"/>
      <c r="AD218" s="61"/>
      <c r="AE218" s="61"/>
      <c r="AF218" s="61"/>
      <c r="AG218" s="61"/>
    </row>
    <row r="219" ht="15.75" customHeight="1">
      <c r="A219" s="61"/>
      <c r="B219" s="61"/>
      <c r="C219" s="61"/>
      <c r="D219" s="61"/>
      <c r="E219" s="61"/>
      <c r="F219" s="61"/>
      <c r="G219" s="99"/>
      <c r="H219" s="99"/>
      <c r="I219" s="61"/>
      <c r="J219" s="140"/>
      <c r="K219" s="99"/>
      <c r="L219" s="61"/>
      <c r="M219" s="61"/>
      <c r="N219" s="61"/>
      <c r="O219" s="61"/>
      <c r="P219" s="61"/>
      <c r="Q219" s="61"/>
      <c r="R219" s="137"/>
      <c r="S219" s="58"/>
      <c r="T219" s="59"/>
      <c r="U219" s="60"/>
      <c r="V219" s="61"/>
      <c r="W219" s="61"/>
      <c r="X219" s="61"/>
      <c r="Y219" s="61"/>
      <c r="Z219" s="61"/>
      <c r="AA219" s="61"/>
      <c r="AB219" s="61"/>
      <c r="AC219" s="61"/>
      <c r="AD219" s="61"/>
      <c r="AE219" s="61"/>
      <c r="AF219" s="61"/>
      <c r="AG219" s="61"/>
    </row>
    <row r="220" ht="15.75" customHeight="1">
      <c r="A220" s="61"/>
      <c r="B220" s="61"/>
      <c r="C220" s="61"/>
      <c r="D220" s="61"/>
      <c r="E220" s="61"/>
      <c r="F220" s="61"/>
      <c r="G220" s="99"/>
      <c r="H220" s="99"/>
      <c r="I220" s="61"/>
      <c r="J220" s="140"/>
      <c r="K220" s="99"/>
      <c r="L220" s="61"/>
      <c r="M220" s="61"/>
      <c r="N220" s="61"/>
      <c r="O220" s="61"/>
      <c r="P220" s="61"/>
      <c r="Q220" s="61"/>
      <c r="R220" s="137"/>
      <c r="S220" s="58"/>
      <c r="T220" s="59"/>
      <c r="U220" s="60"/>
      <c r="V220" s="61"/>
      <c r="W220" s="61"/>
      <c r="X220" s="61"/>
      <c r="Y220" s="61"/>
      <c r="Z220" s="61"/>
      <c r="AA220" s="61"/>
      <c r="AB220" s="61"/>
      <c r="AC220" s="61"/>
      <c r="AD220" s="61"/>
      <c r="AE220" s="61"/>
      <c r="AF220" s="61"/>
      <c r="AG220" s="61"/>
    </row>
    <row r="221" ht="15.75" customHeight="1">
      <c r="A221" s="61"/>
      <c r="B221" s="61"/>
      <c r="C221" s="61"/>
      <c r="D221" s="61"/>
      <c r="E221" s="61"/>
      <c r="F221" s="61"/>
      <c r="G221" s="99"/>
      <c r="H221" s="99"/>
      <c r="I221" s="61"/>
      <c r="J221" s="140"/>
      <c r="K221" s="99"/>
      <c r="L221" s="61"/>
      <c r="M221" s="61"/>
      <c r="N221" s="61"/>
      <c r="O221" s="61"/>
      <c r="P221" s="61"/>
      <c r="Q221" s="61"/>
      <c r="R221" s="137"/>
      <c r="S221" s="58"/>
      <c r="T221" s="59"/>
      <c r="U221" s="60"/>
      <c r="V221" s="61"/>
      <c r="W221" s="61"/>
      <c r="X221" s="61"/>
      <c r="Y221" s="61"/>
      <c r="Z221" s="61"/>
      <c r="AA221" s="61"/>
      <c r="AB221" s="61"/>
      <c r="AC221" s="61"/>
      <c r="AD221" s="61"/>
      <c r="AE221" s="61"/>
      <c r="AF221" s="61"/>
      <c r="AG221" s="61"/>
    </row>
    <row r="222" ht="15.75" customHeight="1">
      <c r="A222" s="61"/>
      <c r="B222" s="61"/>
      <c r="C222" s="61"/>
      <c r="D222" s="61"/>
      <c r="E222" s="61"/>
      <c r="F222" s="61"/>
      <c r="G222" s="99"/>
      <c r="H222" s="99"/>
      <c r="I222" s="61"/>
      <c r="J222" s="140"/>
      <c r="K222" s="99"/>
      <c r="L222" s="61"/>
      <c r="M222" s="61"/>
      <c r="N222" s="61"/>
      <c r="O222" s="61"/>
      <c r="P222" s="61"/>
      <c r="Q222" s="61"/>
      <c r="R222" s="137"/>
      <c r="S222" s="58"/>
      <c r="T222" s="59"/>
      <c r="U222" s="60"/>
      <c r="V222" s="61"/>
      <c r="W222" s="61"/>
      <c r="X222" s="61"/>
      <c r="Y222" s="61"/>
      <c r="Z222" s="61"/>
      <c r="AA222" s="61"/>
      <c r="AB222" s="61"/>
      <c r="AC222" s="61"/>
      <c r="AD222" s="61"/>
      <c r="AE222" s="61"/>
      <c r="AF222" s="61"/>
      <c r="AG222" s="61"/>
    </row>
    <row r="223" ht="15.75" customHeight="1">
      <c r="A223" s="61"/>
      <c r="B223" s="61"/>
      <c r="C223" s="61"/>
      <c r="D223" s="61"/>
      <c r="E223" s="61"/>
      <c r="F223" s="61"/>
      <c r="G223" s="99"/>
      <c r="H223" s="99"/>
      <c r="I223" s="61"/>
      <c r="J223" s="140"/>
      <c r="K223" s="99"/>
      <c r="L223" s="61"/>
      <c r="M223" s="61"/>
      <c r="N223" s="61"/>
      <c r="O223" s="61"/>
      <c r="P223" s="61"/>
      <c r="Q223" s="61"/>
      <c r="R223" s="137"/>
      <c r="S223" s="58"/>
      <c r="T223" s="59"/>
      <c r="U223" s="60"/>
      <c r="V223" s="61"/>
      <c r="W223" s="61"/>
      <c r="X223" s="61"/>
      <c r="Y223" s="61"/>
      <c r="Z223" s="61"/>
      <c r="AA223" s="61"/>
      <c r="AB223" s="61"/>
      <c r="AC223" s="61"/>
      <c r="AD223" s="61"/>
      <c r="AE223" s="61"/>
      <c r="AF223" s="61"/>
      <c r="AG223" s="61"/>
    </row>
    <row r="224" ht="15.75" customHeight="1">
      <c r="A224" s="61"/>
      <c r="B224" s="61"/>
      <c r="C224" s="61"/>
      <c r="D224" s="61"/>
      <c r="E224" s="61"/>
      <c r="F224" s="61"/>
      <c r="G224" s="99"/>
      <c r="H224" s="99"/>
      <c r="I224" s="61"/>
      <c r="J224" s="140"/>
      <c r="K224" s="99"/>
      <c r="L224" s="61"/>
      <c r="M224" s="61"/>
      <c r="N224" s="61"/>
      <c r="O224" s="61"/>
      <c r="P224" s="61"/>
      <c r="Q224" s="61"/>
      <c r="R224" s="137"/>
      <c r="S224" s="58"/>
      <c r="T224" s="59"/>
      <c r="U224" s="60"/>
      <c r="V224" s="61"/>
      <c r="W224" s="61"/>
      <c r="X224" s="61"/>
      <c r="Y224" s="61"/>
      <c r="Z224" s="61"/>
      <c r="AA224" s="61"/>
      <c r="AB224" s="61"/>
      <c r="AC224" s="61"/>
      <c r="AD224" s="61"/>
      <c r="AE224" s="61"/>
      <c r="AF224" s="61"/>
      <c r="AG224" s="61"/>
    </row>
    <row r="225" ht="15.75" customHeight="1">
      <c r="A225" s="61"/>
      <c r="B225" s="61"/>
      <c r="C225" s="61"/>
      <c r="D225" s="61"/>
      <c r="E225" s="61"/>
      <c r="F225" s="61"/>
      <c r="G225" s="99"/>
      <c r="H225" s="99"/>
      <c r="I225" s="61"/>
      <c r="J225" s="140"/>
      <c r="K225" s="99"/>
      <c r="L225" s="61"/>
      <c r="M225" s="61"/>
      <c r="N225" s="61"/>
      <c r="O225" s="61"/>
      <c r="P225" s="61"/>
      <c r="Q225" s="61"/>
      <c r="R225" s="137"/>
      <c r="S225" s="58"/>
      <c r="T225" s="59"/>
      <c r="U225" s="60"/>
      <c r="V225" s="61"/>
      <c r="W225" s="61"/>
      <c r="X225" s="61"/>
      <c r="Y225" s="61"/>
      <c r="Z225" s="61"/>
      <c r="AA225" s="61"/>
      <c r="AB225" s="61"/>
      <c r="AC225" s="61"/>
      <c r="AD225" s="61"/>
      <c r="AE225" s="61"/>
      <c r="AF225" s="61"/>
      <c r="AG225" s="61"/>
    </row>
    <row r="226" ht="15.75" customHeight="1">
      <c r="A226" s="61"/>
      <c r="B226" s="61"/>
      <c r="C226" s="61"/>
      <c r="D226" s="61"/>
      <c r="E226" s="61"/>
      <c r="F226" s="61"/>
      <c r="G226" s="99"/>
      <c r="H226" s="99"/>
      <c r="I226" s="61"/>
      <c r="J226" s="140"/>
      <c r="K226" s="99"/>
      <c r="L226" s="61"/>
      <c r="M226" s="61"/>
      <c r="N226" s="61"/>
      <c r="O226" s="61"/>
      <c r="P226" s="61"/>
      <c r="Q226" s="61"/>
      <c r="R226" s="137"/>
      <c r="S226" s="58"/>
      <c r="T226" s="59"/>
      <c r="U226" s="60"/>
      <c r="V226" s="61"/>
      <c r="W226" s="61"/>
      <c r="X226" s="61"/>
      <c r="Y226" s="61"/>
      <c r="Z226" s="61"/>
      <c r="AA226" s="61"/>
      <c r="AB226" s="61"/>
      <c r="AC226" s="61"/>
      <c r="AD226" s="61"/>
      <c r="AE226" s="61"/>
      <c r="AF226" s="61"/>
      <c r="AG226" s="61"/>
    </row>
    <row r="227" ht="15.75" customHeight="1">
      <c r="A227" s="61"/>
      <c r="B227" s="61"/>
      <c r="C227" s="61"/>
      <c r="D227" s="61"/>
      <c r="E227" s="61"/>
      <c r="F227" s="61"/>
      <c r="G227" s="99"/>
      <c r="H227" s="99"/>
      <c r="I227" s="61"/>
      <c r="J227" s="140"/>
      <c r="K227" s="99"/>
      <c r="L227" s="61"/>
      <c r="M227" s="61"/>
      <c r="N227" s="61"/>
      <c r="O227" s="61"/>
      <c r="P227" s="61"/>
      <c r="Q227" s="61"/>
      <c r="R227" s="137"/>
      <c r="S227" s="58"/>
      <c r="T227" s="59"/>
      <c r="U227" s="60"/>
      <c r="V227" s="61"/>
      <c r="W227" s="61"/>
      <c r="X227" s="61"/>
      <c r="Y227" s="61"/>
      <c r="Z227" s="61"/>
      <c r="AA227" s="61"/>
      <c r="AB227" s="61"/>
      <c r="AC227" s="61"/>
      <c r="AD227" s="61"/>
      <c r="AE227" s="61"/>
      <c r="AF227" s="61"/>
      <c r="AG227" s="61"/>
    </row>
    <row r="228" ht="15.75" customHeight="1">
      <c r="A228" s="61"/>
      <c r="B228" s="61"/>
      <c r="C228" s="61"/>
      <c r="D228" s="61"/>
      <c r="E228" s="61"/>
      <c r="F228" s="61"/>
      <c r="G228" s="99"/>
      <c r="H228" s="99"/>
      <c r="I228" s="61"/>
      <c r="J228" s="140"/>
      <c r="K228" s="99"/>
      <c r="L228" s="61"/>
      <c r="M228" s="61"/>
      <c r="N228" s="61"/>
      <c r="O228" s="61"/>
      <c r="P228" s="61"/>
      <c r="Q228" s="61"/>
      <c r="R228" s="137"/>
      <c r="S228" s="58"/>
      <c r="T228" s="59"/>
      <c r="U228" s="60"/>
      <c r="V228" s="61"/>
      <c r="W228" s="61"/>
      <c r="X228" s="61"/>
      <c r="Y228" s="61"/>
      <c r="Z228" s="61"/>
      <c r="AA228" s="61"/>
      <c r="AB228" s="61"/>
      <c r="AC228" s="61"/>
      <c r="AD228" s="61"/>
      <c r="AE228" s="61"/>
      <c r="AF228" s="61"/>
      <c r="AG228" s="61"/>
    </row>
    <row r="229" ht="15.75" customHeight="1">
      <c r="A229" s="61"/>
      <c r="B229" s="61"/>
      <c r="C229" s="61"/>
      <c r="D229" s="61"/>
      <c r="E229" s="61"/>
      <c r="F229" s="61"/>
      <c r="G229" s="99"/>
      <c r="H229" s="99"/>
      <c r="I229" s="61"/>
      <c r="J229" s="140"/>
      <c r="K229" s="99"/>
      <c r="L229" s="61"/>
      <c r="M229" s="61"/>
      <c r="N229" s="61"/>
      <c r="O229" s="61"/>
      <c r="P229" s="61"/>
      <c r="Q229" s="61"/>
      <c r="R229" s="137"/>
      <c r="S229" s="58"/>
      <c r="T229" s="59"/>
      <c r="U229" s="60"/>
      <c r="V229" s="61"/>
      <c r="W229" s="61"/>
      <c r="X229" s="61"/>
      <c r="Y229" s="61"/>
      <c r="Z229" s="61"/>
      <c r="AA229" s="61"/>
      <c r="AB229" s="61"/>
      <c r="AC229" s="61"/>
      <c r="AD229" s="61"/>
      <c r="AE229" s="61"/>
      <c r="AF229" s="61"/>
      <c r="AG229" s="61"/>
    </row>
    <row r="230" ht="15.75" customHeight="1">
      <c r="A230" s="61"/>
      <c r="B230" s="61"/>
      <c r="C230" s="61"/>
      <c r="D230" s="61"/>
      <c r="E230" s="61"/>
      <c r="F230" s="61"/>
      <c r="G230" s="99"/>
      <c r="H230" s="99"/>
      <c r="I230" s="61"/>
      <c r="J230" s="140"/>
      <c r="K230" s="99"/>
      <c r="L230" s="61"/>
      <c r="M230" s="61"/>
      <c r="N230" s="61"/>
      <c r="O230" s="61"/>
      <c r="P230" s="61"/>
      <c r="Q230" s="61"/>
      <c r="R230" s="137"/>
      <c r="S230" s="58"/>
      <c r="T230" s="59"/>
      <c r="U230" s="60"/>
      <c r="V230" s="61"/>
      <c r="W230" s="61"/>
      <c r="X230" s="61"/>
      <c r="Y230" s="61"/>
      <c r="Z230" s="61"/>
      <c r="AA230" s="61"/>
      <c r="AB230" s="61"/>
      <c r="AC230" s="61"/>
      <c r="AD230" s="61"/>
      <c r="AE230" s="61"/>
      <c r="AF230" s="61"/>
      <c r="AG230" s="61"/>
    </row>
    <row r="231" ht="15.75" customHeight="1">
      <c r="A231" s="61"/>
      <c r="B231" s="61"/>
      <c r="C231" s="61"/>
      <c r="D231" s="61"/>
      <c r="E231" s="61"/>
      <c r="F231" s="61"/>
      <c r="G231" s="99"/>
      <c r="H231" s="99"/>
      <c r="I231" s="61"/>
      <c r="J231" s="140"/>
      <c r="K231" s="99"/>
      <c r="L231" s="61"/>
      <c r="M231" s="61"/>
      <c r="N231" s="61"/>
      <c r="O231" s="61"/>
      <c r="P231" s="61"/>
      <c r="Q231" s="61"/>
      <c r="R231" s="137"/>
      <c r="S231" s="58"/>
      <c r="T231" s="59"/>
      <c r="U231" s="60"/>
      <c r="V231" s="61"/>
      <c r="W231" s="61"/>
      <c r="X231" s="61"/>
      <c r="Y231" s="61"/>
      <c r="Z231" s="61"/>
      <c r="AA231" s="61"/>
      <c r="AB231" s="61"/>
      <c r="AC231" s="61"/>
      <c r="AD231" s="61"/>
      <c r="AE231" s="61"/>
      <c r="AF231" s="61"/>
      <c r="AG231" s="61"/>
    </row>
    <row r="232" ht="15.75" customHeight="1">
      <c r="A232" s="61"/>
      <c r="B232" s="61"/>
      <c r="C232" s="61"/>
      <c r="D232" s="61"/>
      <c r="E232" s="61"/>
      <c r="F232" s="61"/>
      <c r="G232" s="99"/>
      <c r="H232" s="99"/>
      <c r="I232" s="61"/>
      <c r="J232" s="140"/>
      <c r="K232" s="99"/>
      <c r="L232" s="61"/>
      <c r="M232" s="61"/>
      <c r="N232" s="61"/>
      <c r="O232" s="61"/>
      <c r="P232" s="61"/>
      <c r="Q232" s="61"/>
      <c r="R232" s="137"/>
      <c r="S232" s="58"/>
      <c r="T232" s="59"/>
      <c r="U232" s="60"/>
      <c r="V232" s="61"/>
      <c r="W232" s="61"/>
      <c r="X232" s="61"/>
      <c r="Y232" s="61"/>
      <c r="Z232" s="61"/>
      <c r="AA232" s="61"/>
      <c r="AB232" s="61"/>
      <c r="AC232" s="61"/>
      <c r="AD232" s="61"/>
      <c r="AE232" s="61"/>
      <c r="AF232" s="61"/>
      <c r="AG232" s="61"/>
    </row>
    <row r="233" ht="15.75" customHeight="1">
      <c r="A233" s="61"/>
      <c r="B233" s="61"/>
      <c r="C233" s="61"/>
      <c r="D233" s="61"/>
      <c r="E233" s="61"/>
      <c r="F233" s="61"/>
      <c r="G233" s="99"/>
      <c r="H233" s="99"/>
      <c r="I233" s="61"/>
      <c r="J233" s="140"/>
      <c r="K233" s="99"/>
      <c r="L233" s="61"/>
      <c r="M233" s="61"/>
      <c r="N233" s="61"/>
      <c r="O233" s="61"/>
      <c r="P233" s="61"/>
      <c r="Q233" s="61"/>
      <c r="R233" s="137"/>
      <c r="S233" s="58"/>
      <c r="T233" s="59"/>
      <c r="U233" s="60"/>
      <c r="V233" s="61"/>
      <c r="W233" s="61"/>
      <c r="X233" s="61"/>
      <c r="Y233" s="61"/>
      <c r="Z233" s="61"/>
      <c r="AA233" s="61"/>
      <c r="AB233" s="61"/>
      <c r="AC233" s="61"/>
      <c r="AD233" s="61"/>
      <c r="AE233" s="61"/>
      <c r="AF233" s="61"/>
      <c r="AG233" s="61"/>
    </row>
    <row r="234" ht="15.75" customHeight="1">
      <c r="A234" s="61"/>
      <c r="B234" s="61"/>
      <c r="C234" s="61"/>
      <c r="D234" s="61"/>
      <c r="E234" s="61"/>
      <c r="F234" s="61"/>
      <c r="G234" s="99"/>
      <c r="H234" s="99"/>
      <c r="I234" s="61"/>
      <c r="J234" s="140"/>
      <c r="K234" s="99"/>
      <c r="L234" s="61"/>
      <c r="M234" s="61"/>
      <c r="N234" s="61"/>
      <c r="O234" s="61"/>
      <c r="P234" s="61"/>
      <c r="Q234" s="61"/>
      <c r="R234" s="137"/>
      <c r="S234" s="58"/>
      <c r="T234" s="59"/>
      <c r="U234" s="60"/>
      <c r="V234" s="61"/>
      <c r="W234" s="61"/>
      <c r="X234" s="61"/>
      <c r="Y234" s="61"/>
      <c r="Z234" s="61"/>
      <c r="AA234" s="61"/>
      <c r="AB234" s="61"/>
      <c r="AC234" s="61"/>
      <c r="AD234" s="61"/>
      <c r="AE234" s="61"/>
      <c r="AF234" s="61"/>
      <c r="AG234" s="61"/>
    </row>
    <row r="235" ht="15.75" customHeight="1">
      <c r="A235" s="61"/>
      <c r="B235" s="61"/>
      <c r="C235" s="61"/>
      <c r="D235" s="61"/>
      <c r="E235" s="61"/>
      <c r="F235" s="61"/>
      <c r="G235" s="99"/>
      <c r="H235" s="99"/>
      <c r="I235" s="61"/>
      <c r="J235" s="140"/>
      <c r="K235" s="99"/>
      <c r="L235" s="61"/>
      <c r="M235" s="61"/>
      <c r="N235" s="61"/>
      <c r="O235" s="61"/>
      <c r="P235" s="61"/>
      <c r="Q235" s="61"/>
      <c r="R235" s="137"/>
      <c r="S235" s="58"/>
      <c r="T235" s="59"/>
      <c r="U235" s="60"/>
      <c r="V235" s="61"/>
      <c r="W235" s="61"/>
      <c r="X235" s="61"/>
      <c r="Y235" s="61"/>
      <c r="Z235" s="61"/>
      <c r="AA235" s="61"/>
      <c r="AB235" s="61"/>
      <c r="AC235" s="61"/>
      <c r="AD235" s="61"/>
      <c r="AE235" s="61"/>
      <c r="AF235" s="61"/>
      <c r="AG235" s="61"/>
    </row>
    <row r="236" ht="15.75" customHeight="1">
      <c r="A236" s="61"/>
      <c r="B236" s="61"/>
      <c r="C236" s="61"/>
      <c r="D236" s="61"/>
      <c r="E236" s="61"/>
      <c r="F236" s="61"/>
      <c r="G236" s="99"/>
      <c r="H236" s="99"/>
      <c r="I236" s="61"/>
      <c r="J236" s="140"/>
      <c r="K236" s="99"/>
      <c r="L236" s="61"/>
      <c r="M236" s="61"/>
      <c r="N236" s="61"/>
      <c r="O236" s="61"/>
      <c r="P236" s="61"/>
      <c r="Q236" s="61"/>
      <c r="R236" s="137"/>
      <c r="S236" s="58"/>
      <c r="T236" s="59"/>
      <c r="U236" s="60"/>
      <c r="V236" s="61"/>
      <c r="W236" s="61"/>
      <c r="X236" s="61"/>
      <c r="Y236" s="61"/>
      <c r="Z236" s="61"/>
      <c r="AA236" s="61"/>
      <c r="AB236" s="61"/>
      <c r="AC236" s="61"/>
      <c r="AD236" s="61"/>
      <c r="AE236" s="61"/>
      <c r="AF236" s="61"/>
      <c r="AG236" s="61"/>
    </row>
    <row r="237" ht="15.75" customHeight="1">
      <c r="A237" s="61"/>
      <c r="B237" s="61"/>
      <c r="C237" s="61"/>
      <c r="D237" s="61"/>
      <c r="E237" s="61"/>
      <c r="F237" s="61"/>
      <c r="G237" s="99"/>
      <c r="H237" s="99"/>
      <c r="I237" s="61"/>
      <c r="J237" s="140"/>
      <c r="K237" s="99"/>
      <c r="L237" s="61"/>
      <c r="M237" s="61"/>
      <c r="N237" s="61"/>
      <c r="O237" s="61"/>
      <c r="P237" s="61"/>
      <c r="Q237" s="61"/>
      <c r="R237" s="137"/>
      <c r="S237" s="58"/>
      <c r="T237" s="59"/>
      <c r="U237" s="60"/>
      <c r="V237" s="61"/>
      <c r="W237" s="61"/>
      <c r="X237" s="61"/>
      <c r="Y237" s="61"/>
      <c r="Z237" s="61"/>
      <c r="AA237" s="61"/>
      <c r="AB237" s="61"/>
      <c r="AC237" s="61"/>
      <c r="AD237" s="61"/>
      <c r="AE237" s="61"/>
      <c r="AF237" s="61"/>
      <c r="AG237" s="61"/>
    </row>
    <row r="238" ht="15.75" customHeight="1">
      <c r="A238" s="61"/>
      <c r="B238" s="61"/>
      <c r="C238" s="61"/>
      <c r="D238" s="61"/>
      <c r="E238" s="61"/>
      <c r="F238" s="61"/>
      <c r="G238" s="99"/>
      <c r="H238" s="99"/>
      <c r="I238" s="61"/>
      <c r="J238" s="140"/>
      <c r="K238" s="99"/>
      <c r="L238" s="61"/>
      <c r="M238" s="61"/>
      <c r="N238" s="61"/>
      <c r="O238" s="61"/>
      <c r="P238" s="61"/>
      <c r="Q238" s="61"/>
      <c r="R238" s="137"/>
      <c r="S238" s="58"/>
      <c r="T238" s="59"/>
      <c r="U238" s="60"/>
      <c r="V238" s="61"/>
      <c r="W238" s="61"/>
      <c r="X238" s="61"/>
      <c r="Y238" s="61"/>
      <c r="Z238" s="61"/>
      <c r="AA238" s="61"/>
      <c r="AB238" s="61"/>
      <c r="AC238" s="61"/>
      <c r="AD238" s="61"/>
      <c r="AE238" s="61"/>
      <c r="AF238" s="61"/>
      <c r="AG238" s="61"/>
    </row>
    <row r="239" ht="15.75" customHeight="1">
      <c r="A239" s="61"/>
      <c r="B239" s="61"/>
      <c r="C239" s="61"/>
      <c r="D239" s="61"/>
      <c r="E239" s="61"/>
      <c r="F239" s="61"/>
      <c r="G239" s="99"/>
      <c r="H239" s="99"/>
      <c r="I239" s="61"/>
      <c r="J239" s="140"/>
      <c r="K239" s="99"/>
      <c r="L239" s="61"/>
      <c r="M239" s="61"/>
      <c r="N239" s="61"/>
      <c r="O239" s="61"/>
      <c r="P239" s="61"/>
      <c r="Q239" s="61"/>
      <c r="R239" s="137"/>
      <c r="S239" s="58"/>
      <c r="T239" s="59"/>
      <c r="U239" s="60"/>
      <c r="V239" s="61"/>
      <c r="W239" s="61"/>
      <c r="X239" s="61"/>
      <c r="Y239" s="61"/>
      <c r="Z239" s="61"/>
      <c r="AA239" s="61"/>
      <c r="AB239" s="61"/>
      <c r="AC239" s="61"/>
      <c r="AD239" s="61"/>
      <c r="AE239" s="61"/>
      <c r="AF239" s="61"/>
      <c r="AG239" s="61"/>
    </row>
    <row r="240" ht="15.75" customHeight="1">
      <c r="A240" s="61"/>
      <c r="B240" s="61"/>
      <c r="C240" s="61"/>
      <c r="D240" s="61"/>
      <c r="E240" s="61"/>
      <c r="F240" s="61"/>
      <c r="G240" s="99"/>
      <c r="H240" s="99"/>
      <c r="I240" s="61"/>
      <c r="J240" s="140"/>
      <c r="K240" s="99"/>
      <c r="L240" s="61"/>
      <c r="M240" s="61"/>
      <c r="N240" s="61"/>
      <c r="O240" s="61"/>
      <c r="P240" s="61"/>
      <c r="Q240" s="61"/>
      <c r="R240" s="137"/>
      <c r="S240" s="58"/>
      <c r="T240" s="59"/>
      <c r="U240" s="60"/>
      <c r="V240" s="61"/>
      <c r="W240" s="61"/>
      <c r="X240" s="61"/>
      <c r="Y240" s="61"/>
      <c r="Z240" s="61"/>
      <c r="AA240" s="61"/>
      <c r="AB240" s="61"/>
      <c r="AC240" s="61"/>
      <c r="AD240" s="61"/>
      <c r="AE240" s="61"/>
      <c r="AF240" s="61"/>
      <c r="AG240" s="61"/>
    </row>
    <row r="241" ht="15.75" customHeight="1">
      <c r="A241" s="61"/>
      <c r="B241" s="61"/>
      <c r="C241" s="61"/>
      <c r="D241" s="61"/>
      <c r="E241" s="61"/>
      <c r="F241" s="61"/>
      <c r="G241" s="99"/>
      <c r="H241" s="99"/>
      <c r="I241" s="61"/>
      <c r="J241" s="140"/>
      <c r="K241" s="99"/>
      <c r="L241" s="61"/>
      <c r="M241" s="61"/>
      <c r="N241" s="61"/>
      <c r="O241" s="61"/>
      <c r="P241" s="61"/>
      <c r="Q241" s="61"/>
      <c r="R241" s="137"/>
      <c r="S241" s="58"/>
      <c r="T241" s="59"/>
      <c r="U241" s="60"/>
      <c r="V241" s="61"/>
      <c r="W241" s="61"/>
      <c r="X241" s="61"/>
      <c r="Y241" s="61"/>
      <c r="Z241" s="61"/>
      <c r="AA241" s="61"/>
      <c r="AB241" s="61"/>
      <c r="AC241" s="61"/>
      <c r="AD241" s="61"/>
      <c r="AE241" s="61"/>
      <c r="AF241" s="61"/>
      <c r="AG241" s="61"/>
    </row>
    <row r="242" ht="15.75" customHeight="1">
      <c r="A242" s="61"/>
      <c r="B242" s="61"/>
      <c r="C242" s="61"/>
      <c r="D242" s="61"/>
      <c r="E242" s="61"/>
      <c r="F242" s="61"/>
      <c r="G242" s="99"/>
      <c r="H242" s="99"/>
      <c r="I242" s="61"/>
      <c r="J242" s="140"/>
      <c r="K242" s="99"/>
      <c r="L242" s="61"/>
      <c r="M242" s="61"/>
      <c r="N242" s="61"/>
      <c r="O242" s="61"/>
      <c r="P242" s="61"/>
      <c r="Q242" s="61"/>
      <c r="R242" s="137"/>
      <c r="S242" s="58"/>
      <c r="T242" s="59"/>
      <c r="U242" s="60"/>
      <c r="V242" s="61"/>
      <c r="W242" s="61"/>
      <c r="X242" s="61"/>
      <c r="Y242" s="61"/>
      <c r="Z242" s="61"/>
      <c r="AA242" s="61"/>
      <c r="AB242" s="61"/>
      <c r="AC242" s="61"/>
      <c r="AD242" s="61"/>
      <c r="AE242" s="61"/>
      <c r="AF242" s="61"/>
      <c r="AG242" s="61"/>
    </row>
    <row r="243" ht="15.75" customHeight="1">
      <c r="A243" s="61"/>
      <c r="B243" s="61"/>
      <c r="C243" s="61"/>
      <c r="D243" s="61"/>
      <c r="E243" s="61"/>
      <c r="F243" s="61"/>
      <c r="G243" s="99"/>
      <c r="H243" s="99"/>
      <c r="I243" s="61"/>
      <c r="J243" s="140"/>
      <c r="K243" s="99"/>
      <c r="L243" s="61"/>
      <c r="M243" s="61"/>
      <c r="N243" s="61"/>
      <c r="O243" s="61"/>
      <c r="P243" s="61"/>
      <c r="Q243" s="61"/>
      <c r="R243" s="137"/>
      <c r="S243" s="58"/>
      <c r="T243" s="59"/>
      <c r="U243" s="60"/>
      <c r="V243" s="61"/>
      <c r="W243" s="61"/>
      <c r="X243" s="61"/>
      <c r="Y243" s="61"/>
      <c r="Z243" s="61"/>
      <c r="AA243" s="61"/>
      <c r="AB243" s="61"/>
      <c r="AC243" s="61"/>
      <c r="AD243" s="61"/>
      <c r="AE243" s="61"/>
      <c r="AF243" s="61"/>
      <c r="AG243" s="61"/>
    </row>
    <row r="244" ht="15.75" customHeight="1">
      <c r="A244" s="61"/>
      <c r="B244" s="61"/>
      <c r="C244" s="61"/>
      <c r="D244" s="61"/>
      <c r="E244" s="61"/>
      <c r="F244" s="61"/>
      <c r="G244" s="99"/>
      <c r="H244" s="99"/>
      <c r="I244" s="61"/>
      <c r="J244" s="140"/>
      <c r="K244" s="99"/>
      <c r="L244" s="61"/>
      <c r="M244" s="61"/>
      <c r="N244" s="61"/>
      <c r="O244" s="61"/>
      <c r="P244" s="61"/>
      <c r="Q244" s="61"/>
      <c r="R244" s="137"/>
      <c r="S244" s="58"/>
      <c r="T244" s="59"/>
      <c r="U244" s="60"/>
      <c r="V244" s="61"/>
      <c r="W244" s="61"/>
      <c r="X244" s="61"/>
      <c r="Y244" s="61"/>
      <c r="Z244" s="61"/>
      <c r="AA244" s="61"/>
      <c r="AB244" s="61"/>
      <c r="AC244" s="61"/>
      <c r="AD244" s="61"/>
      <c r="AE244" s="61"/>
      <c r="AF244" s="61"/>
      <c r="AG244" s="61"/>
    </row>
    <row r="245" ht="15.75" customHeight="1">
      <c r="A245" s="61"/>
      <c r="B245" s="61"/>
      <c r="C245" s="61"/>
      <c r="D245" s="61"/>
      <c r="E245" s="61"/>
      <c r="F245" s="61"/>
      <c r="G245" s="99"/>
      <c r="H245" s="99"/>
      <c r="I245" s="61"/>
      <c r="J245" s="140"/>
      <c r="K245" s="99"/>
      <c r="L245" s="61"/>
      <c r="M245" s="61"/>
      <c r="N245" s="61"/>
      <c r="O245" s="61"/>
      <c r="P245" s="61"/>
      <c r="Q245" s="61"/>
      <c r="R245" s="137"/>
      <c r="S245" s="58"/>
      <c r="T245" s="59"/>
      <c r="U245" s="60"/>
      <c r="V245" s="61"/>
      <c r="W245" s="61"/>
      <c r="X245" s="61"/>
      <c r="Y245" s="61"/>
      <c r="Z245" s="61"/>
      <c r="AA245" s="61"/>
      <c r="AB245" s="61"/>
      <c r="AC245" s="61"/>
      <c r="AD245" s="61"/>
      <c r="AE245" s="61"/>
      <c r="AF245" s="61"/>
      <c r="AG245" s="61"/>
    </row>
    <row r="246" ht="15.75" customHeight="1">
      <c r="A246" s="61"/>
      <c r="B246" s="61"/>
      <c r="C246" s="61"/>
      <c r="D246" s="61"/>
      <c r="E246" s="61"/>
      <c r="F246" s="61"/>
      <c r="G246" s="99"/>
      <c r="H246" s="99"/>
      <c r="I246" s="61"/>
      <c r="J246" s="140"/>
      <c r="K246" s="99"/>
      <c r="L246" s="61"/>
      <c r="M246" s="61"/>
      <c r="N246" s="61"/>
      <c r="O246" s="61"/>
      <c r="P246" s="61"/>
      <c r="Q246" s="61"/>
      <c r="R246" s="137"/>
      <c r="S246" s="58"/>
      <c r="T246" s="59"/>
      <c r="U246" s="60"/>
      <c r="V246" s="61"/>
      <c r="W246" s="61"/>
      <c r="X246" s="61"/>
      <c r="Y246" s="61"/>
      <c r="Z246" s="61"/>
      <c r="AA246" s="61"/>
      <c r="AB246" s="61"/>
      <c r="AC246" s="61"/>
      <c r="AD246" s="61"/>
      <c r="AE246" s="61"/>
      <c r="AF246" s="61"/>
      <c r="AG246" s="61"/>
    </row>
    <row r="247" ht="15.75" customHeight="1">
      <c r="A247" s="61"/>
      <c r="B247" s="61"/>
      <c r="C247" s="61"/>
      <c r="D247" s="61"/>
      <c r="E247" s="61"/>
      <c r="F247" s="61"/>
      <c r="G247" s="99"/>
      <c r="H247" s="99"/>
      <c r="I247" s="61"/>
      <c r="J247" s="140"/>
      <c r="K247" s="99"/>
      <c r="L247" s="61"/>
      <c r="M247" s="61"/>
      <c r="N247" s="61"/>
      <c r="O247" s="61"/>
      <c r="P247" s="61"/>
      <c r="Q247" s="61"/>
      <c r="R247" s="137"/>
      <c r="S247" s="58"/>
      <c r="T247" s="59"/>
      <c r="U247" s="60"/>
      <c r="V247" s="61"/>
      <c r="W247" s="61"/>
      <c r="X247" s="61"/>
      <c r="Y247" s="61"/>
      <c r="Z247" s="61"/>
      <c r="AA247" s="61"/>
      <c r="AB247" s="61"/>
      <c r="AC247" s="61"/>
      <c r="AD247" s="61"/>
      <c r="AE247" s="61"/>
      <c r="AF247" s="61"/>
      <c r="AG247" s="61"/>
    </row>
    <row r="248" ht="15.75" customHeight="1">
      <c r="A248" s="61"/>
      <c r="B248" s="61"/>
      <c r="C248" s="61"/>
      <c r="D248" s="61"/>
      <c r="E248" s="61"/>
      <c r="F248" s="61"/>
      <c r="G248" s="99"/>
      <c r="H248" s="99"/>
      <c r="I248" s="61"/>
      <c r="J248" s="140"/>
      <c r="K248" s="99"/>
      <c r="L248" s="61"/>
      <c r="M248" s="61"/>
      <c r="N248" s="61"/>
      <c r="O248" s="61"/>
      <c r="P248" s="61"/>
      <c r="Q248" s="61"/>
      <c r="R248" s="137"/>
      <c r="S248" s="58"/>
      <c r="T248" s="59"/>
      <c r="U248" s="60"/>
      <c r="V248" s="61"/>
      <c r="W248" s="61"/>
      <c r="X248" s="61"/>
      <c r="Y248" s="61"/>
      <c r="Z248" s="61"/>
      <c r="AA248" s="61"/>
      <c r="AB248" s="61"/>
      <c r="AC248" s="61"/>
      <c r="AD248" s="61"/>
      <c r="AE248" s="61"/>
      <c r="AF248" s="61"/>
      <c r="AG248" s="61"/>
    </row>
    <row r="249" ht="15.75" customHeight="1">
      <c r="A249" s="61"/>
      <c r="B249" s="61"/>
      <c r="C249" s="61"/>
      <c r="D249" s="61"/>
      <c r="E249" s="61"/>
      <c r="F249" s="61"/>
      <c r="G249" s="99"/>
      <c r="H249" s="99"/>
      <c r="I249" s="61"/>
      <c r="J249" s="140"/>
      <c r="K249" s="99"/>
      <c r="L249" s="61"/>
      <c r="M249" s="61"/>
      <c r="N249" s="61"/>
      <c r="O249" s="61"/>
      <c r="P249" s="61"/>
      <c r="Q249" s="61"/>
      <c r="R249" s="137"/>
      <c r="S249" s="58"/>
      <c r="T249" s="59"/>
      <c r="U249" s="60"/>
      <c r="V249" s="61"/>
      <c r="W249" s="61"/>
      <c r="X249" s="61"/>
      <c r="Y249" s="61"/>
      <c r="Z249" s="61"/>
      <c r="AA249" s="61"/>
      <c r="AB249" s="61"/>
      <c r="AC249" s="61"/>
      <c r="AD249" s="61"/>
      <c r="AE249" s="61"/>
      <c r="AF249" s="61"/>
      <c r="AG249" s="61"/>
    </row>
    <row r="250" ht="15.75" customHeight="1">
      <c r="A250" s="61"/>
      <c r="B250" s="61"/>
      <c r="C250" s="61"/>
      <c r="D250" s="61"/>
      <c r="E250" s="61"/>
      <c r="F250" s="61"/>
      <c r="G250" s="99"/>
      <c r="H250" s="99"/>
      <c r="I250" s="61"/>
      <c r="J250" s="140"/>
      <c r="K250" s="99"/>
      <c r="L250" s="61"/>
      <c r="M250" s="61"/>
      <c r="N250" s="61"/>
      <c r="O250" s="61"/>
      <c r="P250" s="61"/>
      <c r="Q250" s="61"/>
      <c r="R250" s="137"/>
      <c r="S250" s="58"/>
      <c r="T250" s="59"/>
      <c r="U250" s="60"/>
      <c r="V250" s="61"/>
      <c r="W250" s="61"/>
      <c r="X250" s="61"/>
      <c r="Y250" s="61"/>
      <c r="Z250" s="61"/>
      <c r="AA250" s="61"/>
      <c r="AB250" s="61"/>
      <c r="AC250" s="61"/>
      <c r="AD250" s="61"/>
      <c r="AE250" s="61"/>
      <c r="AF250" s="61"/>
      <c r="AG250" s="61"/>
    </row>
    <row r="251" ht="15.75" customHeight="1">
      <c r="A251" s="61"/>
      <c r="B251" s="61"/>
      <c r="C251" s="61"/>
      <c r="D251" s="61"/>
      <c r="E251" s="61"/>
      <c r="F251" s="61"/>
      <c r="G251" s="99"/>
      <c r="H251" s="99"/>
      <c r="I251" s="61"/>
      <c r="J251" s="140"/>
      <c r="K251" s="99"/>
      <c r="L251" s="61"/>
      <c r="M251" s="61"/>
      <c r="N251" s="61"/>
      <c r="O251" s="61"/>
      <c r="P251" s="61"/>
      <c r="Q251" s="61"/>
      <c r="R251" s="137"/>
      <c r="S251" s="58"/>
      <c r="T251" s="59"/>
      <c r="U251" s="60"/>
      <c r="V251" s="61"/>
      <c r="W251" s="61"/>
      <c r="X251" s="61"/>
      <c r="Y251" s="61"/>
      <c r="Z251" s="61"/>
      <c r="AA251" s="61"/>
      <c r="AB251" s="61"/>
      <c r="AC251" s="61"/>
      <c r="AD251" s="61"/>
      <c r="AE251" s="61"/>
      <c r="AF251" s="61"/>
      <c r="AG251" s="61"/>
    </row>
    <row r="252" ht="15.75" customHeight="1">
      <c r="A252" s="61"/>
      <c r="B252" s="61"/>
      <c r="C252" s="61"/>
      <c r="D252" s="61"/>
      <c r="E252" s="61"/>
      <c r="F252" s="61"/>
      <c r="G252" s="99"/>
      <c r="H252" s="99"/>
      <c r="I252" s="61"/>
      <c r="J252" s="140"/>
      <c r="K252" s="99"/>
      <c r="L252" s="61"/>
      <c r="M252" s="61"/>
      <c r="N252" s="61"/>
      <c r="O252" s="61"/>
      <c r="P252" s="61"/>
      <c r="Q252" s="61"/>
      <c r="R252" s="137"/>
      <c r="S252" s="58"/>
      <c r="T252" s="59"/>
      <c r="U252" s="60"/>
      <c r="V252" s="61"/>
      <c r="W252" s="61"/>
      <c r="X252" s="61"/>
      <c r="Y252" s="61"/>
      <c r="Z252" s="61"/>
      <c r="AA252" s="61"/>
      <c r="AB252" s="61"/>
      <c r="AC252" s="61"/>
      <c r="AD252" s="61"/>
      <c r="AE252" s="61"/>
      <c r="AF252" s="61"/>
      <c r="AG252" s="61"/>
    </row>
    <row r="253" ht="15.75" customHeight="1">
      <c r="A253" s="61"/>
      <c r="B253" s="61"/>
      <c r="C253" s="61"/>
      <c r="D253" s="61"/>
      <c r="E253" s="61"/>
      <c r="F253" s="61"/>
      <c r="G253" s="99"/>
      <c r="H253" s="99"/>
      <c r="I253" s="61"/>
      <c r="J253" s="140"/>
      <c r="K253" s="99"/>
      <c r="L253" s="61"/>
      <c r="M253" s="61"/>
      <c r="N253" s="61"/>
      <c r="O253" s="61"/>
      <c r="P253" s="61"/>
      <c r="Q253" s="61"/>
      <c r="R253" s="137"/>
      <c r="S253" s="58"/>
      <c r="T253" s="59"/>
      <c r="U253" s="60"/>
      <c r="V253" s="61"/>
      <c r="W253" s="61"/>
      <c r="X253" s="61"/>
      <c r="Y253" s="61"/>
      <c r="Z253" s="61"/>
      <c r="AA253" s="61"/>
      <c r="AB253" s="61"/>
      <c r="AC253" s="61"/>
      <c r="AD253" s="61"/>
      <c r="AE253" s="61"/>
      <c r="AF253" s="61"/>
      <c r="AG253" s="61"/>
    </row>
    <row r="254" ht="15.75" customHeight="1">
      <c r="A254" s="61"/>
      <c r="B254" s="61"/>
      <c r="C254" s="61"/>
      <c r="D254" s="61"/>
      <c r="E254" s="61"/>
      <c r="F254" s="61"/>
      <c r="G254" s="99"/>
      <c r="H254" s="99"/>
      <c r="I254" s="61"/>
      <c r="J254" s="140"/>
      <c r="K254" s="99"/>
      <c r="L254" s="61"/>
      <c r="M254" s="61"/>
      <c r="N254" s="61"/>
      <c r="O254" s="61"/>
      <c r="P254" s="61"/>
      <c r="Q254" s="61"/>
      <c r="R254" s="137"/>
      <c r="S254" s="58"/>
      <c r="T254" s="59"/>
      <c r="U254" s="60"/>
      <c r="V254" s="61"/>
      <c r="W254" s="61"/>
      <c r="X254" s="61"/>
      <c r="Y254" s="61"/>
      <c r="Z254" s="61"/>
      <c r="AA254" s="61"/>
      <c r="AB254" s="61"/>
      <c r="AC254" s="61"/>
      <c r="AD254" s="61"/>
      <c r="AE254" s="61"/>
      <c r="AF254" s="61"/>
      <c r="AG254" s="61"/>
    </row>
    <row r="255" ht="15.75" customHeight="1">
      <c r="A255" s="61"/>
      <c r="B255" s="61"/>
      <c r="C255" s="61"/>
      <c r="D255" s="61"/>
      <c r="E255" s="61"/>
      <c r="F255" s="61"/>
      <c r="G255" s="99"/>
      <c r="H255" s="99"/>
      <c r="I255" s="61"/>
      <c r="J255" s="140"/>
      <c r="K255" s="99"/>
      <c r="L255" s="61"/>
      <c r="M255" s="61"/>
      <c r="N255" s="61"/>
      <c r="O255" s="61"/>
      <c r="P255" s="61"/>
      <c r="Q255" s="61"/>
      <c r="R255" s="137"/>
      <c r="S255" s="58"/>
      <c r="T255" s="59"/>
      <c r="U255" s="60"/>
      <c r="V255" s="61"/>
      <c r="W255" s="61"/>
      <c r="X255" s="61"/>
      <c r="Y255" s="61"/>
      <c r="Z255" s="61"/>
      <c r="AA255" s="61"/>
      <c r="AB255" s="61"/>
      <c r="AC255" s="61"/>
      <c r="AD255" s="61"/>
      <c r="AE255" s="61"/>
      <c r="AF255" s="61"/>
      <c r="AG255" s="61"/>
    </row>
    <row r="256" ht="15.75" customHeight="1">
      <c r="A256" s="61"/>
      <c r="B256" s="61"/>
      <c r="C256" s="61"/>
      <c r="D256" s="61"/>
      <c r="E256" s="61"/>
      <c r="F256" s="61"/>
      <c r="G256" s="99"/>
      <c r="H256" s="99"/>
      <c r="I256" s="61"/>
      <c r="J256" s="140"/>
      <c r="K256" s="99"/>
      <c r="L256" s="61"/>
      <c r="M256" s="61"/>
      <c r="N256" s="61"/>
      <c r="O256" s="61"/>
      <c r="P256" s="61"/>
      <c r="Q256" s="61"/>
      <c r="R256" s="137"/>
      <c r="S256" s="58"/>
      <c r="T256" s="59"/>
      <c r="U256" s="60"/>
      <c r="V256" s="61"/>
      <c r="W256" s="61"/>
      <c r="X256" s="61"/>
      <c r="Y256" s="61"/>
      <c r="Z256" s="61"/>
      <c r="AA256" s="61"/>
      <c r="AB256" s="61"/>
      <c r="AC256" s="61"/>
      <c r="AD256" s="61"/>
      <c r="AE256" s="61"/>
      <c r="AF256" s="61"/>
      <c r="AG256" s="61"/>
    </row>
    <row r="257" ht="15.75" customHeight="1">
      <c r="A257" s="61"/>
      <c r="B257" s="61"/>
      <c r="C257" s="61"/>
      <c r="D257" s="61"/>
      <c r="E257" s="61"/>
      <c r="F257" s="61"/>
      <c r="G257" s="99"/>
      <c r="H257" s="99"/>
      <c r="I257" s="61"/>
      <c r="J257" s="140"/>
      <c r="K257" s="99"/>
      <c r="L257" s="61"/>
      <c r="M257" s="61"/>
      <c r="N257" s="61"/>
      <c r="O257" s="61"/>
      <c r="P257" s="61"/>
      <c r="Q257" s="61"/>
      <c r="R257" s="137"/>
      <c r="S257" s="58"/>
      <c r="T257" s="59"/>
      <c r="U257" s="60"/>
      <c r="V257" s="61"/>
      <c r="W257" s="61"/>
      <c r="X257" s="61"/>
      <c r="Y257" s="61"/>
      <c r="Z257" s="61"/>
      <c r="AA257" s="61"/>
      <c r="AB257" s="61"/>
      <c r="AC257" s="61"/>
      <c r="AD257" s="61"/>
      <c r="AE257" s="61"/>
      <c r="AF257" s="61"/>
      <c r="AG257" s="61"/>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37:A39"/>
    <mergeCell ref="I52:J52"/>
    <mergeCell ref="P1:R1"/>
    <mergeCell ref="S1:T1"/>
    <mergeCell ref="U1:Y1"/>
    <mergeCell ref="A3:A11"/>
    <mergeCell ref="A12:A19"/>
    <mergeCell ref="A20:A27"/>
    <mergeCell ref="A29:A35"/>
  </mergeCells>
  <dataValidations>
    <dataValidation type="list" allowBlank="1" showErrorMessage="1" sqref="E3:E40">
      <formula1>"Community kitchen,Food baskets,Health support,WASH,Shelter centers,The needs of women and children,Alternative education,Mental and physical health,Volunteer support"</formula1>
    </dataValidation>
    <dataValidation type="list" allowBlank="1" showErrorMessage="1" sqref="C3:C40">
      <formula1>"Sinar State,Khartoum State,In Progress,Completion,Blue Nile,South Darfour,East Darfour,Norh Darfour,Adela West,North Darfur,Kassala,West kordfan"</formula1>
    </dataValidation>
    <dataValidation type="list" allowBlank="1" showInputMessage="1" showErrorMessage="1" prompt="Click and enter a value from the list of items" sqref="M3:O40">
      <formula1>"In progress,Received,Not Due,Complete,not confirmed,confirmed,Stopped"</formula1>
    </dataValidation>
  </dataValidations>
  <hyperlinks>
    <hyperlink r:id="rId1" ref="A3"/>
    <hyperlink r:id="rId2" ref="A12"/>
    <hyperlink r:id="rId3" ref="A20"/>
    <hyperlink r:id="rId4" ref="A28"/>
    <hyperlink r:id="rId5" ref="A29"/>
    <hyperlink r:id="rId6" ref="A36"/>
    <hyperlink r:id="rId7" ref="A37"/>
  </hyperlinks>
  <printOptions/>
  <pageMargins bottom="0.75" footer="0.0" header="0.0" left="0.7" right="0.7" top="0.75"/>
  <pageSetup orientation="landscape"/>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18.0"/>
    <col customWidth="1" min="3" max="3" width="14.25"/>
    <col customWidth="1" min="4" max="4" width="18.13"/>
    <col customWidth="1" min="5" max="5" width="8.75"/>
    <col customWidth="1" min="6" max="6" width="10.13"/>
    <col customWidth="1" min="7" max="7" width="8.75"/>
    <col customWidth="1" min="8" max="8" width="10.13"/>
    <col customWidth="1" min="9" max="9" width="11.13"/>
    <col customWidth="1" min="10" max="10" width="9.88"/>
    <col customWidth="1" min="11" max="11" width="10.38"/>
    <col customWidth="1" min="12" max="26" width="12.75"/>
  </cols>
  <sheetData>
    <row r="1" ht="15.75" customHeight="1">
      <c r="E1" s="153"/>
    </row>
    <row r="2" ht="15.75" customHeight="1">
      <c r="E2" s="153"/>
    </row>
    <row r="3" ht="15.75" customHeight="1">
      <c r="C3" s="84" t="s">
        <v>262</v>
      </c>
      <c r="D3" s="84" t="s">
        <v>263</v>
      </c>
      <c r="E3" s="153"/>
    </row>
    <row r="4" ht="15.75" customHeight="1">
      <c r="E4" s="153"/>
    </row>
    <row r="5" ht="15.75" customHeight="1">
      <c r="B5" s="84"/>
      <c r="C5" s="154" t="s">
        <v>264</v>
      </c>
      <c r="D5" s="154" t="s">
        <v>265</v>
      </c>
      <c r="E5" s="154" t="s">
        <v>44</v>
      </c>
      <c r="F5" s="155" t="s">
        <v>99</v>
      </c>
      <c r="G5" s="155" t="s">
        <v>100</v>
      </c>
      <c r="H5" s="155" t="s">
        <v>104</v>
      </c>
      <c r="I5" s="155" t="s">
        <v>105</v>
      </c>
      <c r="J5" s="155" t="s">
        <v>106</v>
      </c>
      <c r="K5" s="155" t="s">
        <v>107</v>
      </c>
      <c r="L5" s="154" t="s">
        <v>108</v>
      </c>
    </row>
    <row r="6" ht="15.75" customHeight="1">
      <c r="C6" s="156" t="s">
        <v>206</v>
      </c>
      <c r="D6" s="157">
        <f>'LCC-VTL-0724-0001'!J26</f>
        <v>168038.04</v>
      </c>
      <c r="E6" s="158"/>
      <c r="F6" s="159">
        <f>SUM('LCC-VTL-0724-0001'!T18:T25)</f>
        <v>587940</v>
      </c>
      <c r="G6" s="159">
        <f>SUM('LCC-VTL-0724-0001'!U18:U25)</f>
        <v>226025</v>
      </c>
      <c r="H6" s="159">
        <f>SUM('LCC-VTL-0724-0001'!V18:V25)</f>
        <v>19865</v>
      </c>
      <c r="I6" s="159">
        <f>SUM('LCC-VTL-0724-0001'!W18:W25)</f>
        <v>17378</v>
      </c>
      <c r="J6" s="159">
        <f>SUM('LCC-VTL-0724-0001'!X18:X25)</f>
        <v>15403</v>
      </c>
      <c r="K6" s="159">
        <f>SUM('LCC-VTL-0724-0001'!Y18:Y25)</f>
        <v>385</v>
      </c>
      <c r="L6" s="159">
        <f>SUM('LCC-VTL-0724-0001'!Z18:Z25)</f>
        <v>19</v>
      </c>
    </row>
    <row r="7" ht="15.75" customHeight="1">
      <c r="C7" s="156" t="s">
        <v>266</v>
      </c>
      <c r="D7" s="160">
        <f>SUM('LCC-VTL-0724-0001'!J3:J17)</f>
        <v>29420</v>
      </c>
      <c r="E7" s="158"/>
      <c r="F7" s="159">
        <f>SUM('LCC-VTL-0724-0001'!T3:T17)</f>
        <v>3284</v>
      </c>
      <c r="G7" s="159">
        <f>SUM('LCC-VTL-0724-0001'!U3:U17)</f>
        <v>2510</v>
      </c>
      <c r="H7" s="159">
        <f>SUM('LCC-VTL-0724-0001'!V3:V17)</f>
        <v>5964</v>
      </c>
      <c r="I7" s="159">
        <f>SUM('LCC-VTL-0724-0001'!W3:W7)</f>
        <v>4952</v>
      </c>
      <c r="J7" s="159">
        <f>SUM('LCC-VTL-0724-0001'!X3:X7)</f>
        <v>396</v>
      </c>
      <c r="K7" s="159">
        <f>SUM('LCC-VTL-0724-0001'!Y3:Y7)</f>
        <v>390</v>
      </c>
      <c r="L7" s="159">
        <f>SUM('LCC-VTL-0724-0001'!Z3:Z7)</f>
        <v>15</v>
      </c>
    </row>
    <row r="8" ht="15.75" customHeight="1">
      <c r="C8" s="156" t="s">
        <v>267</v>
      </c>
      <c r="D8" s="160">
        <f>'LCC-VTL-0724-0001'!J27</f>
        <v>14691.18</v>
      </c>
      <c r="E8" s="158"/>
      <c r="F8" s="159">
        <f>'LCC-VTL-0724-0001'!T27</f>
        <v>42405</v>
      </c>
      <c r="G8" s="159">
        <f>SUM('LCC-VTL-0724-0001'!U27)</f>
        <v>8586</v>
      </c>
      <c r="H8" s="159">
        <f>SUM('LCC-VTL-0724-0001'!V27)</f>
        <v>0</v>
      </c>
      <c r="I8" s="159">
        <f>SUM('LCC-VTL-0724-0001'!W27)</f>
        <v>0</v>
      </c>
      <c r="J8" s="159">
        <f>SUM('LCC-VTL-0724-0001'!X27)</f>
        <v>0</v>
      </c>
      <c r="K8" s="159">
        <f>SUM('LCC-VTL-0724-0001'!Y27)</f>
        <v>0</v>
      </c>
      <c r="L8" s="159">
        <f>SUM('LCC-VTL-0724-0001'!Z27)</f>
        <v>0</v>
      </c>
    </row>
    <row r="9" ht="15.75" customHeight="1">
      <c r="C9" s="156" t="s">
        <v>268</v>
      </c>
      <c r="D9" s="160">
        <f>SUM('LCC-VTL-0724-0001'!J28:J30)</f>
        <v>14690.78</v>
      </c>
      <c r="E9" s="158"/>
      <c r="F9" s="159">
        <f>SUM('LCC-VTL-0724-0001'!T27:T30)</f>
        <v>42405</v>
      </c>
      <c r="G9" s="159">
        <f>SUM('LCC-VTL-0724-0001'!U27:U30)</f>
        <v>8586</v>
      </c>
      <c r="H9" s="159">
        <f>SUM('LCC-VTL-0724-0001'!V27:V30)</f>
        <v>0</v>
      </c>
      <c r="I9" s="159">
        <f>SUM('LCC-VTL-0724-0001'!W27:W30)</f>
        <v>0</v>
      </c>
      <c r="J9" s="159">
        <f>SUM('LCC-VTL-0724-0001'!X27:X30)</f>
        <v>0</v>
      </c>
      <c r="K9" s="159">
        <f>SUM('LCC-VTL-0724-0001'!Y27:Y30)</f>
        <v>0</v>
      </c>
      <c r="L9" s="159">
        <f>SUM('LCC-VTL-0724-0001'!Z27:Z30)</f>
        <v>0</v>
      </c>
    </row>
    <row r="10" ht="15.75" customHeight="1">
      <c r="C10" s="161" t="s">
        <v>269</v>
      </c>
      <c r="D10" s="162">
        <f t="shared" ref="D10:L10" si="1">SUM(D6:D9)</f>
        <v>226840</v>
      </c>
      <c r="E10" s="163">
        <f t="shared" si="1"/>
        <v>0</v>
      </c>
      <c r="F10" s="164">
        <f t="shared" si="1"/>
        <v>676034</v>
      </c>
      <c r="G10" s="164">
        <f t="shared" si="1"/>
        <v>245707</v>
      </c>
      <c r="H10" s="164">
        <f t="shared" si="1"/>
        <v>25829</v>
      </c>
      <c r="I10" s="164">
        <f t="shared" si="1"/>
        <v>22330</v>
      </c>
      <c r="J10" s="164">
        <f t="shared" si="1"/>
        <v>15799</v>
      </c>
      <c r="K10" s="164">
        <f t="shared" si="1"/>
        <v>775</v>
      </c>
      <c r="L10" s="164">
        <f t="shared" si="1"/>
        <v>34</v>
      </c>
    </row>
    <row r="11" ht="15.75" customHeight="1">
      <c r="E11" s="153"/>
    </row>
    <row r="12" ht="15.75" customHeight="1">
      <c r="E12" s="153"/>
    </row>
    <row r="13" ht="15.75" customHeight="1">
      <c r="E13" s="153"/>
    </row>
    <row r="14" ht="15.75" customHeight="1">
      <c r="E14" s="153"/>
    </row>
    <row r="15" ht="15.75" customHeight="1">
      <c r="E15" s="153"/>
    </row>
    <row r="16" ht="15.75" customHeight="1">
      <c r="E16" s="153"/>
    </row>
    <row r="17" ht="15.75" customHeight="1">
      <c r="E17" s="153"/>
    </row>
    <row r="18" ht="15.75" customHeight="1">
      <c r="E18" s="153"/>
    </row>
    <row r="19" ht="15.75" customHeight="1">
      <c r="E19" s="153"/>
    </row>
    <row r="20" ht="15.75" customHeight="1">
      <c r="E20" s="153"/>
    </row>
    <row r="21" ht="15.75" customHeight="1">
      <c r="E21" s="153"/>
    </row>
    <row r="22" ht="15.75" customHeight="1">
      <c r="E22" s="153"/>
    </row>
    <row r="23" ht="15.75" customHeight="1">
      <c r="E23" s="153"/>
    </row>
    <row r="24" ht="15.75" customHeight="1">
      <c r="E24" s="153"/>
    </row>
    <row r="25" ht="15.75" customHeight="1">
      <c r="E25" s="153"/>
    </row>
    <row r="26" ht="15.75" customHeight="1">
      <c r="E26" s="153"/>
    </row>
    <row r="27" ht="15.75" customHeight="1">
      <c r="E27" s="153"/>
    </row>
    <row r="28" ht="15.75" customHeight="1">
      <c r="E28" s="153"/>
    </row>
    <row r="29" ht="15.75" customHeight="1">
      <c r="E29" s="153"/>
    </row>
    <row r="30" ht="15.75" customHeight="1">
      <c r="E30" s="153"/>
    </row>
    <row r="31" ht="15.75" customHeight="1">
      <c r="E31" s="153"/>
    </row>
    <row r="32" ht="15.75" customHeight="1">
      <c r="E32" s="153"/>
    </row>
    <row r="33" ht="15.75" customHeight="1">
      <c r="E33" s="153"/>
    </row>
    <row r="34" ht="15.75" customHeight="1">
      <c r="E34" s="153"/>
    </row>
    <row r="35" ht="15.75" customHeight="1">
      <c r="E35" s="153"/>
    </row>
    <row r="36" ht="15.75" customHeight="1">
      <c r="E36" s="153"/>
    </row>
    <row r="37" ht="15.75" customHeight="1">
      <c r="E37" s="153"/>
    </row>
    <row r="38" ht="15.75" customHeight="1">
      <c r="E38" s="153"/>
    </row>
    <row r="39" ht="15.75" customHeight="1">
      <c r="E39" s="153"/>
    </row>
    <row r="40" ht="15.75" customHeight="1">
      <c r="E40" s="153"/>
    </row>
    <row r="41" ht="15.75" customHeight="1">
      <c r="E41" s="153"/>
    </row>
    <row r="42" ht="15.75" customHeight="1">
      <c r="E42" s="153"/>
    </row>
    <row r="43" ht="15.75" customHeight="1">
      <c r="E43" s="153"/>
    </row>
    <row r="44" ht="15.75" customHeight="1">
      <c r="E44" s="153"/>
    </row>
    <row r="45" ht="15.75" customHeight="1">
      <c r="E45" s="153"/>
    </row>
    <row r="46" ht="15.75" customHeight="1">
      <c r="E46" s="153"/>
    </row>
    <row r="47" ht="15.75" customHeight="1">
      <c r="E47" s="153"/>
    </row>
    <row r="48" ht="15.75" customHeight="1">
      <c r="E48" s="153"/>
    </row>
    <row r="49" ht="15.75" customHeight="1">
      <c r="E49" s="153"/>
    </row>
    <row r="50" ht="15.75" customHeight="1">
      <c r="E50" s="153"/>
    </row>
    <row r="51" ht="15.75" customHeight="1">
      <c r="E51" s="153"/>
    </row>
    <row r="52" ht="15.75" customHeight="1">
      <c r="E52" s="153"/>
    </row>
    <row r="53" ht="15.75" customHeight="1">
      <c r="E53" s="153"/>
    </row>
    <row r="54" ht="15.75" customHeight="1">
      <c r="E54" s="153"/>
    </row>
    <row r="55" ht="15.75" customHeight="1">
      <c r="E55" s="153"/>
    </row>
    <row r="56" ht="15.75" customHeight="1">
      <c r="E56" s="153"/>
    </row>
    <row r="57" ht="15.75" customHeight="1">
      <c r="E57" s="153"/>
    </row>
    <row r="58" ht="15.75" customHeight="1">
      <c r="E58" s="153"/>
    </row>
    <row r="59" ht="15.75" customHeight="1">
      <c r="E59" s="153"/>
    </row>
    <row r="60" ht="15.75" customHeight="1">
      <c r="E60" s="153"/>
    </row>
    <row r="61" ht="15.75" customHeight="1">
      <c r="E61" s="153"/>
    </row>
    <row r="62" ht="15.75" customHeight="1">
      <c r="E62" s="153"/>
    </row>
    <row r="63" ht="15.75" customHeight="1">
      <c r="E63" s="153"/>
    </row>
    <row r="64" ht="15.75" customHeight="1">
      <c r="E64" s="153"/>
    </row>
    <row r="65" ht="15.75" customHeight="1">
      <c r="E65" s="153"/>
    </row>
    <row r="66" ht="15.75" customHeight="1">
      <c r="E66" s="153"/>
    </row>
    <row r="67" ht="15.75" customHeight="1">
      <c r="E67" s="153"/>
    </row>
    <row r="68" ht="15.75" customHeight="1">
      <c r="E68" s="153"/>
    </row>
    <row r="69" ht="15.75" customHeight="1">
      <c r="E69" s="153"/>
    </row>
    <row r="70" ht="15.75" customHeight="1">
      <c r="E70" s="153"/>
    </row>
    <row r="71" ht="15.75" customHeight="1">
      <c r="E71" s="153"/>
    </row>
    <row r="72" ht="15.75" customHeight="1">
      <c r="E72" s="153"/>
    </row>
    <row r="73" ht="15.75" customHeight="1">
      <c r="E73" s="153"/>
    </row>
    <row r="74" ht="15.75" customHeight="1">
      <c r="E74" s="153"/>
    </row>
    <row r="75" ht="15.75" customHeight="1">
      <c r="E75" s="153"/>
    </row>
    <row r="76" ht="15.75" customHeight="1">
      <c r="E76" s="153"/>
    </row>
    <row r="77" ht="15.75" customHeight="1">
      <c r="E77" s="153"/>
    </row>
    <row r="78" ht="15.75" customHeight="1">
      <c r="E78" s="153"/>
    </row>
    <row r="79" ht="15.75" customHeight="1">
      <c r="E79" s="153"/>
    </row>
    <row r="80" ht="15.75" customHeight="1">
      <c r="E80" s="153"/>
    </row>
    <row r="81" ht="15.75" customHeight="1">
      <c r="E81" s="153"/>
    </row>
    <row r="82" ht="15.75" customHeight="1">
      <c r="E82" s="153"/>
    </row>
    <row r="83" ht="15.75" customHeight="1">
      <c r="E83" s="153"/>
    </row>
    <row r="84" ht="15.75" customHeight="1">
      <c r="E84" s="153"/>
    </row>
    <row r="85" ht="15.75" customHeight="1">
      <c r="E85" s="153"/>
    </row>
    <row r="86" ht="15.75" customHeight="1">
      <c r="E86" s="153"/>
    </row>
    <row r="87" ht="15.75" customHeight="1">
      <c r="E87" s="153"/>
    </row>
    <row r="88" ht="15.75" customHeight="1">
      <c r="E88" s="153"/>
    </row>
    <row r="89" ht="15.75" customHeight="1">
      <c r="E89" s="153"/>
    </row>
    <row r="90" ht="15.75" customHeight="1">
      <c r="E90" s="153"/>
    </row>
    <row r="91" ht="15.75" customHeight="1">
      <c r="E91" s="153"/>
    </row>
    <row r="92" ht="15.75" customHeight="1">
      <c r="E92" s="153"/>
    </row>
    <row r="93" ht="15.75" customHeight="1">
      <c r="E93" s="153"/>
    </row>
    <row r="94" ht="15.75" customHeight="1">
      <c r="E94" s="153"/>
    </row>
    <row r="95" ht="15.75" customHeight="1">
      <c r="E95" s="153"/>
    </row>
    <row r="96" ht="15.75" customHeight="1">
      <c r="E96" s="153"/>
    </row>
    <row r="97" ht="15.75" customHeight="1">
      <c r="E97" s="153"/>
    </row>
    <row r="98" ht="15.75" customHeight="1">
      <c r="E98" s="153"/>
    </row>
    <row r="99" ht="15.75" customHeight="1">
      <c r="E99" s="153"/>
    </row>
    <row r="100" ht="15.75" customHeight="1">
      <c r="E100" s="153"/>
    </row>
    <row r="101" ht="15.75" customHeight="1">
      <c r="E101" s="153"/>
    </row>
    <row r="102" ht="15.75" customHeight="1">
      <c r="E102" s="153"/>
    </row>
    <row r="103" ht="15.75" customHeight="1">
      <c r="E103" s="153"/>
    </row>
    <row r="104" ht="15.75" customHeight="1">
      <c r="E104" s="153"/>
    </row>
    <row r="105" ht="15.75" customHeight="1">
      <c r="E105" s="153"/>
    </row>
    <row r="106" ht="15.75" customHeight="1">
      <c r="E106" s="153"/>
    </row>
    <row r="107" ht="15.75" customHeight="1">
      <c r="E107" s="153"/>
    </row>
    <row r="108" ht="15.75" customHeight="1">
      <c r="E108" s="153"/>
    </row>
    <row r="109" ht="15.75" customHeight="1">
      <c r="E109" s="153"/>
    </row>
    <row r="110" ht="15.75" customHeight="1">
      <c r="E110" s="153"/>
    </row>
    <row r="111" ht="15.75" customHeight="1">
      <c r="E111" s="153"/>
    </row>
    <row r="112" ht="15.75" customHeight="1">
      <c r="E112" s="153"/>
    </row>
    <row r="113" ht="15.75" customHeight="1">
      <c r="E113" s="153"/>
    </row>
    <row r="114" ht="15.75" customHeight="1">
      <c r="E114" s="153"/>
    </row>
    <row r="115" ht="15.75" customHeight="1">
      <c r="E115" s="153"/>
    </row>
    <row r="116" ht="15.75" customHeight="1">
      <c r="E116" s="153"/>
    </row>
    <row r="117" ht="15.75" customHeight="1">
      <c r="E117" s="153"/>
    </row>
    <row r="118" ht="15.75" customHeight="1">
      <c r="E118" s="153"/>
    </row>
    <row r="119" ht="15.75" customHeight="1">
      <c r="E119" s="153"/>
    </row>
    <row r="120" ht="15.75" customHeight="1">
      <c r="E120" s="153"/>
    </row>
    <row r="121" ht="15.75" customHeight="1">
      <c r="E121" s="153"/>
    </row>
    <row r="122" ht="15.75" customHeight="1">
      <c r="E122" s="153"/>
    </row>
    <row r="123" ht="15.75" customHeight="1">
      <c r="E123" s="153"/>
    </row>
    <row r="124" ht="15.75" customHeight="1">
      <c r="E124" s="153"/>
    </row>
    <row r="125" ht="15.75" customHeight="1">
      <c r="E125" s="153"/>
    </row>
    <row r="126" ht="15.75" customHeight="1">
      <c r="E126" s="153"/>
    </row>
    <row r="127" ht="15.75" customHeight="1">
      <c r="E127" s="153"/>
    </row>
    <row r="128" ht="15.75" customHeight="1">
      <c r="E128" s="153"/>
    </row>
    <row r="129" ht="15.75" customHeight="1">
      <c r="E129" s="153"/>
    </row>
    <row r="130" ht="15.75" customHeight="1">
      <c r="E130" s="153"/>
    </row>
    <row r="131" ht="15.75" customHeight="1">
      <c r="E131" s="153"/>
    </row>
    <row r="132" ht="15.75" customHeight="1">
      <c r="E132" s="153"/>
    </row>
    <row r="133" ht="15.75" customHeight="1">
      <c r="E133" s="153"/>
    </row>
    <row r="134" ht="15.75" customHeight="1">
      <c r="E134" s="153"/>
    </row>
    <row r="135" ht="15.75" customHeight="1">
      <c r="E135" s="153"/>
    </row>
    <row r="136" ht="15.75" customHeight="1">
      <c r="E136" s="153"/>
    </row>
    <row r="137" ht="15.75" customHeight="1">
      <c r="E137" s="153"/>
    </row>
    <row r="138" ht="15.75" customHeight="1">
      <c r="E138" s="153"/>
    </row>
    <row r="139" ht="15.75" customHeight="1">
      <c r="E139" s="153"/>
    </row>
    <row r="140" ht="15.75" customHeight="1">
      <c r="E140" s="153"/>
    </row>
    <row r="141" ht="15.75" customHeight="1">
      <c r="E141" s="153"/>
    </row>
    <row r="142" ht="15.75" customHeight="1">
      <c r="E142" s="153"/>
    </row>
    <row r="143" ht="15.75" customHeight="1">
      <c r="E143" s="153"/>
    </row>
    <row r="144" ht="15.75" customHeight="1">
      <c r="E144" s="153"/>
    </row>
    <row r="145" ht="15.75" customHeight="1">
      <c r="E145" s="153"/>
    </row>
    <row r="146" ht="15.75" customHeight="1">
      <c r="E146" s="153"/>
    </row>
    <row r="147" ht="15.75" customHeight="1">
      <c r="E147" s="153"/>
    </row>
    <row r="148" ht="15.75" customHeight="1">
      <c r="E148" s="153"/>
    </row>
    <row r="149" ht="15.75" customHeight="1">
      <c r="E149" s="153"/>
    </row>
    <row r="150" ht="15.75" customHeight="1">
      <c r="E150" s="153"/>
    </row>
    <row r="151" ht="15.75" customHeight="1">
      <c r="E151" s="153"/>
    </row>
    <row r="152" ht="15.75" customHeight="1">
      <c r="E152" s="153"/>
    </row>
    <row r="153" ht="15.75" customHeight="1">
      <c r="E153" s="153"/>
    </row>
    <row r="154" ht="15.75" customHeight="1">
      <c r="E154" s="153"/>
    </row>
    <row r="155" ht="15.75" customHeight="1">
      <c r="E155" s="153"/>
    </row>
    <row r="156" ht="15.75" customHeight="1">
      <c r="E156" s="153"/>
    </row>
    <row r="157" ht="15.75" customHeight="1">
      <c r="E157" s="153"/>
    </row>
    <row r="158" ht="15.75" customHeight="1">
      <c r="E158" s="153"/>
    </row>
    <row r="159" ht="15.75" customHeight="1">
      <c r="E159" s="153"/>
    </row>
    <row r="160" ht="15.75" customHeight="1">
      <c r="E160" s="153"/>
    </row>
    <row r="161" ht="15.75" customHeight="1">
      <c r="E161" s="153"/>
    </row>
    <row r="162" ht="15.75" customHeight="1">
      <c r="E162" s="153"/>
    </row>
    <row r="163" ht="15.75" customHeight="1">
      <c r="E163" s="153"/>
    </row>
    <row r="164" ht="15.75" customHeight="1">
      <c r="E164" s="153"/>
    </row>
    <row r="165" ht="15.75" customHeight="1">
      <c r="E165" s="153"/>
    </row>
    <row r="166" ht="15.75" customHeight="1">
      <c r="E166" s="153"/>
    </row>
    <row r="167" ht="15.75" customHeight="1">
      <c r="E167" s="153"/>
    </row>
    <row r="168" ht="15.75" customHeight="1">
      <c r="E168" s="153"/>
    </row>
    <row r="169" ht="15.75" customHeight="1">
      <c r="E169" s="153"/>
    </row>
    <row r="170" ht="15.75" customHeight="1">
      <c r="E170" s="153"/>
    </row>
    <row r="171" ht="15.75" customHeight="1">
      <c r="E171" s="153"/>
    </row>
    <row r="172" ht="15.75" customHeight="1">
      <c r="E172" s="153"/>
    </row>
    <row r="173" ht="15.75" customHeight="1">
      <c r="E173" s="153"/>
    </row>
    <row r="174" ht="15.75" customHeight="1">
      <c r="E174" s="153"/>
    </row>
    <row r="175" ht="15.75" customHeight="1">
      <c r="E175" s="153"/>
    </row>
    <row r="176" ht="15.75" customHeight="1">
      <c r="E176" s="153"/>
    </row>
    <row r="177" ht="15.75" customHeight="1">
      <c r="E177" s="153"/>
    </row>
    <row r="178" ht="15.75" customHeight="1">
      <c r="E178" s="153"/>
    </row>
    <row r="179" ht="15.75" customHeight="1">
      <c r="E179" s="153"/>
    </row>
    <row r="180" ht="15.75" customHeight="1">
      <c r="E180" s="153"/>
    </row>
    <row r="181" ht="15.75" customHeight="1">
      <c r="E181" s="153"/>
    </row>
    <row r="182" ht="15.75" customHeight="1">
      <c r="E182" s="153"/>
    </row>
    <row r="183" ht="15.75" customHeight="1">
      <c r="E183" s="153"/>
    </row>
    <row r="184" ht="15.75" customHeight="1">
      <c r="E184" s="153"/>
    </row>
    <row r="185" ht="15.75" customHeight="1">
      <c r="E185" s="153"/>
    </row>
    <row r="186" ht="15.75" customHeight="1">
      <c r="E186" s="153"/>
    </row>
    <row r="187" ht="15.75" customHeight="1">
      <c r="E187" s="153"/>
    </row>
    <row r="188" ht="15.75" customHeight="1">
      <c r="E188" s="153"/>
    </row>
    <row r="189" ht="15.75" customHeight="1">
      <c r="E189" s="153"/>
    </row>
    <row r="190" ht="15.75" customHeight="1">
      <c r="E190" s="153"/>
    </row>
    <row r="191" ht="15.75" customHeight="1">
      <c r="E191" s="153"/>
    </row>
    <row r="192" ht="15.75" customHeight="1">
      <c r="E192" s="153"/>
    </row>
    <row r="193" ht="15.75" customHeight="1">
      <c r="E193" s="153"/>
    </row>
    <row r="194" ht="15.75" customHeight="1">
      <c r="E194" s="153"/>
    </row>
    <row r="195" ht="15.75" customHeight="1">
      <c r="E195" s="153"/>
    </row>
    <row r="196" ht="15.75" customHeight="1">
      <c r="E196" s="153"/>
    </row>
    <row r="197" ht="15.75" customHeight="1">
      <c r="E197" s="153"/>
    </row>
    <row r="198" ht="15.75" customHeight="1">
      <c r="E198" s="153"/>
    </row>
    <row r="199" ht="15.75" customHeight="1">
      <c r="E199" s="153"/>
    </row>
    <row r="200" ht="15.75" customHeight="1">
      <c r="E200" s="153"/>
    </row>
    <row r="201" ht="15.75" customHeight="1">
      <c r="E201" s="153"/>
    </row>
    <row r="202" ht="15.75" customHeight="1">
      <c r="E202" s="153"/>
    </row>
    <row r="203" ht="15.75" customHeight="1">
      <c r="E203" s="153"/>
    </row>
    <row r="204" ht="15.75" customHeight="1">
      <c r="E204" s="153"/>
    </row>
    <row r="205" ht="15.75" customHeight="1">
      <c r="E205" s="153"/>
    </row>
    <row r="206" ht="15.75" customHeight="1">
      <c r="E206" s="153"/>
    </row>
    <row r="207" ht="15.75" customHeight="1">
      <c r="E207" s="153"/>
    </row>
    <row r="208" ht="15.75" customHeight="1">
      <c r="E208" s="153"/>
    </row>
    <row r="209" ht="15.75" customHeight="1">
      <c r="E209" s="153"/>
    </row>
    <row r="210" ht="15.75" customHeight="1">
      <c r="E210" s="153"/>
    </row>
    <row r="211" ht="15.75" customHeight="1">
      <c r="E211" s="153"/>
    </row>
    <row r="212" ht="15.75" customHeight="1">
      <c r="E212" s="153"/>
    </row>
    <row r="213" ht="15.75" customHeight="1">
      <c r="E213" s="153"/>
    </row>
    <row r="214" ht="15.75" customHeight="1">
      <c r="E214" s="153"/>
    </row>
    <row r="215" ht="15.75" customHeight="1">
      <c r="E215" s="153"/>
    </row>
    <row r="216" ht="15.75" customHeight="1">
      <c r="E216" s="153"/>
    </row>
    <row r="217" ht="15.75" customHeight="1">
      <c r="E217" s="153"/>
    </row>
    <row r="218" ht="15.75" customHeight="1">
      <c r="E218" s="153"/>
    </row>
    <row r="219" ht="15.75" customHeight="1">
      <c r="E219" s="153"/>
    </row>
    <row r="220" ht="15.75" customHeight="1">
      <c r="E220" s="1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6:C9">
      <formula1>"Sinar State,Khartoum State,In Progress,Completion,Blue Nile,West Kordofan"</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0"/>
    <col customWidth="1" min="2" max="2" width="25.75"/>
    <col customWidth="1" min="3" max="3" width="22.13"/>
    <col customWidth="1" min="4" max="4" width="12.75"/>
    <col customWidth="1" min="5" max="5" width="16.13"/>
    <col customWidth="1" min="6" max="6" width="25.75"/>
    <col customWidth="1" min="7" max="26" width="12.75"/>
    <col customWidth="1" min="27" max="27" width="37.13"/>
    <col customWidth="1" min="28" max="28" width="39.0"/>
    <col customWidth="1" min="29" max="29" width="49.13"/>
    <col customWidth="1" min="30" max="30" width="30.25"/>
    <col customWidth="1" min="31" max="31" width="25.25"/>
    <col customWidth="1" min="32" max="33" width="12.75"/>
  </cols>
  <sheetData>
    <row r="1" ht="15.75" customHeight="1">
      <c r="A1" s="165" t="s">
        <v>74</v>
      </c>
      <c r="B1" s="166" t="s">
        <v>75</v>
      </c>
      <c r="C1" s="167" t="s">
        <v>76</v>
      </c>
      <c r="D1" s="168" t="s">
        <v>270</v>
      </c>
      <c r="E1" s="168" t="s">
        <v>78</v>
      </c>
      <c r="F1" s="169" t="s">
        <v>79</v>
      </c>
      <c r="G1" s="169" t="s">
        <v>271</v>
      </c>
      <c r="H1" s="166" t="s">
        <v>272</v>
      </c>
      <c r="I1" s="169" t="s">
        <v>81</v>
      </c>
      <c r="J1" s="170" t="s">
        <v>273</v>
      </c>
      <c r="K1" s="171" t="s">
        <v>274</v>
      </c>
      <c r="L1" s="171" t="s">
        <v>84</v>
      </c>
      <c r="M1" s="172" t="s">
        <v>85</v>
      </c>
      <c r="N1" s="173" t="s">
        <v>86</v>
      </c>
      <c r="O1" s="173" t="s">
        <v>87</v>
      </c>
      <c r="P1" s="174" t="s">
        <v>275</v>
      </c>
      <c r="Q1" s="29"/>
      <c r="R1" s="30"/>
      <c r="S1" s="175"/>
      <c r="T1" s="176" t="s">
        <v>89</v>
      </c>
      <c r="U1" s="32"/>
      <c r="V1" s="177"/>
      <c r="W1" s="178" t="s">
        <v>90</v>
      </c>
      <c r="X1" s="179"/>
      <c r="Y1" s="179"/>
      <c r="Z1" s="179"/>
      <c r="AA1" s="169" t="s">
        <v>276</v>
      </c>
      <c r="AB1" s="169" t="s">
        <v>93</v>
      </c>
      <c r="AC1" s="169" t="s">
        <v>94</v>
      </c>
      <c r="AD1" s="169" t="s">
        <v>95</v>
      </c>
      <c r="AE1" s="169" t="s">
        <v>96</v>
      </c>
      <c r="AF1" s="166" t="s">
        <v>97</v>
      </c>
      <c r="AG1" s="166" t="s">
        <v>98</v>
      </c>
    </row>
    <row r="2" ht="15.75" customHeight="1">
      <c r="A2" s="180"/>
      <c r="B2" s="181"/>
      <c r="C2" s="181"/>
      <c r="D2" s="181"/>
      <c r="E2" s="181"/>
      <c r="F2" s="181"/>
      <c r="G2" s="181"/>
      <c r="H2" s="181"/>
      <c r="I2" s="182"/>
      <c r="J2" s="183"/>
      <c r="K2" s="184"/>
      <c r="L2" s="184"/>
      <c r="M2" s="182"/>
      <c r="N2" s="182"/>
      <c r="O2" s="182"/>
      <c r="P2" s="185" t="s">
        <v>101</v>
      </c>
      <c r="Q2" s="185" t="s">
        <v>277</v>
      </c>
      <c r="R2" s="186" t="s">
        <v>278</v>
      </c>
      <c r="S2" s="187"/>
      <c r="T2" s="188" t="s">
        <v>99</v>
      </c>
      <c r="U2" s="189" t="s">
        <v>100</v>
      </c>
      <c r="V2" s="190" t="s">
        <v>104</v>
      </c>
      <c r="W2" s="191" t="s">
        <v>105</v>
      </c>
      <c r="X2" s="191" t="s">
        <v>106</v>
      </c>
      <c r="Y2" s="191" t="s">
        <v>107</v>
      </c>
      <c r="Z2" s="192" t="s">
        <v>108</v>
      </c>
      <c r="AA2" s="181"/>
      <c r="AB2" s="181"/>
      <c r="AC2" s="181"/>
      <c r="AD2" s="181"/>
      <c r="AE2" s="181"/>
      <c r="AF2" s="181"/>
      <c r="AG2" s="181"/>
    </row>
    <row r="3" ht="15.75" customHeight="1">
      <c r="A3" s="193" t="s">
        <v>279</v>
      </c>
      <c r="B3" s="194" t="s">
        <v>280</v>
      </c>
      <c r="C3" s="195" t="s">
        <v>266</v>
      </c>
      <c r="D3" s="196" t="s">
        <v>281</v>
      </c>
      <c r="E3" s="197" t="s">
        <v>113</v>
      </c>
      <c r="F3" s="198" t="s">
        <v>282</v>
      </c>
      <c r="G3" s="195" t="s">
        <v>283</v>
      </c>
      <c r="H3" s="195" t="s">
        <v>283</v>
      </c>
      <c r="I3" s="199">
        <v>45505.0</v>
      </c>
      <c r="J3" s="200">
        <v>1500.0</v>
      </c>
      <c r="K3" s="201">
        <f t="shared" ref="K3:K25" si="1">J3*L3</f>
        <v>3600000</v>
      </c>
      <c r="L3" s="201">
        <v>2400.0</v>
      </c>
      <c r="M3" s="195" t="s">
        <v>284</v>
      </c>
      <c r="N3" s="195" t="s">
        <v>285</v>
      </c>
      <c r="O3" s="195" t="s">
        <v>285</v>
      </c>
      <c r="P3" s="199">
        <v>45481.0</v>
      </c>
      <c r="Q3" s="202">
        <v>12.0</v>
      </c>
      <c r="R3" s="199">
        <v>45533.0</v>
      </c>
      <c r="S3" s="203"/>
      <c r="T3" s="204"/>
      <c r="U3" s="205"/>
      <c r="V3" s="206">
        <v>3000.0</v>
      </c>
      <c r="W3" s="201">
        <v>4000.0</v>
      </c>
      <c r="X3" s="207"/>
      <c r="Y3" s="207"/>
      <c r="Z3" s="207"/>
      <c r="AA3" s="198" t="s">
        <v>286</v>
      </c>
      <c r="AB3" s="198" t="s">
        <v>287</v>
      </c>
      <c r="AC3" s="195" t="s">
        <v>288</v>
      </c>
      <c r="AD3" s="198"/>
      <c r="AE3" s="198"/>
      <c r="AF3" s="195" t="s">
        <v>119</v>
      </c>
      <c r="AG3" s="195" t="s">
        <v>289</v>
      </c>
    </row>
    <row r="4" ht="27.0" customHeight="1">
      <c r="A4" s="62"/>
      <c r="B4" s="208" t="s">
        <v>290</v>
      </c>
      <c r="C4" s="195" t="s">
        <v>266</v>
      </c>
      <c r="D4" s="196" t="s">
        <v>281</v>
      </c>
      <c r="E4" s="197" t="s">
        <v>113</v>
      </c>
      <c r="F4" s="195" t="s">
        <v>291</v>
      </c>
      <c r="G4" s="195" t="s">
        <v>283</v>
      </c>
      <c r="H4" s="195" t="s">
        <v>283</v>
      </c>
      <c r="I4" s="199">
        <v>45505.0</v>
      </c>
      <c r="J4" s="200">
        <v>2000.0</v>
      </c>
      <c r="K4" s="201">
        <f t="shared" si="1"/>
        <v>4800000</v>
      </c>
      <c r="L4" s="201">
        <v>2400.0</v>
      </c>
      <c r="M4" s="195" t="s">
        <v>284</v>
      </c>
      <c r="N4" s="195" t="s">
        <v>285</v>
      </c>
      <c r="O4" s="195" t="s">
        <v>292</v>
      </c>
      <c r="P4" s="209">
        <v>45507.0</v>
      </c>
      <c r="Q4" s="210">
        <v>7.0</v>
      </c>
      <c r="R4" s="199">
        <v>45513.0</v>
      </c>
      <c r="S4" s="203"/>
      <c r="T4" s="204"/>
      <c r="U4" s="205"/>
      <c r="V4" s="206">
        <v>259.0</v>
      </c>
      <c r="W4" s="201">
        <v>282.0</v>
      </c>
      <c r="X4" s="201">
        <v>396.0</v>
      </c>
      <c r="Y4" s="201">
        <v>390.0</v>
      </c>
      <c r="Z4" s="201">
        <v>10.0</v>
      </c>
      <c r="AA4" s="198" t="s">
        <v>293</v>
      </c>
      <c r="AB4" s="198" t="s">
        <v>294</v>
      </c>
      <c r="AC4" s="198" t="s">
        <v>295</v>
      </c>
      <c r="AD4" s="198"/>
      <c r="AE4" s="198"/>
      <c r="AF4" s="195" t="s">
        <v>119</v>
      </c>
      <c r="AG4" s="195" t="s">
        <v>289</v>
      </c>
    </row>
    <row r="5" ht="15.75" customHeight="1">
      <c r="A5" s="62"/>
      <c r="B5" s="208" t="s">
        <v>296</v>
      </c>
      <c r="C5" s="195" t="s">
        <v>266</v>
      </c>
      <c r="D5" s="196" t="s">
        <v>281</v>
      </c>
      <c r="E5" s="197" t="s">
        <v>113</v>
      </c>
      <c r="F5" s="198" t="s">
        <v>297</v>
      </c>
      <c r="G5" s="195" t="s">
        <v>283</v>
      </c>
      <c r="H5" s="195" t="s">
        <v>283</v>
      </c>
      <c r="I5" s="199">
        <v>45505.0</v>
      </c>
      <c r="J5" s="200">
        <v>1500.0</v>
      </c>
      <c r="K5" s="201">
        <f t="shared" si="1"/>
        <v>3600000</v>
      </c>
      <c r="L5" s="201">
        <v>2400.0</v>
      </c>
      <c r="M5" s="195" t="s">
        <v>284</v>
      </c>
      <c r="N5" s="195" t="s">
        <v>285</v>
      </c>
      <c r="O5" s="195" t="s">
        <v>285</v>
      </c>
      <c r="P5" s="199">
        <v>45480.0</v>
      </c>
      <c r="Q5" s="202">
        <v>7.0</v>
      </c>
      <c r="R5" s="199">
        <v>45519.0</v>
      </c>
      <c r="S5" s="203"/>
      <c r="T5" s="204"/>
      <c r="U5" s="205"/>
      <c r="V5" s="206">
        <v>416.0</v>
      </c>
      <c r="W5" s="201">
        <v>600.0</v>
      </c>
      <c r="X5" s="207"/>
      <c r="Y5" s="207"/>
      <c r="Z5" s="207"/>
      <c r="AA5" s="198" t="s">
        <v>298</v>
      </c>
      <c r="AB5" s="198" t="s">
        <v>299</v>
      </c>
      <c r="AC5" s="195" t="s">
        <v>300</v>
      </c>
      <c r="AD5" s="198"/>
      <c r="AE5" s="198"/>
      <c r="AF5" s="195" t="s">
        <v>119</v>
      </c>
      <c r="AG5" s="195" t="s">
        <v>289</v>
      </c>
    </row>
    <row r="6" ht="15.75" customHeight="1">
      <c r="A6" s="62"/>
      <c r="B6" s="208" t="s">
        <v>301</v>
      </c>
      <c r="C6" s="195" t="s">
        <v>266</v>
      </c>
      <c r="D6" s="196" t="s">
        <v>281</v>
      </c>
      <c r="E6" s="197" t="s">
        <v>113</v>
      </c>
      <c r="F6" s="195" t="s">
        <v>302</v>
      </c>
      <c r="G6" s="195" t="s">
        <v>283</v>
      </c>
      <c r="H6" s="195" t="s">
        <v>283</v>
      </c>
      <c r="I6" s="199">
        <v>45505.0</v>
      </c>
      <c r="J6" s="200">
        <v>1700.0</v>
      </c>
      <c r="K6" s="201">
        <f t="shared" si="1"/>
        <v>4080000</v>
      </c>
      <c r="L6" s="201">
        <v>2400.0</v>
      </c>
      <c r="M6" s="195" t="s">
        <v>284</v>
      </c>
      <c r="N6" s="195" t="s">
        <v>285</v>
      </c>
      <c r="O6" s="195" t="s">
        <v>292</v>
      </c>
      <c r="P6" s="199">
        <v>45481.0</v>
      </c>
      <c r="Q6" s="202">
        <v>7.0</v>
      </c>
      <c r="R6" s="199">
        <v>45488.0</v>
      </c>
      <c r="S6" s="203"/>
      <c r="T6" s="204"/>
      <c r="U6" s="211">
        <v>55.0</v>
      </c>
      <c r="V6" s="206">
        <v>60.0</v>
      </c>
      <c r="W6" s="201">
        <v>70.0</v>
      </c>
      <c r="X6" s="207"/>
      <c r="Y6" s="207"/>
      <c r="Z6" s="201">
        <v>5.0</v>
      </c>
      <c r="AA6" s="198" t="s">
        <v>303</v>
      </c>
      <c r="AB6" s="195" t="s">
        <v>304</v>
      </c>
      <c r="AC6" s="195" t="s">
        <v>305</v>
      </c>
      <c r="AD6" s="198"/>
      <c r="AE6" s="198"/>
      <c r="AF6" s="195" t="s">
        <v>119</v>
      </c>
      <c r="AG6" s="195" t="s">
        <v>289</v>
      </c>
    </row>
    <row r="7" ht="48.0" customHeight="1">
      <c r="A7" s="62"/>
      <c r="B7" s="212" t="s">
        <v>306</v>
      </c>
      <c r="C7" s="213" t="s">
        <v>266</v>
      </c>
      <c r="D7" s="214" t="s">
        <v>281</v>
      </c>
      <c r="E7" s="215" t="s">
        <v>113</v>
      </c>
      <c r="F7" s="216" t="s">
        <v>307</v>
      </c>
      <c r="G7" s="213" t="s">
        <v>283</v>
      </c>
      <c r="H7" s="213" t="s">
        <v>283</v>
      </c>
      <c r="I7" s="209">
        <v>45506.0</v>
      </c>
      <c r="J7" s="217">
        <v>1500.0</v>
      </c>
      <c r="K7" s="218">
        <f t="shared" si="1"/>
        <v>3600000</v>
      </c>
      <c r="L7" s="218">
        <v>2400.0</v>
      </c>
      <c r="M7" s="213" t="s">
        <v>284</v>
      </c>
      <c r="N7" s="213" t="s">
        <v>285</v>
      </c>
      <c r="O7" s="213" t="s">
        <v>292</v>
      </c>
      <c r="P7" s="209">
        <v>45506.0</v>
      </c>
      <c r="Q7" s="210">
        <v>9.0</v>
      </c>
      <c r="R7" s="209">
        <v>45514.0</v>
      </c>
      <c r="S7" s="219"/>
      <c r="T7" s="220">
        <v>2980.0</v>
      </c>
      <c r="U7" s="221">
        <v>509.0</v>
      </c>
      <c r="V7" s="222"/>
      <c r="W7" s="223"/>
      <c r="X7" s="223"/>
      <c r="Y7" s="223"/>
      <c r="Z7" s="223"/>
      <c r="AA7" s="224" t="s">
        <v>308</v>
      </c>
      <c r="AB7" s="224" t="s">
        <v>309</v>
      </c>
      <c r="AC7" s="224" t="s">
        <v>310</v>
      </c>
      <c r="AD7" s="213" t="s">
        <v>311</v>
      </c>
      <c r="AE7" s="216"/>
      <c r="AF7" s="213" t="s">
        <v>119</v>
      </c>
      <c r="AG7" s="213" t="s">
        <v>289</v>
      </c>
    </row>
    <row r="8" ht="34.5" customHeight="1">
      <c r="A8" s="62"/>
      <c r="B8" s="225" t="s">
        <v>312</v>
      </c>
      <c r="C8" s="195" t="s">
        <v>266</v>
      </c>
      <c r="D8" s="196" t="s">
        <v>281</v>
      </c>
      <c r="E8" s="197" t="s">
        <v>113</v>
      </c>
      <c r="F8" s="195" t="s">
        <v>313</v>
      </c>
      <c r="G8" s="195" t="s">
        <v>283</v>
      </c>
      <c r="H8" s="195" t="s">
        <v>283</v>
      </c>
      <c r="I8" s="199">
        <v>45505.0</v>
      </c>
      <c r="J8" s="226">
        <v>1300.0</v>
      </c>
      <c r="K8" s="201">
        <f t="shared" si="1"/>
        <v>3120000</v>
      </c>
      <c r="L8" s="201">
        <v>2400.0</v>
      </c>
      <c r="M8" s="195" t="s">
        <v>284</v>
      </c>
      <c r="N8" s="195" t="s">
        <v>285</v>
      </c>
      <c r="O8" s="195" t="s">
        <v>118</v>
      </c>
      <c r="P8" s="199">
        <v>45506.0</v>
      </c>
      <c r="Q8" s="202">
        <v>7.0</v>
      </c>
      <c r="R8" s="199">
        <v>45512.0</v>
      </c>
      <c r="S8" s="203"/>
      <c r="T8" s="204"/>
      <c r="U8" s="205"/>
      <c r="V8" s="206">
        <v>120.0</v>
      </c>
      <c r="W8" s="201">
        <v>165.0</v>
      </c>
      <c r="X8" s="201">
        <v>257.0</v>
      </c>
      <c r="Y8" s="201">
        <v>337.0</v>
      </c>
      <c r="Z8" s="207"/>
      <c r="AA8" s="198" t="s">
        <v>314</v>
      </c>
      <c r="AB8" s="227" t="s">
        <v>315</v>
      </c>
      <c r="AC8" s="227" t="s">
        <v>316</v>
      </c>
      <c r="AD8" s="198"/>
      <c r="AE8" s="198"/>
      <c r="AF8" s="195" t="s">
        <v>119</v>
      </c>
      <c r="AG8" s="195" t="s">
        <v>289</v>
      </c>
    </row>
    <row r="9" ht="45.0" customHeight="1">
      <c r="A9" s="62"/>
      <c r="B9" s="208" t="s">
        <v>317</v>
      </c>
      <c r="C9" s="195" t="s">
        <v>266</v>
      </c>
      <c r="D9" s="196" t="s">
        <v>281</v>
      </c>
      <c r="E9" s="197" t="s">
        <v>113</v>
      </c>
      <c r="F9" s="195" t="s">
        <v>313</v>
      </c>
      <c r="G9" s="195" t="s">
        <v>283</v>
      </c>
      <c r="H9" s="195" t="s">
        <v>283</v>
      </c>
      <c r="I9" s="199">
        <v>45506.0</v>
      </c>
      <c r="J9" s="200">
        <v>2000.0</v>
      </c>
      <c r="K9" s="201">
        <f t="shared" si="1"/>
        <v>4800000</v>
      </c>
      <c r="L9" s="201">
        <v>2400.0</v>
      </c>
      <c r="M9" s="195" t="s">
        <v>284</v>
      </c>
      <c r="N9" s="195" t="s">
        <v>285</v>
      </c>
      <c r="O9" s="195" t="s">
        <v>285</v>
      </c>
      <c r="P9" s="199">
        <v>45506.0</v>
      </c>
      <c r="Q9" s="202">
        <v>7.0</v>
      </c>
      <c r="R9" s="199">
        <v>45512.0</v>
      </c>
      <c r="S9" s="203"/>
      <c r="T9" s="204"/>
      <c r="U9" s="211">
        <v>480.0</v>
      </c>
      <c r="V9" s="228"/>
      <c r="W9" s="207"/>
      <c r="X9" s="207"/>
      <c r="Y9" s="207"/>
      <c r="Z9" s="207"/>
      <c r="AA9" s="198" t="s">
        <v>318</v>
      </c>
      <c r="AB9" s="227" t="s">
        <v>319</v>
      </c>
      <c r="AC9" s="227" t="s">
        <v>320</v>
      </c>
      <c r="AD9" s="198"/>
      <c r="AE9" s="198"/>
      <c r="AF9" s="195" t="s">
        <v>119</v>
      </c>
      <c r="AG9" s="195" t="s">
        <v>289</v>
      </c>
    </row>
    <row r="10" ht="42.0" customHeight="1">
      <c r="A10" s="62"/>
      <c r="B10" s="208" t="s">
        <v>321</v>
      </c>
      <c r="C10" s="195" t="s">
        <v>266</v>
      </c>
      <c r="D10" s="196" t="s">
        <v>281</v>
      </c>
      <c r="E10" s="197" t="s">
        <v>113</v>
      </c>
      <c r="F10" s="227" t="s">
        <v>322</v>
      </c>
      <c r="G10" s="195" t="s">
        <v>283</v>
      </c>
      <c r="H10" s="195" t="s">
        <v>304</v>
      </c>
      <c r="I10" s="199">
        <v>45505.0</v>
      </c>
      <c r="J10" s="229">
        <v>4000.0</v>
      </c>
      <c r="K10" s="201">
        <f t="shared" si="1"/>
        <v>9600000</v>
      </c>
      <c r="L10" s="201">
        <v>2400.0</v>
      </c>
      <c r="M10" s="195" t="s">
        <v>284</v>
      </c>
      <c r="N10" s="195" t="s">
        <v>285</v>
      </c>
      <c r="O10" s="195" t="s">
        <v>292</v>
      </c>
      <c r="P10" s="230">
        <v>45512.0</v>
      </c>
      <c r="Q10" s="202">
        <v>15.0</v>
      </c>
      <c r="R10" s="199">
        <v>45529.0</v>
      </c>
      <c r="S10" s="203"/>
      <c r="T10" s="204"/>
      <c r="U10" s="211">
        <v>381.0</v>
      </c>
      <c r="V10" s="228"/>
      <c r="W10" s="201">
        <v>1766.0</v>
      </c>
      <c r="X10" s="207"/>
      <c r="Y10" s="207"/>
      <c r="Z10" s="207"/>
      <c r="AA10" s="227" t="s">
        <v>323</v>
      </c>
      <c r="AB10" s="231" t="s">
        <v>304</v>
      </c>
      <c r="AC10" s="195" t="s">
        <v>324</v>
      </c>
      <c r="AD10" s="198"/>
      <c r="AE10" s="198"/>
      <c r="AF10" s="195" t="s">
        <v>119</v>
      </c>
      <c r="AG10" s="195" t="s">
        <v>289</v>
      </c>
    </row>
    <row r="11" ht="44.25" customHeight="1">
      <c r="A11" s="62"/>
      <c r="B11" s="208" t="s">
        <v>325</v>
      </c>
      <c r="C11" s="195" t="s">
        <v>266</v>
      </c>
      <c r="D11" s="196" t="s">
        <v>281</v>
      </c>
      <c r="E11" s="197" t="s">
        <v>113</v>
      </c>
      <c r="F11" s="195" t="s">
        <v>326</v>
      </c>
      <c r="G11" s="195" t="s">
        <v>283</v>
      </c>
      <c r="H11" s="195" t="s">
        <v>283</v>
      </c>
      <c r="I11" s="199">
        <v>45510.0</v>
      </c>
      <c r="J11" s="200">
        <v>3000.0</v>
      </c>
      <c r="K11" s="201">
        <f t="shared" si="1"/>
        <v>7200000</v>
      </c>
      <c r="L11" s="201">
        <v>2400.0</v>
      </c>
      <c r="M11" s="195" t="s">
        <v>284</v>
      </c>
      <c r="N11" s="195" t="s">
        <v>285</v>
      </c>
      <c r="O11" s="195" t="s">
        <v>118</v>
      </c>
      <c r="P11" s="230">
        <v>45501.0</v>
      </c>
      <c r="Q11" s="232"/>
      <c r="R11" s="232"/>
      <c r="S11" s="203"/>
      <c r="T11" s="204"/>
      <c r="U11" s="205"/>
      <c r="V11" s="228"/>
      <c r="W11" s="207"/>
      <c r="X11" s="207"/>
      <c r="Y11" s="207"/>
      <c r="Z11" s="207"/>
      <c r="AA11" s="198"/>
      <c r="AB11" s="198"/>
      <c r="AC11" s="198"/>
      <c r="AD11" s="198"/>
      <c r="AE11" s="198"/>
      <c r="AF11" s="195" t="s">
        <v>119</v>
      </c>
      <c r="AG11" s="195" t="s">
        <v>289</v>
      </c>
    </row>
    <row r="12" ht="48.0" customHeight="1">
      <c r="A12" s="62"/>
      <c r="B12" s="233" t="s">
        <v>327</v>
      </c>
      <c r="C12" s="234" t="s">
        <v>266</v>
      </c>
      <c r="D12" s="196" t="s">
        <v>281</v>
      </c>
      <c r="E12" s="197" t="s">
        <v>113</v>
      </c>
      <c r="F12" s="224" t="s">
        <v>328</v>
      </c>
      <c r="G12" s="224" t="s">
        <v>283</v>
      </c>
      <c r="H12" s="224" t="s">
        <v>283</v>
      </c>
      <c r="I12" s="235">
        <v>45506.0</v>
      </c>
      <c r="J12" s="236">
        <v>1300.0</v>
      </c>
      <c r="K12" s="237">
        <f t="shared" si="1"/>
        <v>3120000</v>
      </c>
      <c r="L12" s="237">
        <v>2400.0</v>
      </c>
      <c r="M12" s="224" t="s">
        <v>284</v>
      </c>
      <c r="N12" s="234" t="s">
        <v>292</v>
      </c>
      <c r="O12" s="224" t="s">
        <v>292</v>
      </c>
      <c r="P12" s="238">
        <v>45507.0</v>
      </c>
      <c r="Q12" s="234" t="s">
        <v>329</v>
      </c>
      <c r="R12" s="235">
        <v>45517.0</v>
      </c>
      <c r="S12" s="219"/>
      <c r="T12" s="239"/>
      <c r="U12" s="240"/>
      <c r="V12" s="241">
        <v>2030.0</v>
      </c>
      <c r="W12" s="237">
        <v>2423.0</v>
      </c>
      <c r="X12" s="223"/>
      <c r="Y12" s="223"/>
      <c r="Z12" s="237">
        <v>23.0</v>
      </c>
      <c r="AA12" s="234" t="s">
        <v>330</v>
      </c>
      <c r="AB12" s="234" t="s">
        <v>331</v>
      </c>
      <c r="AC12" s="234" t="s">
        <v>332</v>
      </c>
      <c r="AD12" s="234" t="s">
        <v>333</v>
      </c>
      <c r="AE12" s="216"/>
      <c r="AF12" s="195" t="s">
        <v>119</v>
      </c>
      <c r="AG12" s="195" t="s">
        <v>289</v>
      </c>
    </row>
    <row r="13" ht="15.75" customHeight="1">
      <c r="A13" s="62"/>
      <c r="B13" s="208" t="s">
        <v>334</v>
      </c>
      <c r="C13" s="195" t="s">
        <v>266</v>
      </c>
      <c r="D13" s="196" t="s">
        <v>281</v>
      </c>
      <c r="E13" s="197" t="s">
        <v>113</v>
      </c>
      <c r="F13" s="195" t="s">
        <v>313</v>
      </c>
      <c r="G13" s="195" t="s">
        <v>283</v>
      </c>
      <c r="H13" s="195" t="s">
        <v>283</v>
      </c>
      <c r="I13" s="199">
        <v>45506.0</v>
      </c>
      <c r="J13" s="200">
        <v>1010.0</v>
      </c>
      <c r="K13" s="201">
        <f t="shared" si="1"/>
        <v>2424000</v>
      </c>
      <c r="L13" s="201">
        <v>2400.0</v>
      </c>
      <c r="M13" s="195" t="s">
        <v>284</v>
      </c>
      <c r="N13" s="195" t="s">
        <v>285</v>
      </c>
      <c r="O13" s="195" t="s">
        <v>292</v>
      </c>
      <c r="P13" s="230">
        <v>45507.0</v>
      </c>
      <c r="Q13" s="202">
        <v>10.0</v>
      </c>
      <c r="R13" s="242">
        <v>45516.0</v>
      </c>
      <c r="S13" s="203"/>
      <c r="T13" s="204"/>
      <c r="U13" s="211">
        <v>665.0</v>
      </c>
      <c r="V13" s="228"/>
      <c r="W13" s="207"/>
      <c r="X13" s="207"/>
      <c r="Y13" s="207"/>
      <c r="Z13" s="207"/>
      <c r="AA13" s="227" t="s">
        <v>335</v>
      </c>
      <c r="AB13" s="243" t="s">
        <v>336</v>
      </c>
      <c r="AC13" s="198" t="s">
        <v>337</v>
      </c>
      <c r="AD13" s="198"/>
      <c r="AE13" s="198"/>
      <c r="AF13" s="195" t="s">
        <v>119</v>
      </c>
      <c r="AG13" s="195" t="s">
        <v>289</v>
      </c>
    </row>
    <row r="14" ht="15.75" customHeight="1">
      <c r="A14" s="62"/>
      <c r="B14" s="208" t="s">
        <v>338</v>
      </c>
      <c r="C14" s="195" t="s">
        <v>266</v>
      </c>
      <c r="D14" s="196" t="s">
        <v>281</v>
      </c>
      <c r="E14" s="197" t="s">
        <v>113</v>
      </c>
      <c r="F14" s="195" t="s">
        <v>339</v>
      </c>
      <c r="G14" s="195" t="s">
        <v>283</v>
      </c>
      <c r="H14" s="195" t="s">
        <v>283</v>
      </c>
      <c r="I14" s="199">
        <v>45507.0</v>
      </c>
      <c r="J14" s="200">
        <v>3750.0</v>
      </c>
      <c r="K14" s="201">
        <f t="shared" si="1"/>
        <v>9000000</v>
      </c>
      <c r="L14" s="201">
        <v>2400.0</v>
      </c>
      <c r="M14" s="195" t="s">
        <v>284</v>
      </c>
      <c r="N14" s="195" t="s">
        <v>285</v>
      </c>
      <c r="O14" s="195" t="s">
        <v>292</v>
      </c>
      <c r="P14" s="230">
        <v>45498.0</v>
      </c>
      <c r="Q14" s="232"/>
      <c r="R14" s="232"/>
      <c r="S14" s="203"/>
      <c r="T14" s="204"/>
      <c r="U14" s="205"/>
      <c r="V14" s="228"/>
      <c r="W14" s="207"/>
      <c r="X14" s="207"/>
      <c r="Y14" s="207"/>
      <c r="Z14" s="207"/>
      <c r="AA14" s="198"/>
      <c r="AB14" s="198"/>
      <c r="AC14" s="198"/>
      <c r="AD14" s="198"/>
      <c r="AE14" s="198"/>
      <c r="AF14" s="195" t="s">
        <v>119</v>
      </c>
      <c r="AG14" s="195" t="s">
        <v>289</v>
      </c>
    </row>
    <row r="15" ht="15.75" customHeight="1">
      <c r="A15" s="62"/>
      <c r="B15" s="208" t="s">
        <v>340</v>
      </c>
      <c r="C15" s="195" t="s">
        <v>266</v>
      </c>
      <c r="D15" s="196" t="s">
        <v>281</v>
      </c>
      <c r="E15" s="197" t="s">
        <v>113</v>
      </c>
      <c r="F15" s="195" t="s">
        <v>341</v>
      </c>
      <c r="G15" s="195" t="s">
        <v>304</v>
      </c>
      <c r="H15" s="195" t="s">
        <v>283</v>
      </c>
      <c r="I15" s="199">
        <v>45506.0</v>
      </c>
      <c r="J15" s="200">
        <v>2000.0</v>
      </c>
      <c r="K15" s="201">
        <f t="shared" si="1"/>
        <v>4800000</v>
      </c>
      <c r="L15" s="201">
        <v>2400.0</v>
      </c>
      <c r="M15" s="195" t="s">
        <v>284</v>
      </c>
      <c r="N15" s="195" t="s">
        <v>285</v>
      </c>
      <c r="O15" s="195" t="s">
        <v>118</v>
      </c>
      <c r="P15" s="230" t="s">
        <v>342</v>
      </c>
      <c r="Q15" s="232"/>
      <c r="R15" s="232"/>
      <c r="S15" s="203"/>
      <c r="T15" s="204"/>
      <c r="U15" s="205"/>
      <c r="V15" s="228"/>
      <c r="W15" s="207"/>
      <c r="X15" s="207"/>
      <c r="Y15" s="207"/>
      <c r="Z15" s="207"/>
      <c r="AA15" s="198"/>
      <c r="AB15" s="198"/>
      <c r="AC15" s="198"/>
      <c r="AD15" s="198"/>
      <c r="AE15" s="198"/>
      <c r="AF15" s="195" t="s">
        <v>119</v>
      </c>
      <c r="AG15" s="195" t="s">
        <v>289</v>
      </c>
    </row>
    <row r="16" ht="30.75" customHeight="1">
      <c r="A16" s="62"/>
      <c r="B16" s="208" t="s">
        <v>343</v>
      </c>
      <c r="C16" s="195" t="s">
        <v>266</v>
      </c>
      <c r="D16" s="196" t="s">
        <v>281</v>
      </c>
      <c r="E16" s="197" t="s">
        <v>113</v>
      </c>
      <c r="F16" s="227" t="s">
        <v>344</v>
      </c>
      <c r="G16" s="195" t="s">
        <v>304</v>
      </c>
      <c r="H16" s="195" t="s">
        <v>304</v>
      </c>
      <c r="I16" s="199">
        <v>45506.0</v>
      </c>
      <c r="J16" s="200">
        <v>1660.0</v>
      </c>
      <c r="K16" s="201">
        <f t="shared" si="1"/>
        <v>3984000</v>
      </c>
      <c r="L16" s="201">
        <v>2400.0</v>
      </c>
      <c r="M16" s="195" t="s">
        <v>284</v>
      </c>
      <c r="N16" s="195" t="s">
        <v>285</v>
      </c>
      <c r="O16" s="195" t="s">
        <v>292</v>
      </c>
      <c r="P16" s="230">
        <v>45506.0</v>
      </c>
      <c r="Q16" s="197">
        <v>7.0</v>
      </c>
      <c r="R16" s="242">
        <v>45512.0</v>
      </c>
      <c r="S16" s="203"/>
      <c r="T16" s="244">
        <v>80.0</v>
      </c>
      <c r="U16" s="211">
        <v>60.0</v>
      </c>
      <c r="V16" s="228"/>
      <c r="W16" s="207"/>
      <c r="X16" s="207"/>
      <c r="Y16" s="207"/>
      <c r="Z16" s="207"/>
      <c r="AA16" s="227" t="s">
        <v>345</v>
      </c>
      <c r="AB16" s="227" t="s">
        <v>346</v>
      </c>
      <c r="AC16" s="227" t="s">
        <v>347</v>
      </c>
      <c r="AD16" s="227" t="s">
        <v>348</v>
      </c>
      <c r="AE16" s="198"/>
      <c r="AF16" s="195" t="s">
        <v>119</v>
      </c>
      <c r="AG16" s="195" t="s">
        <v>289</v>
      </c>
    </row>
    <row r="17" ht="24.75" customHeight="1">
      <c r="A17" s="68"/>
      <c r="B17" s="225" t="s">
        <v>349</v>
      </c>
      <c r="C17" s="195" t="s">
        <v>266</v>
      </c>
      <c r="D17" s="196" t="s">
        <v>281</v>
      </c>
      <c r="E17" s="197" t="s">
        <v>113</v>
      </c>
      <c r="F17" s="198" t="s">
        <v>313</v>
      </c>
      <c r="G17" s="195" t="s">
        <v>304</v>
      </c>
      <c r="H17" s="195" t="s">
        <v>283</v>
      </c>
      <c r="I17" s="245">
        <v>45510.0</v>
      </c>
      <c r="J17" s="200">
        <v>1200.0</v>
      </c>
      <c r="K17" s="201">
        <f t="shared" si="1"/>
        <v>2880000</v>
      </c>
      <c r="L17" s="201">
        <v>2400.0</v>
      </c>
      <c r="M17" s="195" t="s">
        <v>284</v>
      </c>
      <c r="N17" s="195" t="s">
        <v>285</v>
      </c>
      <c r="O17" s="195" t="s">
        <v>292</v>
      </c>
      <c r="P17" s="230">
        <v>45507.0</v>
      </c>
      <c r="Q17" s="195">
        <v>7.0</v>
      </c>
      <c r="R17" s="230">
        <v>45513.0</v>
      </c>
      <c r="S17" s="203"/>
      <c r="T17" s="244">
        <v>224.0</v>
      </c>
      <c r="U17" s="211">
        <v>360.0</v>
      </c>
      <c r="V17" s="206">
        <v>79.0</v>
      </c>
      <c r="W17" s="201">
        <v>95.0</v>
      </c>
      <c r="X17" s="201">
        <v>165.0</v>
      </c>
      <c r="Y17" s="201">
        <v>185.0</v>
      </c>
      <c r="Z17" s="207"/>
      <c r="AA17" s="227" t="s">
        <v>350</v>
      </c>
      <c r="AB17" s="227" t="s">
        <v>351</v>
      </c>
      <c r="AC17" s="227" t="s">
        <v>352</v>
      </c>
      <c r="AD17" s="198"/>
      <c r="AE17" s="198"/>
      <c r="AF17" s="195" t="s">
        <v>119</v>
      </c>
      <c r="AG17" s="195" t="s">
        <v>289</v>
      </c>
    </row>
    <row r="18" ht="15.75" customHeight="1">
      <c r="A18" s="246" t="s">
        <v>353</v>
      </c>
      <c r="B18" s="194" t="s">
        <v>220</v>
      </c>
      <c r="C18" s="195" t="s">
        <v>206</v>
      </c>
      <c r="D18" s="196" t="s">
        <v>207</v>
      </c>
      <c r="E18" s="197" t="s">
        <v>242</v>
      </c>
      <c r="F18" s="198" t="s">
        <v>354</v>
      </c>
      <c r="G18" s="195" t="s">
        <v>283</v>
      </c>
      <c r="H18" s="195" t="s">
        <v>283</v>
      </c>
      <c r="I18" s="247">
        <v>45504.0</v>
      </c>
      <c r="J18" s="200">
        <f>SUM(J3:J17)</f>
        <v>29420</v>
      </c>
      <c r="K18" s="201">
        <f t="shared" si="1"/>
        <v>73550000</v>
      </c>
      <c r="L18" s="195">
        <v>2500.0</v>
      </c>
      <c r="M18" s="195" t="s">
        <v>284</v>
      </c>
      <c r="N18" s="195" t="s">
        <v>292</v>
      </c>
      <c r="O18" s="195" t="s">
        <v>118</v>
      </c>
      <c r="P18" s="230">
        <v>45504.0</v>
      </c>
      <c r="Q18" s="195" t="s">
        <v>355</v>
      </c>
      <c r="R18" s="230">
        <v>45527.0</v>
      </c>
      <c r="S18" s="203"/>
      <c r="T18" s="248">
        <v>452523.0</v>
      </c>
      <c r="U18" s="211">
        <v>59700.0</v>
      </c>
      <c r="V18" s="206">
        <v>70.0</v>
      </c>
      <c r="W18" s="201">
        <v>53.0</v>
      </c>
      <c r="X18" s="201">
        <v>10.0</v>
      </c>
      <c r="Y18" s="201">
        <v>10.0</v>
      </c>
      <c r="Z18" s="201">
        <v>0.0</v>
      </c>
      <c r="AA18" s="198" t="s">
        <v>356</v>
      </c>
      <c r="AB18" s="195" t="s">
        <v>304</v>
      </c>
      <c r="AC18" s="195" t="s">
        <v>357</v>
      </c>
      <c r="AD18" s="198"/>
      <c r="AE18" s="198"/>
      <c r="AF18" s="195" t="s">
        <v>119</v>
      </c>
      <c r="AG18" s="195" t="s">
        <v>289</v>
      </c>
    </row>
    <row r="19" ht="15.75" customHeight="1">
      <c r="A19" s="249" t="s">
        <v>358</v>
      </c>
      <c r="B19" s="250" t="s">
        <v>212</v>
      </c>
      <c r="C19" s="251" t="s">
        <v>206</v>
      </c>
      <c r="D19" s="252" t="s">
        <v>207</v>
      </c>
      <c r="E19" s="253" t="s">
        <v>202</v>
      </c>
      <c r="F19" s="250" t="s">
        <v>359</v>
      </c>
      <c r="G19" s="251" t="s">
        <v>283</v>
      </c>
      <c r="H19" s="251" t="s">
        <v>283</v>
      </c>
      <c r="I19" s="254">
        <v>45507.0</v>
      </c>
      <c r="J19" s="255">
        <v>18200.0</v>
      </c>
      <c r="K19" s="256">
        <f t="shared" si="1"/>
        <v>45500000</v>
      </c>
      <c r="L19" s="251">
        <v>2500.0</v>
      </c>
      <c r="M19" s="251" t="s">
        <v>360</v>
      </c>
      <c r="N19" s="251" t="s">
        <v>118</v>
      </c>
      <c r="O19" s="251" t="s">
        <v>118</v>
      </c>
      <c r="P19" s="257">
        <v>45507.0</v>
      </c>
      <c r="Q19" s="251" t="s">
        <v>361</v>
      </c>
      <c r="R19" s="257">
        <v>45538.0</v>
      </c>
      <c r="S19" s="258"/>
      <c r="T19" s="259">
        <v>19413.0</v>
      </c>
      <c r="U19" s="260">
        <v>127160.0</v>
      </c>
      <c r="V19" s="261"/>
      <c r="W19" s="262"/>
      <c r="X19" s="262"/>
      <c r="Y19" s="262"/>
      <c r="Z19" s="262"/>
      <c r="AA19" s="250" t="s">
        <v>362</v>
      </c>
      <c r="AB19" s="250" t="s">
        <v>363</v>
      </c>
      <c r="AC19" s="250" t="s">
        <v>364</v>
      </c>
      <c r="AD19" s="250"/>
      <c r="AE19" s="250"/>
      <c r="AF19" s="251" t="s">
        <v>119</v>
      </c>
      <c r="AG19" s="251" t="s">
        <v>289</v>
      </c>
    </row>
    <row r="20" ht="15.75" customHeight="1">
      <c r="A20" s="246" t="s">
        <v>365</v>
      </c>
      <c r="B20" s="198" t="s">
        <v>366</v>
      </c>
      <c r="C20" s="195" t="s">
        <v>206</v>
      </c>
      <c r="D20" s="196" t="s">
        <v>207</v>
      </c>
      <c r="E20" s="197" t="s">
        <v>242</v>
      </c>
      <c r="F20" s="198" t="s">
        <v>367</v>
      </c>
      <c r="G20" s="195" t="s">
        <v>283</v>
      </c>
      <c r="H20" s="195" t="s">
        <v>283</v>
      </c>
      <c r="I20" s="245">
        <v>45510.0</v>
      </c>
      <c r="J20" s="200">
        <v>9100.0</v>
      </c>
      <c r="K20" s="201">
        <f t="shared" si="1"/>
        <v>22750000</v>
      </c>
      <c r="L20" s="195">
        <v>2500.0</v>
      </c>
      <c r="M20" s="195" t="s">
        <v>284</v>
      </c>
      <c r="N20" s="195" t="s">
        <v>292</v>
      </c>
      <c r="O20" s="195" t="s">
        <v>292</v>
      </c>
      <c r="P20" s="230">
        <v>45510.0</v>
      </c>
      <c r="Q20" s="195" t="s">
        <v>368</v>
      </c>
      <c r="R20" s="230">
        <v>45529.0</v>
      </c>
      <c r="S20" s="203"/>
      <c r="T20" s="244">
        <v>259.0</v>
      </c>
      <c r="U20" s="211">
        <v>504.0</v>
      </c>
      <c r="V20" s="228"/>
      <c r="W20" s="207"/>
      <c r="X20" s="207"/>
      <c r="Y20" s="207"/>
      <c r="Z20" s="207"/>
      <c r="AA20" s="198" t="s">
        <v>369</v>
      </c>
      <c r="AB20" s="195" t="s">
        <v>304</v>
      </c>
      <c r="AC20" s="195" t="s">
        <v>304</v>
      </c>
      <c r="AD20" s="198"/>
      <c r="AE20" s="198"/>
      <c r="AF20" s="195" t="s">
        <v>119</v>
      </c>
      <c r="AG20" s="195" t="s">
        <v>289</v>
      </c>
    </row>
    <row r="21" ht="15.75" customHeight="1">
      <c r="A21" s="246" t="s">
        <v>370</v>
      </c>
      <c r="B21" s="198" t="s">
        <v>371</v>
      </c>
      <c r="C21" s="195" t="s">
        <v>206</v>
      </c>
      <c r="D21" s="196" t="s">
        <v>207</v>
      </c>
      <c r="E21" s="197" t="s">
        <v>242</v>
      </c>
      <c r="F21" s="198" t="s">
        <v>372</v>
      </c>
      <c r="G21" s="195" t="s">
        <v>283</v>
      </c>
      <c r="H21" s="195" t="s">
        <v>283</v>
      </c>
      <c r="I21" s="245">
        <v>45510.0</v>
      </c>
      <c r="J21" s="200">
        <v>9100.0</v>
      </c>
      <c r="K21" s="201">
        <f t="shared" si="1"/>
        <v>22750000</v>
      </c>
      <c r="L21" s="195">
        <v>2500.0</v>
      </c>
      <c r="M21" s="195" t="s">
        <v>284</v>
      </c>
      <c r="N21" s="195" t="s">
        <v>292</v>
      </c>
      <c r="O21" s="195" t="s">
        <v>292</v>
      </c>
      <c r="P21" s="230">
        <v>45510.0</v>
      </c>
      <c r="Q21" s="195" t="s">
        <v>373</v>
      </c>
      <c r="R21" s="230">
        <v>45542.0</v>
      </c>
      <c r="S21" s="203"/>
      <c r="T21" s="204"/>
      <c r="U21" s="211">
        <v>7550.0</v>
      </c>
      <c r="V21" s="228"/>
      <c r="W21" s="207"/>
      <c r="X21" s="207"/>
      <c r="Y21" s="207"/>
      <c r="Z21" s="207"/>
      <c r="AA21" s="198" t="s">
        <v>374</v>
      </c>
      <c r="AB21" s="198" t="s">
        <v>375</v>
      </c>
      <c r="AC21" s="198" t="s">
        <v>376</v>
      </c>
      <c r="AD21" s="198"/>
      <c r="AE21" s="198"/>
      <c r="AF21" s="195" t="s">
        <v>119</v>
      </c>
      <c r="AG21" s="195" t="s">
        <v>289</v>
      </c>
    </row>
    <row r="22" ht="15.75" customHeight="1">
      <c r="A22" s="246" t="s">
        <v>377</v>
      </c>
      <c r="B22" s="263" t="s">
        <v>378</v>
      </c>
      <c r="C22" s="195" t="s">
        <v>206</v>
      </c>
      <c r="D22" s="196" t="s">
        <v>207</v>
      </c>
      <c r="E22" s="197" t="s">
        <v>202</v>
      </c>
      <c r="F22" s="198" t="s">
        <v>379</v>
      </c>
      <c r="G22" s="195" t="s">
        <v>283</v>
      </c>
      <c r="H22" s="195" t="s">
        <v>283</v>
      </c>
      <c r="I22" s="245">
        <v>45509.0</v>
      </c>
      <c r="J22" s="200">
        <v>18200.0</v>
      </c>
      <c r="K22" s="201">
        <f t="shared" si="1"/>
        <v>45500000</v>
      </c>
      <c r="L22" s="195">
        <v>2500.0</v>
      </c>
      <c r="M22" s="195" t="s">
        <v>284</v>
      </c>
      <c r="N22" s="195" t="s">
        <v>292</v>
      </c>
      <c r="O22" s="195" t="s">
        <v>292</v>
      </c>
      <c r="P22" s="230">
        <v>45509.0</v>
      </c>
      <c r="Q22" s="195" t="s">
        <v>380</v>
      </c>
      <c r="R22" s="230">
        <v>45530.0</v>
      </c>
      <c r="S22" s="203"/>
      <c r="T22" s="248">
        <v>18063.0</v>
      </c>
      <c r="U22" s="205"/>
      <c r="V22" s="206">
        <v>10817.0</v>
      </c>
      <c r="W22" s="201">
        <v>7231.0</v>
      </c>
      <c r="X22" s="201">
        <v>10722.0</v>
      </c>
      <c r="Y22" s="207"/>
      <c r="Z22" s="207"/>
      <c r="AA22" s="195" t="s">
        <v>304</v>
      </c>
      <c r="AB22" s="195" t="s">
        <v>304</v>
      </c>
      <c r="AC22" s="195" t="s">
        <v>304</v>
      </c>
      <c r="AD22" s="198"/>
      <c r="AE22" s="198"/>
      <c r="AF22" s="195" t="s">
        <v>119</v>
      </c>
      <c r="AG22" s="195" t="s">
        <v>289</v>
      </c>
    </row>
    <row r="23" ht="15.75" customHeight="1">
      <c r="A23" s="246" t="s">
        <v>381</v>
      </c>
      <c r="B23" s="214" t="s">
        <v>205</v>
      </c>
      <c r="C23" s="195" t="s">
        <v>206</v>
      </c>
      <c r="D23" s="196" t="s">
        <v>207</v>
      </c>
      <c r="E23" s="197" t="s">
        <v>242</v>
      </c>
      <c r="F23" s="198" t="s">
        <v>382</v>
      </c>
      <c r="G23" s="195" t="s">
        <v>283</v>
      </c>
      <c r="H23" s="195" t="s">
        <v>283</v>
      </c>
      <c r="I23" s="245">
        <v>45509.0</v>
      </c>
      <c r="J23" s="200">
        <v>18200.0</v>
      </c>
      <c r="K23" s="201">
        <f t="shared" si="1"/>
        <v>45500000</v>
      </c>
      <c r="L23" s="195">
        <v>2500.0</v>
      </c>
      <c r="M23" s="195" t="s">
        <v>284</v>
      </c>
      <c r="N23" s="195" t="s">
        <v>292</v>
      </c>
      <c r="O23" s="195" t="s">
        <v>292</v>
      </c>
      <c r="P23" s="230">
        <v>45509.0</v>
      </c>
      <c r="Q23" s="195" t="s">
        <v>383</v>
      </c>
      <c r="R23" s="230">
        <v>45543.0</v>
      </c>
      <c r="S23" s="203"/>
      <c r="T23" s="248">
        <v>14518.0</v>
      </c>
      <c r="U23" s="264">
        <v>5319.0</v>
      </c>
      <c r="V23" s="206">
        <v>5387.0</v>
      </c>
      <c r="W23" s="201">
        <v>4567.0</v>
      </c>
      <c r="X23" s="201">
        <v>4296.0</v>
      </c>
      <c r="Y23" s="207"/>
      <c r="Z23" s="201">
        <v>19.0</v>
      </c>
      <c r="AA23" s="195" t="s">
        <v>304</v>
      </c>
      <c r="AB23" s="198" t="s">
        <v>384</v>
      </c>
      <c r="AC23" s="195" t="s">
        <v>304</v>
      </c>
      <c r="AD23" s="198"/>
      <c r="AE23" s="198"/>
      <c r="AF23" s="195" t="s">
        <v>119</v>
      </c>
      <c r="AG23" s="195" t="s">
        <v>289</v>
      </c>
    </row>
    <row r="24" ht="15.75" customHeight="1">
      <c r="A24" s="246" t="s">
        <v>385</v>
      </c>
      <c r="B24" s="263" t="s">
        <v>386</v>
      </c>
      <c r="C24" s="195" t="s">
        <v>206</v>
      </c>
      <c r="D24" s="196" t="s">
        <v>207</v>
      </c>
      <c r="E24" s="197" t="s">
        <v>242</v>
      </c>
      <c r="F24" s="198" t="s">
        <v>387</v>
      </c>
      <c r="G24" s="195" t="s">
        <v>283</v>
      </c>
      <c r="H24" s="195" t="s">
        <v>283</v>
      </c>
      <c r="I24" s="245">
        <v>45509.0</v>
      </c>
      <c r="J24" s="226">
        <v>18198.04</v>
      </c>
      <c r="K24" s="201">
        <f t="shared" si="1"/>
        <v>45495100</v>
      </c>
      <c r="L24" s="195">
        <v>2500.0</v>
      </c>
      <c r="M24" s="195" t="s">
        <v>284</v>
      </c>
      <c r="N24" s="195" t="s">
        <v>285</v>
      </c>
      <c r="O24" s="195" t="s">
        <v>292</v>
      </c>
      <c r="P24" s="230">
        <v>45509.0</v>
      </c>
      <c r="Q24" s="195" t="s">
        <v>380</v>
      </c>
      <c r="R24" s="230">
        <v>45530.0</v>
      </c>
      <c r="S24" s="203"/>
      <c r="T24" s="244">
        <v>83164.0</v>
      </c>
      <c r="U24" s="211">
        <v>16692.0</v>
      </c>
      <c r="V24" s="228"/>
      <c r="W24" s="207"/>
      <c r="X24" s="207"/>
      <c r="Y24" s="207"/>
      <c r="Z24" s="207"/>
      <c r="AA24" s="195" t="s">
        <v>304</v>
      </c>
      <c r="AB24" s="195" t="s">
        <v>304</v>
      </c>
      <c r="AC24" s="195" t="s">
        <v>388</v>
      </c>
      <c r="AD24" s="198"/>
      <c r="AE24" s="198"/>
      <c r="AF24" s="195" t="s">
        <v>119</v>
      </c>
      <c r="AG24" s="195" t="s">
        <v>289</v>
      </c>
    </row>
    <row r="25" ht="15.75" customHeight="1">
      <c r="A25" s="265" t="s">
        <v>389</v>
      </c>
      <c r="B25" s="266" t="s">
        <v>218</v>
      </c>
      <c r="C25" s="267" t="s">
        <v>206</v>
      </c>
      <c r="D25" s="268" t="s">
        <v>207</v>
      </c>
      <c r="E25" s="269" t="s">
        <v>202</v>
      </c>
      <c r="F25" s="266" t="s">
        <v>390</v>
      </c>
      <c r="G25" s="267" t="s">
        <v>283</v>
      </c>
      <c r="H25" s="267" t="s">
        <v>283</v>
      </c>
      <c r="I25" s="270">
        <v>45509.0</v>
      </c>
      <c r="J25" s="271">
        <v>18200.0</v>
      </c>
      <c r="K25" s="272">
        <f t="shared" si="1"/>
        <v>45500000</v>
      </c>
      <c r="L25" s="267">
        <v>2500.0</v>
      </c>
      <c r="M25" s="267" t="s">
        <v>284</v>
      </c>
      <c r="N25" s="267" t="s">
        <v>292</v>
      </c>
      <c r="O25" s="267" t="s">
        <v>292</v>
      </c>
      <c r="P25" s="273">
        <v>45509.0</v>
      </c>
      <c r="Q25" s="267" t="s">
        <v>391</v>
      </c>
      <c r="R25" s="273">
        <v>45534.0</v>
      </c>
      <c r="S25" s="274"/>
      <c r="T25" s="275"/>
      <c r="U25" s="276">
        <v>9100.0</v>
      </c>
      <c r="V25" s="277">
        <v>3591.0</v>
      </c>
      <c r="W25" s="272">
        <v>5527.0</v>
      </c>
      <c r="X25" s="272">
        <v>375.0</v>
      </c>
      <c r="Y25" s="272">
        <v>375.0</v>
      </c>
      <c r="Z25" s="278"/>
      <c r="AA25" s="279" t="s">
        <v>392</v>
      </c>
      <c r="AB25" s="279" t="s">
        <v>393</v>
      </c>
      <c r="AC25" s="279" t="s">
        <v>394</v>
      </c>
      <c r="AD25" s="279"/>
      <c r="AE25" s="279"/>
      <c r="AF25" s="267" t="s">
        <v>119</v>
      </c>
      <c r="AG25" s="267" t="s">
        <v>289</v>
      </c>
    </row>
    <row r="26" ht="15.75" customHeight="1">
      <c r="A26" s="280" t="s">
        <v>395</v>
      </c>
      <c r="B26" s="281"/>
      <c r="C26" s="282"/>
      <c r="D26" s="282"/>
      <c r="E26" s="282"/>
      <c r="F26" s="282"/>
      <c r="G26" s="282"/>
      <c r="H26" s="282"/>
      <c r="I26" s="282"/>
      <c r="J26" s="283">
        <f t="shared" ref="J26:K26" si="2">SUM(J3:J25)</f>
        <v>168038.04</v>
      </c>
      <c r="K26" s="284">
        <f t="shared" si="2"/>
        <v>417153100</v>
      </c>
      <c r="L26" s="282"/>
      <c r="M26" s="282"/>
      <c r="N26" s="282"/>
      <c r="O26" s="282"/>
      <c r="P26" s="282"/>
      <c r="Q26" s="282"/>
      <c r="R26" s="282"/>
      <c r="S26" s="285"/>
      <c r="T26" s="286"/>
      <c r="U26" s="287"/>
      <c r="V26" s="288"/>
      <c r="W26" s="289"/>
      <c r="X26" s="289"/>
      <c r="Y26" s="289"/>
      <c r="Z26" s="289"/>
      <c r="AA26" s="282"/>
      <c r="AB26" s="282"/>
      <c r="AC26" s="282"/>
      <c r="AD26" s="282"/>
      <c r="AE26" s="282"/>
      <c r="AF26" s="282"/>
      <c r="AG26" s="290"/>
    </row>
    <row r="27" ht="15.75" customHeight="1">
      <c r="A27" s="291" t="s">
        <v>396</v>
      </c>
      <c r="B27" s="292" t="s">
        <v>397</v>
      </c>
      <c r="C27" s="293" t="s">
        <v>267</v>
      </c>
      <c r="D27" s="294" t="s">
        <v>398</v>
      </c>
      <c r="E27" s="295" t="s">
        <v>242</v>
      </c>
      <c r="F27" s="292" t="s">
        <v>399</v>
      </c>
      <c r="G27" s="293" t="s">
        <v>283</v>
      </c>
      <c r="H27" s="293" t="s">
        <v>283</v>
      </c>
      <c r="I27" s="296">
        <v>45524.0</v>
      </c>
      <c r="J27" s="297">
        <v>14691.18</v>
      </c>
      <c r="K27" s="298">
        <f>J27*L27</f>
        <v>36727950</v>
      </c>
      <c r="L27" s="293">
        <v>2500.0</v>
      </c>
      <c r="M27" s="293" t="s">
        <v>360</v>
      </c>
      <c r="N27" s="293" t="s">
        <v>118</v>
      </c>
      <c r="O27" s="293" t="s">
        <v>292</v>
      </c>
      <c r="P27" s="299">
        <v>45537.0</v>
      </c>
      <c r="Q27" s="293" t="s">
        <v>400</v>
      </c>
      <c r="R27" s="299">
        <v>45564.0</v>
      </c>
      <c r="S27" s="300"/>
      <c r="T27" s="301">
        <v>42405.0</v>
      </c>
      <c r="U27" s="302">
        <v>8586.0</v>
      </c>
      <c r="V27" s="303"/>
      <c r="W27" s="304"/>
      <c r="X27" s="304"/>
      <c r="Y27" s="304"/>
      <c r="Z27" s="304"/>
      <c r="AA27" s="292" t="s">
        <v>401</v>
      </c>
      <c r="AB27" s="292" t="s">
        <v>402</v>
      </c>
      <c r="AC27" s="292" t="s">
        <v>403</v>
      </c>
      <c r="AD27" s="292"/>
      <c r="AE27" s="292"/>
      <c r="AF27" s="293" t="s">
        <v>119</v>
      </c>
      <c r="AG27" s="293" t="s">
        <v>289</v>
      </c>
    </row>
    <row r="28" ht="21.75" customHeight="1">
      <c r="A28" s="265" t="s">
        <v>404</v>
      </c>
      <c r="B28" s="198" t="s">
        <v>405</v>
      </c>
      <c r="C28" s="195" t="s">
        <v>268</v>
      </c>
      <c r="D28" s="196" t="s">
        <v>241</v>
      </c>
      <c r="E28" s="197" t="s">
        <v>113</v>
      </c>
      <c r="F28" s="198" t="s">
        <v>406</v>
      </c>
      <c r="G28" s="195" t="s">
        <v>283</v>
      </c>
      <c r="H28" s="198"/>
      <c r="I28" s="245">
        <v>45543.0</v>
      </c>
      <c r="J28" s="200">
        <f t="shared" ref="J28:J29" si="3">K28/L28</f>
        <v>2938.31</v>
      </c>
      <c r="K28" s="201">
        <v>7639606.0</v>
      </c>
      <c r="L28" s="195">
        <v>2600.0</v>
      </c>
      <c r="M28" s="195" t="s">
        <v>360</v>
      </c>
      <c r="N28" s="195" t="s">
        <v>118</v>
      </c>
      <c r="O28" s="195" t="s">
        <v>118</v>
      </c>
      <c r="P28" s="245">
        <v>45543.0</v>
      </c>
      <c r="Q28" s="195">
        <v>30.0</v>
      </c>
      <c r="R28" s="199">
        <v>45572.0</v>
      </c>
      <c r="S28" s="203"/>
      <c r="T28" s="204"/>
      <c r="U28" s="205"/>
      <c r="V28" s="228"/>
      <c r="W28" s="207"/>
      <c r="X28" s="207"/>
      <c r="Y28" s="207"/>
      <c r="Z28" s="207"/>
      <c r="AA28" s="198"/>
      <c r="AB28" s="198"/>
      <c r="AC28" s="198"/>
      <c r="AD28" s="198"/>
      <c r="AE28" s="198"/>
      <c r="AF28" s="195" t="s">
        <v>119</v>
      </c>
      <c r="AG28" s="195" t="s">
        <v>289</v>
      </c>
    </row>
    <row r="29" ht="22.5" customHeight="1">
      <c r="A29" s="62"/>
      <c r="B29" s="198" t="s">
        <v>407</v>
      </c>
      <c r="C29" s="195" t="s">
        <v>268</v>
      </c>
      <c r="D29" s="196" t="s">
        <v>241</v>
      </c>
      <c r="E29" s="197" t="s">
        <v>113</v>
      </c>
      <c r="F29" s="198" t="s">
        <v>408</v>
      </c>
      <c r="G29" s="195" t="s">
        <v>283</v>
      </c>
      <c r="H29" s="195" t="s">
        <v>283</v>
      </c>
      <c r="I29" s="245">
        <v>45543.0</v>
      </c>
      <c r="J29" s="200">
        <f t="shared" si="3"/>
        <v>2938</v>
      </c>
      <c r="K29" s="201">
        <v>7638800.0</v>
      </c>
      <c r="L29" s="195">
        <v>2600.0</v>
      </c>
      <c r="M29" s="195" t="s">
        <v>360</v>
      </c>
      <c r="N29" s="195" t="s">
        <v>118</v>
      </c>
      <c r="O29" s="195" t="s">
        <v>118</v>
      </c>
      <c r="P29" s="245">
        <v>45543.0</v>
      </c>
      <c r="Q29" s="195">
        <v>30.0</v>
      </c>
      <c r="R29" s="199">
        <v>45572.0</v>
      </c>
      <c r="S29" s="203"/>
      <c r="T29" s="204"/>
      <c r="U29" s="205"/>
      <c r="V29" s="228"/>
      <c r="W29" s="207"/>
      <c r="X29" s="207"/>
      <c r="Y29" s="207"/>
      <c r="Z29" s="207"/>
      <c r="AA29" s="198"/>
      <c r="AB29" s="198"/>
      <c r="AC29" s="198"/>
      <c r="AD29" s="198"/>
      <c r="AE29" s="198"/>
      <c r="AF29" s="195" t="s">
        <v>119</v>
      </c>
      <c r="AG29" s="195" t="s">
        <v>289</v>
      </c>
    </row>
    <row r="30" ht="25.5" customHeight="1">
      <c r="A30" s="68"/>
      <c r="B30" s="266" t="s">
        <v>409</v>
      </c>
      <c r="C30" s="267" t="s">
        <v>268</v>
      </c>
      <c r="D30" s="268" t="s">
        <v>241</v>
      </c>
      <c r="E30" s="197" t="s">
        <v>113</v>
      </c>
      <c r="F30" s="266" t="s">
        <v>410</v>
      </c>
      <c r="G30" s="267" t="s">
        <v>283</v>
      </c>
      <c r="H30" s="267" t="s">
        <v>283</v>
      </c>
      <c r="I30" s="270">
        <v>45543.0</v>
      </c>
      <c r="J30" s="271">
        <v>8814.47</v>
      </c>
      <c r="K30" s="272">
        <f>J30*L30</f>
        <v>22917622</v>
      </c>
      <c r="L30" s="267">
        <v>2600.0</v>
      </c>
      <c r="M30" s="267" t="s">
        <v>360</v>
      </c>
      <c r="N30" s="267" t="s">
        <v>118</v>
      </c>
      <c r="O30" s="267" t="s">
        <v>118</v>
      </c>
      <c r="P30" s="270">
        <v>45543.0</v>
      </c>
      <c r="Q30" s="267">
        <v>30.0</v>
      </c>
      <c r="R30" s="199">
        <v>45572.0</v>
      </c>
      <c r="S30" s="274"/>
      <c r="T30" s="275"/>
      <c r="U30" s="305"/>
      <c r="V30" s="306"/>
      <c r="W30" s="278"/>
      <c r="X30" s="278"/>
      <c r="Y30" s="278"/>
      <c r="Z30" s="278"/>
      <c r="AA30" s="266"/>
      <c r="AB30" s="266"/>
      <c r="AC30" s="266"/>
      <c r="AD30" s="266"/>
      <c r="AE30" s="266"/>
      <c r="AF30" s="267" t="s">
        <v>119</v>
      </c>
      <c r="AG30" s="267" t="s">
        <v>289</v>
      </c>
    </row>
    <row r="31" ht="15.75" customHeight="1">
      <c r="A31" s="307" t="s">
        <v>395</v>
      </c>
      <c r="B31" s="285"/>
      <c r="C31" s="308"/>
      <c r="D31" s="309"/>
      <c r="E31" s="282"/>
      <c r="F31" s="282"/>
      <c r="G31" s="282"/>
      <c r="H31" s="282"/>
      <c r="I31" s="310"/>
      <c r="J31" s="311">
        <f>SUM(J27:J30)</f>
        <v>29381.96</v>
      </c>
      <c r="K31" s="284">
        <f>SUM(K27:K28)</f>
        <v>44367556</v>
      </c>
      <c r="L31" s="282"/>
      <c r="M31" s="282"/>
      <c r="N31" s="282"/>
      <c r="O31" s="282"/>
      <c r="P31" s="310"/>
      <c r="Q31" s="282"/>
      <c r="R31" s="282"/>
      <c r="S31" s="285"/>
      <c r="T31" s="286"/>
      <c r="U31" s="287"/>
      <c r="V31" s="288"/>
      <c r="W31" s="289"/>
      <c r="X31" s="289"/>
      <c r="Y31" s="289"/>
      <c r="Z31" s="289"/>
      <c r="AA31" s="282"/>
      <c r="AB31" s="282"/>
      <c r="AC31" s="282"/>
      <c r="AD31" s="282"/>
      <c r="AE31" s="282"/>
      <c r="AF31" s="282"/>
      <c r="AG31" s="290"/>
    </row>
    <row r="32" ht="15.75" customHeight="1">
      <c r="A32" s="312" t="s">
        <v>254</v>
      </c>
      <c r="B32" s="285"/>
      <c r="C32" s="308"/>
      <c r="D32" s="309"/>
      <c r="E32" s="282"/>
      <c r="F32" s="282"/>
      <c r="G32" s="282"/>
      <c r="H32" s="282"/>
      <c r="I32" s="310"/>
      <c r="J32" s="311">
        <f t="shared" ref="J32:K32" si="4">J26+J31</f>
        <v>197420</v>
      </c>
      <c r="K32" s="284">
        <f t="shared" si="4"/>
        <v>461520656</v>
      </c>
      <c r="L32" s="282"/>
      <c r="M32" s="282"/>
      <c r="N32" s="282"/>
      <c r="O32" s="282"/>
      <c r="P32" s="310"/>
      <c r="Q32" s="282"/>
      <c r="R32" s="282"/>
      <c r="S32" s="285"/>
      <c r="T32" s="313">
        <f t="shared" ref="T32:Z32" si="5">SUM(T3:T30)</f>
        <v>633629</v>
      </c>
      <c r="U32" s="314">
        <f t="shared" si="5"/>
        <v>237121</v>
      </c>
      <c r="V32" s="315">
        <f t="shared" si="5"/>
        <v>25829</v>
      </c>
      <c r="W32" s="284">
        <f t="shared" si="5"/>
        <v>26779</v>
      </c>
      <c r="X32" s="284">
        <f t="shared" si="5"/>
        <v>16221</v>
      </c>
      <c r="Y32" s="284">
        <f t="shared" si="5"/>
        <v>1297</v>
      </c>
      <c r="Z32" s="284">
        <f t="shared" si="5"/>
        <v>57</v>
      </c>
      <c r="AA32" s="282"/>
      <c r="AB32" s="282"/>
      <c r="AC32" s="282"/>
      <c r="AD32" s="282"/>
      <c r="AE32" s="282"/>
      <c r="AF32" s="282"/>
      <c r="AG32" s="290"/>
    </row>
    <row r="33" ht="15.75" customHeight="1">
      <c r="A33" s="316" t="s">
        <v>247</v>
      </c>
      <c r="B33" s="317">
        <v>200000.0</v>
      </c>
      <c r="C33" s="198"/>
      <c r="D33" s="198"/>
      <c r="E33" s="198"/>
      <c r="F33" s="198"/>
      <c r="G33" s="198"/>
      <c r="H33" s="198"/>
      <c r="I33" s="198"/>
      <c r="J33" s="198"/>
      <c r="K33" s="207"/>
      <c r="L33" s="198"/>
      <c r="M33" s="198"/>
      <c r="N33" s="198"/>
      <c r="O33" s="198"/>
      <c r="P33" s="198"/>
      <c r="Q33" s="198"/>
      <c r="R33" s="198"/>
      <c r="S33" s="203"/>
      <c r="T33" s="204"/>
      <c r="U33" s="205"/>
      <c r="V33" s="228"/>
      <c r="W33" s="207"/>
      <c r="X33" s="207"/>
      <c r="Y33" s="207"/>
      <c r="Z33" s="207"/>
      <c r="AA33" s="198"/>
      <c r="AB33" s="198"/>
      <c r="AC33" s="198"/>
      <c r="AD33" s="198"/>
      <c r="AE33" s="198"/>
      <c r="AF33" s="198"/>
      <c r="AG33" s="198"/>
    </row>
    <row r="34" ht="15.75" customHeight="1">
      <c r="A34" s="316" t="s">
        <v>248</v>
      </c>
      <c r="B34" s="317">
        <v>10000.0</v>
      </c>
      <c r="C34" s="198"/>
      <c r="D34" s="198"/>
      <c r="E34" s="198"/>
      <c r="F34" s="198"/>
      <c r="G34" s="198"/>
      <c r="H34" s="198"/>
      <c r="I34" s="198"/>
      <c r="J34" s="198"/>
      <c r="K34" s="207"/>
      <c r="L34" s="198"/>
      <c r="M34" s="198"/>
      <c r="N34" s="198"/>
      <c r="O34" s="198"/>
      <c r="P34" s="198"/>
      <c r="Q34" s="198"/>
      <c r="R34" s="198"/>
      <c r="S34" s="203"/>
      <c r="T34" s="204"/>
      <c r="U34" s="205"/>
      <c r="V34" s="228"/>
      <c r="W34" s="207"/>
      <c r="X34" s="207"/>
      <c r="Y34" s="207"/>
      <c r="Z34" s="207"/>
      <c r="AA34" s="198"/>
      <c r="AB34" s="198"/>
      <c r="AC34" s="198"/>
      <c r="AD34" s="198"/>
      <c r="AE34" s="198"/>
      <c r="AF34" s="198"/>
      <c r="AG34" s="198"/>
    </row>
    <row r="35" ht="15.75" customHeight="1">
      <c r="A35" s="318" t="s">
        <v>249</v>
      </c>
      <c r="B35" s="317">
        <v>85500.0</v>
      </c>
      <c r="C35" s="198"/>
      <c r="D35" s="198"/>
      <c r="E35" s="198"/>
      <c r="F35" s="198"/>
      <c r="G35" s="198"/>
      <c r="H35" s="198"/>
      <c r="I35" s="198"/>
      <c r="J35" s="198"/>
      <c r="K35" s="207"/>
      <c r="L35" s="198"/>
      <c r="M35" s="198"/>
      <c r="N35" s="198"/>
      <c r="O35" s="198"/>
      <c r="P35" s="198"/>
      <c r="Q35" s="198"/>
      <c r="R35" s="198"/>
      <c r="S35" s="203"/>
      <c r="T35" s="204"/>
      <c r="U35" s="205"/>
      <c r="V35" s="228"/>
      <c r="W35" s="207"/>
      <c r="X35" s="207"/>
      <c r="Y35" s="207"/>
      <c r="Z35" s="207"/>
      <c r="AA35" s="198"/>
      <c r="AB35" s="198"/>
      <c r="AC35" s="198"/>
      <c r="AD35" s="198"/>
      <c r="AE35" s="198"/>
      <c r="AF35" s="198"/>
      <c r="AG35" s="198"/>
    </row>
    <row r="36" ht="15.75" customHeight="1">
      <c r="A36" s="316" t="s">
        <v>251</v>
      </c>
      <c r="B36" s="317">
        <f>B35*2%</f>
        <v>1710</v>
      </c>
      <c r="C36" s="198"/>
      <c r="D36" s="198"/>
      <c r="E36" s="198"/>
      <c r="F36" s="198"/>
      <c r="G36" s="198"/>
      <c r="H36" s="198"/>
      <c r="I36" s="198"/>
      <c r="J36" s="198"/>
      <c r="K36" s="207"/>
      <c r="L36" s="198"/>
      <c r="M36" s="198"/>
      <c r="N36" s="198"/>
      <c r="O36" s="198"/>
      <c r="P36" s="198"/>
      <c r="Q36" s="198"/>
      <c r="R36" s="198"/>
      <c r="S36" s="203"/>
      <c r="T36" s="204"/>
      <c r="U36" s="205"/>
      <c r="V36" s="228"/>
      <c r="W36" s="207"/>
      <c r="X36" s="207"/>
      <c r="Y36" s="207"/>
      <c r="Z36" s="207"/>
      <c r="AA36" s="198"/>
      <c r="AB36" s="198"/>
      <c r="AC36" s="198"/>
      <c r="AD36" s="198"/>
      <c r="AE36" s="198"/>
      <c r="AF36" s="198"/>
      <c r="AG36" s="198"/>
    </row>
    <row r="37" ht="15.75" customHeight="1">
      <c r="A37" s="318" t="s">
        <v>252</v>
      </c>
      <c r="B37" s="317">
        <f>B35-B36</f>
        <v>83790</v>
      </c>
      <c r="C37" s="198"/>
      <c r="D37" s="198"/>
      <c r="E37" s="198"/>
      <c r="F37" s="198"/>
      <c r="G37" s="198"/>
      <c r="H37" s="198"/>
      <c r="I37" s="198"/>
      <c r="J37" s="198"/>
      <c r="K37" s="207"/>
      <c r="L37" s="198"/>
      <c r="M37" s="198"/>
      <c r="N37" s="198"/>
      <c r="O37" s="198"/>
      <c r="P37" s="198"/>
      <c r="Q37" s="198"/>
      <c r="R37" s="198"/>
      <c r="S37" s="203"/>
      <c r="T37" s="204"/>
      <c r="U37" s="205"/>
      <c r="V37" s="228"/>
      <c r="W37" s="207"/>
      <c r="X37" s="207"/>
      <c r="Y37" s="207"/>
      <c r="Z37" s="207"/>
      <c r="AA37" s="198"/>
      <c r="AB37" s="198"/>
      <c r="AC37" s="198"/>
      <c r="AD37" s="198"/>
      <c r="AE37" s="198"/>
      <c r="AF37" s="198"/>
      <c r="AG37" s="198"/>
    </row>
    <row r="38" ht="15.75" customHeight="1">
      <c r="A38" s="316" t="s">
        <v>253</v>
      </c>
      <c r="B38" s="317">
        <f>J26</f>
        <v>168038.04</v>
      </c>
      <c r="C38" s="198"/>
      <c r="D38" s="198"/>
      <c r="E38" s="198"/>
      <c r="F38" s="198"/>
      <c r="G38" s="198"/>
      <c r="H38" s="198"/>
      <c r="I38" s="198"/>
      <c r="J38" s="198"/>
      <c r="K38" s="207"/>
      <c r="L38" s="198"/>
      <c r="M38" s="198"/>
      <c r="N38" s="198"/>
      <c r="O38" s="198"/>
      <c r="P38" s="198"/>
      <c r="Q38" s="198"/>
      <c r="R38" s="198"/>
      <c r="S38" s="203"/>
      <c r="T38" s="204"/>
      <c r="U38" s="205"/>
      <c r="V38" s="228"/>
      <c r="W38" s="207"/>
      <c r="X38" s="207"/>
      <c r="Y38" s="207"/>
      <c r="Z38" s="207"/>
      <c r="AA38" s="198"/>
      <c r="AB38" s="198"/>
      <c r="AC38" s="198"/>
      <c r="AD38" s="198"/>
      <c r="AE38" s="198"/>
      <c r="AF38" s="198"/>
      <c r="AG38" s="198"/>
    </row>
    <row r="39" ht="15.75" customHeight="1">
      <c r="A39" s="318" t="s">
        <v>254</v>
      </c>
      <c r="B39" s="317">
        <f>B38+B36</f>
        <v>169748.04</v>
      </c>
      <c r="C39" s="198"/>
      <c r="D39" s="198"/>
      <c r="E39" s="198"/>
      <c r="F39" s="198"/>
      <c r="G39" s="198"/>
      <c r="H39" s="198"/>
      <c r="I39" s="198"/>
      <c r="J39" s="198"/>
      <c r="K39" s="207"/>
      <c r="L39" s="198"/>
      <c r="M39" s="198"/>
      <c r="N39" s="198"/>
      <c r="O39" s="198"/>
      <c r="P39" s="198"/>
      <c r="Q39" s="198"/>
      <c r="R39" s="198"/>
      <c r="S39" s="203"/>
      <c r="T39" s="204"/>
      <c r="U39" s="205"/>
      <c r="V39" s="228"/>
      <c r="W39" s="207"/>
      <c r="X39" s="207"/>
      <c r="Y39" s="207"/>
      <c r="Z39" s="207"/>
      <c r="AA39" s="198"/>
      <c r="AB39" s="198"/>
      <c r="AC39" s="198"/>
      <c r="AD39" s="198"/>
      <c r="AE39" s="198"/>
      <c r="AF39" s="198"/>
      <c r="AG39" s="198"/>
    </row>
    <row r="40" ht="15.75" customHeight="1">
      <c r="A40" s="318" t="s">
        <v>255</v>
      </c>
      <c r="B40" s="319">
        <f>B35-B39</f>
        <v>-84248.04</v>
      </c>
      <c r="C40" s="198"/>
      <c r="D40" s="198"/>
      <c r="E40" s="198"/>
      <c r="F40" s="198"/>
      <c r="G40" s="198"/>
      <c r="H40" s="198"/>
      <c r="I40" s="198"/>
      <c r="J40" s="320"/>
      <c r="K40" s="207"/>
      <c r="L40" s="198"/>
      <c r="M40" s="198"/>
      <c r="N40" s="198"/>
      <c r="O40" s="198"/>
      <c r="P40" s="198"/>
      <c r="Q40" s="198"/>
      <c r="R40" s="198"/>
      <c r="S40" s="203"/>
      <c r="T40" s="204"/>
      <c r="U40" s="205"/>
      <c r="V40" s="228"/>
      <c r="W40" s="207"/>
      <c r="X40" s="207"/>
      <c r="Y40" s="207"/>
      <c r="Z40" s="207"/>
      <c r="AA40" s="198"/>
      <c r="AB40" s="198"/>
      <c r="AC40" s="198"/>
      <c r="AD40" s="198"/>
      <c r="AE40" s="198"/>
      <c r="AF40" s="198"/>
      <c r="AG40" s="198"/>
    </row>
    <row r="41" ht="15.75" customHeight="1">
      <c r="A41" s="321"/>
      <c r="B41" s="322"/>
      <c r="C41" s="198"/>
      <c r="D41" s="198"/>
      <c r="E41" s="198"/>
      <c r="F41" s="198"/>
      <c r="G41" s="198"/>
      <c r="H41" s="198"/>
      <c r="I41" s="198"/>
      <c r="J41" s="320"/>
      <c r="K41" s="207"/>
      <c r="L41" s="198"/>
      <c r="M41" s="198"/>
      <c r="N41" s="198"/>
      <c r="O41" s="198"/>
      <c r="P41" s="198"/>
      <c r="Q41" s="198"/>
      <c r="R41" s="198"/>
      <c r="S41" s="203"/>
      <c r="T41" s="204"/>
      <c r="U41" s="205"/>
      <c r="V41" s="228"/>
      <c r="W41" s="207"/>
      <c r="X41" s="207"/>
      <c r="Y41" s="207"/>
      <c r="Z41" s="207"/>
      <c r="AA41" s="198"/>
      <c r="AB41" s="198"/>
      <c r="AC41" s="198"/>
      <c r="AD41" s="198"/>
      <c r="AE41" s="198"/>
      <c r="AF41" s="198"/>
      <c r="AG41" s="198"/>
    </row>
    <row r="42" ht="15.75" customHeight="1">
      <c r="A42" s="318" t="s">
        <v>411</v>
      </c>
      <c r="B42" s="317">
        <v>104500.0</v>
      </c>
      <c r="C42" s="198"/>
      <c r="D42" s="198"/>
      <c r="E42" s="198"/>
      <c r="F42" s="198"/>
      <c r="G42" s="198"/>
      <c r="H42" s="198"/>
      <c r="I42" s="198"/>
      <c r="J42" s="320"/>
      <c r="K42" s="207"/>
      <c r="L42" s="198"/>
      <c r="M42" s="198"/>
      <c r="N42" s="198"/>
      <c r="O42" s="198"/>
      <c r="P42" s="198"/>
      <c r="Q42" s="198"/>
      <c r="R42" s="198"/>
      <c r="S42" s="203"/>
      <c r="T42" s="204"/>
      <c r="U42" s="205"/>
      <c r="V42" s="228"/>
      <c r="W42" s="207"/>
      <c r="X42" s="207"/>
      <c r="Y42" s="207"/>
      <c r="Z42" s="207"/>
      <c r="AA42" s="198"/>
      <c r="AB42" s="198"/>
      <c r="AC42" s="198"/>
      <c r="AD42" s="198"/>
      <c r="AE42" s="198"/>
      <c r="AF42" s="198"/>
      <c r="AG42" s="198"/>
    </row>
    <row r="43" ht="15.75" customHeight="1">
      <c r="A43" s="316" t="s">
        <v>251</v>
      </c>
      <c r="B43" s="317">
        <f>B42*2%</f>
        <v>2090</v>
      </c>
      <c r="C43" s="198"/>
      <c r="D43" s="198"/>
      <c r="E43" s="198"/>
      <c r="F43" s="198"/>
      <c r="G43" s="198"/>
      <c r="H43" s="198"/>
      <c r="I43" s="198"/>
      <c r="J43" s="320"/>
      <c r="K43" s="207"/>
      <c r="L43" s="198"/>
      <c r="M43" s="198"/>
      <c r="N43" s="198"/>
      <c r="O43" s="198"/>
      <c r="P43" s="198"/>
      <c r="Q43" s="198"/>
      <c r="R43" s="198"/>
      <c r="S43" s="203"/>
      <c r="T43" s="204"/>
      <c r="U43" s="205"/>
      <c r="V43" s="228"/>
      <c r="W43" s="207"/>
      <c r="X43" s="207"/>
      <c r="Y43" s="207"/>
      <c r="Z43" s="207"/>
      <c r="AA43" s="198"/>
      <c r="AB43" s="198"/>
      <c r="AC43" s="198"/>
      <c r="AD43" s="198"/>
      <c r="AE43" s="198"/>
      <c r="AF43" s="198"/>
      <c r="AG43" s="198"/>
    </row>
    <row r="44" ht="15.75" customHeight="1">
      <c r="A44" s="318" t="s">
        <v>259</v>
      </c>
      <c r="B44" s="317">
        <f>73028.04</f>
        <v>73028.04</v>
      </c>
      <c r="C44" s="198"/>
      <c r="D44" s="198"/>
      <c r="E44" s="198"/>
      <c r="F44" s="198"/>
      <c r="G44" s="198"/>
      <c r="H44" s="198"/>
      <c r="I44" s="198"/>
      <c r="J44" s="320"/>
      <c r="K44" s="207"/>
      <c r="L44" s="198"/>
      <c r="M44" s="198"/>
      <c r="N44" s="198"/>
      <c r="O44" s="198"/>
      <c r="P44" s="198"/>
      <c r="Q44" s="198"/>
      <c r="R44" s="198"/>
      <c r="S44" s="203"/>
      <c r="T44" s="204"/>
      <c r="U44" s="205"/>
      <c r="V44" s="228"/>
      <c r="W44" s="207"/>
      <c r="X44" s="207"/>
      <c r="Y44" s="207"/>
      <c r="Z44" s="207"/>
      <c r="AA44" s="198"/>
      <c r="AB44" s="198"/>
      <c r="AC44" s="198"/>
      <c r="AD44" s="198"/>
      <c r="AE44" s="198"/>
      <c r="AF44" s="198"/>
      <c r="AG44" s="198"/>
    </row>
    <row r="45" ht="15.75" customHeight="1">
      <c r="A45" s="318" t="s">
        <v>260</v>
      </c>
      <c r="B45" s="317">
        <f>B42-B43-B44</f>
        <v>29381.96</v>
      </c>
      <c r="C45" s="198"/>
      <c r="D45" s="198"/>
      <c r="E45" s="198"/>
      <c r="F45" s="198"/>
      <c r="G45" s="198"/>
      <c r="H45" s="198"/>
      <c r="I45" s="198"/>
      <c r="J45" s="320"/>
      <c r="K45" s="207"/>
      <c r="L45" s="198"/>
      <c r="M45" s="198"/>
      <c r="N45" s="198"/>
      <c r="O45" s="198"/>
      <c r="P45" s="198"/>
      <c r="Q45" s="198"/>
      <c r="R45" s="198"/>
      <c r="S45" s="203"/>
      <c r="T45" s="204"/>
      <c r="U45" s="205"/>
      <c r="V45" s="228"/>
      <c r="W45" s="207"/>
      <c r="X45" s="207"/>
      <c r="Y45" s="207"/>
      <c r="Z45" s="207"/>
      <c r="AA45" s="198"/>
      <c r="AB45" s="198"/>
      <c r="AC45" s="198"/>
      <c r="AD45" s="198"/>
      <c r="AE45" s="198"/>
      <c r="AF45" s="198"/>
      <c r="AG45" s="198"/>
    </row>
    <row r="46" ht="15.75" customHeight="1">
      <c r="A46" s="316" t="s">
        <v>253</v>
      </c>
      <c r="B46" s="317">
        <f>J31</f>
        <v>29381.96</v>
      </c>
      <c r="C46" s="198"/>
      <c r="D46" s="198"/>
      <c r="E46" s="198"/>
      <c r="F46" s="198"/>
      <c r="G46" s="198"/>
      <c r="H46" s="198"/>
      <c r="I46" s="198"/>
      <c r="J46" s="320"/>
      <c r="K46" s="207"/>
      <c r="L46" s="198"/>
      <c r="M46" s="198"/>
      <c r="N46" s="198"/>
      <c r="O46" s="198"/>
      <c r="P46" s="198"/>
      <c r="Q46" s="198"/>
      <c r="R46" s="198"/>
      <c r="S46" s="203"/>
      <c r="T46" s="204"/>
      <c r="U46" s="205"/>
      <c r="V46" s="228"/>
      <c r="W46" s="207"/>
      <c r="X46" s="207"/>
      <c r="Y46" s="207"/>
      <c r="Z46" s="207"/>
      <c r="AA46" s="198"/>
      <c r="AB46" s="198"/>
      <c r="AC46" s="198"/>
      <c r="AD46" s="198"/>
      <c r="AE46" s="198"/>
      <c r="AF46" s="198"/>
      <c r="AG46" s="198"/>
    </row>
    <row r="47" ht="15.75" customHeight="1">
      <c r="A47" s="318" t="s">
        <v>261</v>
      </c>
      <c r="B47" s="319">
        <f>B45-B46</f>
        <v>0</v>
      </c>
      <c r="C47" s="198"/>
      <c r="D47" s="198"/>
      <c r="E47" s="198"/>
      <c r="F47" s="198"/>
      <c r="G47" s="198"/>
      <c r="H47" s="198"/>
      <c r="I47" s="198"/>
      <c r="J47" s="320"/>
      <c r="K47" s="207"/>
      <c r="L47" s="198"/>
      <c r="M47" s="198"/>
      <c r="N47" s="198"/>
      <c r="O47" s="198"/>
      <c r="P47" s="198"/>
      <c r="Q47" s="198"/>
      <c r="R47" s="198"/>
      <c r="S47" s="203"/>
      <c r="T47" s="204"/>
      <c r="U47" s="205"/>
      <c r="V47" s="228"/>
      <c r="W47" s="207"/>
      <c r="X47" s="207"/>
      <c r="Y47" s="207"/>
      <c r="Z47" s="207"/>
      <c r="AA47" s="198"/>
      <c r="AB47" s="198"/>
      <c r="AC47" s="198"/>
      <c r="AD47" s="198"/>
      <c r="AE47" s="198"/>
      <c r="AF47" s="198"/>
      <c r="AG47" s="198"/>
    </row>
    <row r="48" ht="15.75" customHeight="1">
      <c r="A48" s="323"/>
      <c r="B48" s="198"/>
      <c r="C48" s="198"/>
      <c r="D48" s="198"/>
      <c r="E48" s="198"/>
      <c r="F48" s="198"/>
      <c r="G48" s="198"/>
      <c r="H48" s="198"/>
      <c r="I48" s="198"/>
      <c r="J48" s="320"/>
      <c r="K48" s="207"/>
      <c r="L48" s="198"/>
      <c r="M48" s="198"/>
      <c r="N48" s="198"/>
      <c r="O48" s="198"/>
      <c r="P48" s="198"/>
      <c r="Q48" s="198"/>
      <c r="R48" s="198"/>
      <c r="S48" s="203"/>
      <c r="T48" s="204"/>
      <c r="U48" s="205"/>
      <c r="V48" s="228"/>
      <c r="W48" s="207"/>
      <c r="X48" s="207"/>
      <c r="Y48" s="207"/>
      <c r="Z48" s="207"/>
      <c r="AA48" s="198"/>
      <c r="AB48" s="198"/>
      <c r="AC48" s="198"/>
      <c r="AD48" s="198"/>
      <c r="AE48" s="198"/>
      <c r="AF48" s="198"/>
      <c r="AG48" s="198"/>
    </row>
    <row r="49" ht="15.75" customHeight="1">
      <c r="A49" s="324"/>
      <c r="B49" s="324"/>
      <c r="C49" s="198"/>
      <c r="D49" s="198"/>
      <c r="E49" s="198"/>
      <c r="F49" s="198"/>
      <c r="G49" s="198"/>
      <c r="H49" s="198"/>
      <c r="I49" s="198"/>
      <c r="J49" s="320"/>
      <c r="K49" s="207"/>
      <c r="L49" s="198"/>
      <c r="M49" s="198"/>
      <c r="N49" s="198"/>
      <c r="O49" s="198"/>
      <c r="P49" s="198"/>
      <c r="Q49" s="198"/>
      <c r="R49" s="198"/>
      <c r="S49" s="203"/>
      <c r="T49" s="204"/>
      <c r="U49" s="205"/>
      <c r="V49" s="228"/>
      <c r="W49" s="207"/>
      <c r="X49" s="207"/>
      <c r="Y49" s="207"/>
      <c r="Z49" s="207"/>
      <c r="AA49" s="198"/>
      <c r="AB49" s="198"/>
      <c r="AC49" s="198"/>
      <c r="AD49" s="198"/>
      <c r="AE49" s="198"/>
      <c r="AF49" s="198"/>
      <c r="AG49" s="198"/>
    </row>
    <row r="50" ht="15.75" customHeight="1">
      <c r="A50" s="324"/>
      <c r="B50" s="324"/>
      <c r="C50" s="198"/>
      <c r="D50" s="198"/>
      <c r="E50" s="198"/>
      <c r="F50" s="198"/>
      <c r="G50" s="198"/>
      <c r="H50" s="198"/>
      <c r="I50" s="198"/>
      <c r="J50" s="320"/>
      <c r="K50" s="207"/>
      <c r="L50" s="198"/>
      <c r="M50" s="198"/>
      <c r="N50" s="198"/>
      <c r="O50" s="198"/>
      <c r="P50" s="198"/>
      <c r="Q50" s="198"/>
      <c r="R50" s="198"/>
      <c r="S50" s="203"/>
      <c r="T50" s="204"/>
      <c r="U50" s="205"/>
      <c r="V50" s="228"/>
      <c r="W50" s="207"/>
      <c r="X50" s="207"/>
      <c r="Y50" s="207"/>
      <c r="Z50" s="207"/>
      <c r="AA50" s="198"/>
      <c r="AB50" s="198"/>
      <c r="AC50" s="198"/>
      <c r="AD50" s="198"/>
      <c r="AE50" s="198"/>
      <c r="AF50" s="198"/>
      <c r="AG50" s="198"/>
    </row>
    <row r="51" ht="15.75" customHeight="1">
      <c r="A51" s="324"/>
      <c r="B51" s="324"/>
      <c r="C51" s="198"/>
      <c r="D51" s="198"/>
      <c r="E51" s="198"/>
      <c r="F51" s="198"/>
      <c r="G51" s="198"/>
      <c r="H51" s="198"/>
      <c r="I51" s="198"/>
      <c r="J51" s="320"/>
      <c r="K51" s="207"/>
      <c r="L51" s="198"/>
      <c r="M51" s="198"/>
      <c r="N51" s="198"/>
      <c r="O51" s="198"/>
      <c r="P51" s="198"/>
      <c r="Q51" s="198"/>
      <c r="R51" s="198"/>
      <c r="S51" s="203"/>
      <c r="T51" s="204"/>
      <c r="U51" s="205"/>
      <c r="V51" s="228"/>
      <c r="W51" s="207"/>
      <c r="X51" s="207"/>
      <c r="Y51" s="207"/>
      <c r="Z51" s="207"/>
      <c r="AA51" s="198"/>
      <c r="AB51" s="198"/>
      <c r="AC51" s="198"/>
      <c r="AD51" s="198"/>
      <c r="AE51" s="198"/>
      <c r="AF51" s="198"/>
      <c r="AG51" s="198"/>
    </row>
    <row r="52" ht="15.75" customHeight="1">
      <c r="A52" s="324"/>
      <c r="B52" s="324"/>
      <c r="C52" s="198"/>
      <c r="D52" s="198"/>
      <c r="E52" s="198"/>
      <c r="F52" s="198"/>
      <c r="G52" s="198"/>
      <c r="H52" s="198"/>
      <c r="I52" s="198"/>
      <c r="J52" s="320"/>
      <c r="K52" s="207"/>
      <c r="L52" s="198"/>
      <c r="M52" s="198"/>
      <c r="N52" s="198"/>
      <c r="O52" s="198"/>
      <c r="P52" s="198"/>
      <c r="Q52" s="198"/>
      <c r="R52" s="198"/>
      <c r="S52" s="203"/>
      <c r="T52" s="204"/>
      <c r="U52" s="205"/>
      <c r="V52" s="228"/>
      <c r="W52" s="207"/>
      <c r="X52" s="207"/>
      <c r="Y52" s="207"/>
      <c r="Z52" s="207"/>
      <c r="AA52" s="198"/>
      <c r="AB52" s="198"/>
      <c r="AC52" s="198"/>
      <c r="AD52" s="198"/>
      <c r="AE52" s="198"/>
      <c r="AF52" s="198"/>
      <c r="AG52" s="198"/>
    </row>
    <row r="53" ht="15.75" customHeight="1">
      <c r="A53" s="324"/>
      <c r="B53" s="324"/>
      <c r="C53" s="198"/>
      <c r="D53" s="198"/>
      <c r="E53" s="198"/>
      <c r="F53" s="198"/>
      <c r="G53" s="198"/>
      <c r="H53" s="198"/>
      <c r="I53" s="198"/>
      <c r="J53" s="320"/>
      <c r="K53" s="207"/>
      <c r="L53" s="198"/>
      <c r="M53" s="198"/>
      <c r="N53" s="198"/>
      <c r="O53" s="198"/>
      <c r="P53" s="198"/>
      <c r="Q53" s="198"/>
      <c r="R53" s="198"/>
      <c r="S53" s="203"/>
      <c r="T53" s="204"/>
      <c r="U53" s="205"/>
      <c r="V53" s="228"/>
      <c r="W53" s="207"/>
      <c r="X53" s="207"/>
      <c r="Y53" s="207"/>
      <c r="Z53" s="207"/>
      <c r="AA53" s="198"/>
      <c r="AB53" s="198"/>
      <c r="AC53" s="198"/>
      <c r="AD53" s="198"/>
      <c r="AE53" s="198"/>
      <c r="AF53" s="198"/>
      <c r="AG53" s="198"/>
    </row>
    <row r="54" ht="15.75" customHeight="1">
      <c r="A54" s="324"/>
      <c r="B54" s="324"/>
      <c r="C54" s="198"/>
      <c r="D54" s="198"/>
      <c r="E54" s="198"/>
      <c r="F54" s="198"/>
      <c r="G54" s="198"/>
      <c r="H54" s="198"/>
      <c r="I54" s="198"/>
      <c r="J54" s="320"/>
      <c r="K54" s="207"/>
      <c r="L54" s="198"/>
      <c r="M54" s="198"/>
      <c r="N54" s="198"/>
      <c r="O54" s="198"/>
      <c r="P54" s="198"/>
      <c r="Q54" s="198"/>
      <c r="R54" s="198"/>
      <c r="S54" s="203"/>
      <c r="T54" s="204"/>
      <c r="U54" s="205"/>
      <c r="V54" s="228"/>
      <c r="W54" s="207"/>
      <c r="X54" s="207"/>
      <c r="Y54" s="207"/>
      <c r="Z54" s="207"/>
      <c r="AA54" s="198"/>
      <c r="AB54" s="198"/>
      <c r="AC54" s="198"/>
      <c r="AD54" s="198"/>
      <c r="AE54" s="198"/>
      <c r="AF54" s="198"/>
      <c r="AG54" s="198"/>
    </row>
    <row r="55" ht="15.75" customHeight="1">
      <c r="A55" s="324"/>
      <c r="B55" s="324"/>
      <c r="C55" s="198"/>
      <c r="D55" s="198"/>
      <c r="E55" s="198"/>
      <c r="F55" s="198"/>
      <c r="G55" s="198"/>
      <c r="H55" s="198"/>
      <c r="I55" s="198"/>
      <c r="J55" s="320"/>
      <c r="K55" s="207"/>
      <c r="L55" s="198"/>
      <c r="M55" s="198"/>
      <c r="N55" s="198"/>
      <c r="O55" s="198"/>
      <c r="P55" s="198"/>
      <c r="Q55" s="198"/>
      <c r="R55" s="198"/>
      <c r="S55" s="203"/>
      <c r="T55" s="204"/>
      <c r="U55" s="205"/>
      <c r="V55" s="228"/>
      <c r="W55" s="207"/>
      <c r="X55" s="207"/>
      <c r="Y55" s="207"/>
      <c r="Z55" s="207"/>
      <c r="AA55" s="198"/>
      <c r="AB55" s="198"/>
      <c r="AC55" s="198"/>
      <c r="AD55" s="198"/>
      <c r="AE55" s="198"/>
      <c r="AF55" s="198"/>
      <c r="AG55" s="198"/>
    </row>
    <row r="56" ht="15.75" customHeight="1">
      <c r="A56" s="324"/>
      <c r="B56" s="324"/>
      <c r="C56" s="198"/>
      <c r="D56" s="198"/>
      <c r="E56" s="198"/>
      <c r="F56" s="198"/>
      <c r="G56" s="198"/>
      <c r="H56" s="198"/>
      <c r="I56" s="198"/>
      <c r="J56" s="320"/>
      <c r="K56" s="207"/>
      <c r="L56" s="198"/>
      <c r="M56" s="198"/>
      <c r="N56" s="198"/>
      <c r="O56" s="198"/>
      <c r="P56" s="198"/>
      <c r="Q56" s="198"/>
      <c r="R56" s="198"/>
      <c r="S56" s="203"/>
      <c r="T56" s="204"/>
      <c r="U56" s="205"/>
      <c r="V56" s="228"/>
      <c r="W56" s="207"/>
      <c r="X56" s="207"/>
      <c r="Y56" s="207"/>
      <c r="Z56" s="207"/>
      <c r="AA56" s="198"/>
      <c r="AB56" s="198"/>
      <c r="AC56" s="198"/>
      <c r="AD56" s="198"/>
      <c r="AE56" s="198"/>
      <c r="AF56" s="198"/>
      <c r="AG56" s="198"/>
    </row>
    <row r="57" ht="15.75" customHeight="1">
      <c r="A57" s="324"/>
      <c r="B57" s="324"/>
      <c r="C57" s="198"/>
      <c r="D57" s="198"/>
      <c r="E57" s="198"/>
      <c r="F57" s="198"/>
      <c r="G57" s="198"/>
      <c r="H57" s="198"/>
      <c r="I57" s="198"/>
      <c r="J57" s="320"/>
      <c r="K57" s="207"/>
      <c r="L57" s="198"/>
      <c r="M57" s="198"/>
      <c r="N57" s="198"/>
      <c r="O57" s="198"/>
      <c r="P57" s="198"/>
      <c r="Q57" s="198"/>
      <c r="R57" s="198"/>
      <c r="S57" s="203"/>
      <c r="T57" s="204"/>
      <c r="U57" s="205"/>
      <c r="V57" s="228"/>
      <c r="W57" s="207"/>
      <c r="X57" s="207"/>
      <c r="Y57" s="207"/>
      <c r="Z57" s="207"/>
      <c r="AA57" s="198"/>
      <c r="AB57" s="198"/>
      <c r="AC57" s="198"/>
      <c r="AD57" s="198"/>
      <c r="AE57" s="198"/>
      <c r="AF57" s="198"/>
      <c r="AG57" s="198"/>
    </row>
    <row r="58" ht="15.75" customHeight="1">
      <c r="A58" s="324"/>
      <c r="B58" s="324"/>
      <c r="C58" s="198"/>
      <c r="D58" s="198"/>
      <c r="E58" s="198"/>
      <c r="F58" s="198"/>
      <c r="G58" s="198"/>
      <c r="H58" s="198"/>
      <c r="I58" s="198"/>
      <c r="J58" s="320"/>
      <c r="K58" s="207"/>
      <c r="L58" s="198"/>
      <c r="M58" s="198"/>
      <c r="N58" s="198"/>
      <c r="O58" s="198"/>
      <c r="P58" s="198"/>
      <c r="Q58" s="198"/>
      <c r="R58" s="198"/>
      <c r="S58" s="203"/>
      <c r="T58" s="204"/>
      <c r="U58" s="205"/>
      <c r="V58" s="228"/>
      <c r="W58" s="207"/>
      <c r="X58" s="207"/>
      <c r="Y58" s="207"/>
      <c r="Z58" s="207"/>
      <c r="AA58" s="198"/>
      <c r="AB58" s="198"/>
      <c r="AC58" s="198"/>
      <c r="AD58" s="198"/>
      <c r="AE58" s="198"/>
      <c r="AF58" s="198"/>
      <c r="AG58" s="198"/>
    </row>
    <row r="59" ht="15.75" customHeight="1">
      <c r="A59" s="324"/>
      <c r="B59" s="324"/>
      <c r="C59" s="198"/>
      <c r="D59" s="198"/>
      <c r="E59" s="198"/>
      <c r="F59" s="198"/>
      <c r="G59" s="198"/>
      <c r="H59" s="198"/>
      <c r="I59" s="198"/>
      <c r="J59" s="320"/>
      <c r="K59" s="207"/>
      <c r="L59" s="198"/>
      <c r="M59" s="198"/>
      <c r="N59" s="198"/>
      <c r="O59" s="198"/>
      <c r="P59" s="198"/>
      <c r="Q59" s="198"/>
      <c r="R59" s="198"/>
      <c r="S59" s="203"/>
      <c r="T59" s="204"/>
      <c r="U59" s="205"/>
      <c r="V59" s="228"/>
      <c r="W59" s="207"/>
      <c r="X59" s="207"/>
      <c r="Y59" s="207"/>
      <c r="Z59" s="207"/>
      <c r="AA59" s="198"/>
      <c r="AB59" s="198"/>
      <c r="AC59" s="198"/>
      <c r="AD59" s="198"/>
      <c r="AE59" s="198"/>
      <c r="AF59" s="198"/>
      <c r="AG59" s="198"/>
    </row>
    <row r="60" ht="15.75" customHeight="1">
      <c r="A60" s="324"/>
      <c r="B60" s="324"/>
      <c r="C60" s="198"/>
      <c r="D60" s="198"/>
      <c r="E60" s="198"/>
      <c r="F60" s="198"/>
      <c r="G60" s="198"/>
      <c r="H60" s="198"/>
      <c r="I60" s="198"/>
      <c r="J60" s="320"/>
      <c r="K60" s="207"/>
      <c r="L60" s="198"/>
      <c r="M60" s="198"/>
      <c r="N60" s="198"/>
      <c r="O60" s="198"/>
      <c r="P60" s="198"/>
      <c r="Q60" s="198"/>
      <c r="R60" s="198"/>
      <c r="S60" s="203"/>
      <c r="T60" s="204"/>
      <c r="U60" s="205"/>
      <c r="V60" s="228"/>
      <c r="W60" s="207"/>
      <c r="X60" s="207"/>
      <c r="Y60" s="207"/>
      <c r="Z60" s="207"/>
      <c r="AA60" s="198"/>
      <c r="AB60" s="198"/>
      <c r="AC60" s="198"/>
      <c r="AD60" s="198"/>
      <c r="AE60" s="198"/>
      <c r="AF60" s="198"/>
      <c r="AG60" s="198"/>
    </row>
    <row r="61" ht="15.75" customHeight="1">
      <c r="A61" s="324"/>
      <c r="B61" s="324"/>
      <c r="C61" s="198"/>
      <c r="D61" s="198"/>
      <c r="E61" s="198"/>
      <c r="F61" s="198"/>
      <c r="G61" s="198"/>
      <c r="H61" s="198"/>
      <c r="I61" s="198"/>
      <c r="J61" s="320"/>
      <c r="K61" s="207"/>
      <c r="L61" s="198"/>
      <c r="M61" s="198"/>
      <c r="N61" s="198"/>
      <c r="O61" s="198"/>
      <c r="P61" s="198"/>
      <c r="Q61" s="198"/>
      <c r="R61" s="198"/>
      <c r="S61" s="203"/>
      <c r="T61" s="204"/>
      <c r="U61" s="205"/>
      <c r="V61" s="228"/>
      <c r="W61" s="207"/>
      <c r="X61" s="207"/>
      <c r="Y61" s="207"/>
      <c r="Z61" s="207"/>
      <c r="AA61" s="198"/>
      <c r="AB61" s="198"/>
      <c r="AC61" s="198"/>
      <c r="AD61" s="198"/>
      <c r="AE61" s="198"/>
      <c r="AF61" s="198"/>
      <c r="AG61" s="198"/>
    </row>
    <row r="62" ht="15.75" customHeight="1">
      <c r="A62" s="324"/>
      <c r="B62" s="324"/>
      <c r="C62" s="198"/>
      <c r="D62" s="198"/>
      <c r="E62" s="198"/>
      <c r="F62" s="198"/>
      <c r="G62" s="198"/>
      <c r="H62" s="198"/>
      <c r="I62" s="198"/>
      <c r="J62" s="320"/>
      <c r="K62" s="207"/>
      <c r="L62" s="198"/>
      <c r="M62" s="198"/>
      <c r="N62" s="198"/>
      <c r="O62" s="198"/>
      <c r="P62" s="198"/>
      <c r="Q62" s="198"/>
      <c r="R62" s="198"/>
      <c r="S62" s="203"/>
      <c r="T62" s="204"/>
      <c r="U62" s="205"/>
      <c r="V62" s="228"/>
      <c r="W62" s="207"/>
      <c r="X62" s="207"/>
      <c r="Y62" s="207"/>
      <c r="Z62" s="207"/>
      <c r="AA62" s="198"/>
      <c r="AB62" s="198"/>
      <c r="AC62" s="198"/>
      <c r="AD62" s="198"/>
      <c r="AE62" s="198"/>
      <c r="AF62" s="198"/>
      <c r="AG62" s="198"/>
    </row>
    <row r="63" ht="15.75" customHeight="1">
      <c r="A63" s="324"/>
      <c r="B63" s="324"/>
      <c r="C63" s="198"/>
      <c r="D63" s="198"/>
      <c r="E63" s="198"/>
      <c r="F63" s="198"/>
      <c r="G63" s="198"/>
      <c r="H63" s="198"/>
      <c r="I63" s="198"/>
      <c r="J63" s="320"/>
      <c r="K63" s="207"/>
      <c r="L63" s="198"/>
      <c r="M63" s="198"/>
      <c r="N63" s="198"/>
      <c r="O63" s="198"/>
      <c r="P63" s="198"/>
      <c r="Q63" s="198"/>
      <c r="R63" s="198"/>
      <c r="S63" s="203"/>
      <c r="T63" s="204"/>
      <c r="U63" s="205"/>
      <c r="V63" s="228"/>
      <c r="W63" s="207"/>
      <c r="X63" s="207"/>
      <c r="Y63" s="207"/>
      <c r="Z63" s="207"/>
      <c r="AA63" s="198"/>
      <c r="AB63" s="198"/>
      <c r="AC63" s="198"/>
      <c r="AD63" s="198"/>
      <c r="AE63" s="198"/>
      <c r="AF63" s="198"/>
      <c r="AG63" s="198"/>
    </row>
    <row r="64" ht="15.75" customHeight="1">
      <c r="A64" s="325"/>
      <c r="B64" s="324"/>
      <c r="C64" s="198"/>
      <c r="D64" s="198"/>
      <c r="E64" s="198"/>
      <c r="F64" s="198"/>
      <c r="G64" s="198"/>
      <c r="H64" s="198"/>
      <c r="I64" s="198"/>
      <c r="J64" s="320"/>
      <c r="K64" s="207"/>
      <c r="L64" s="198"/>
      <c r="M64" s="198"/>
      <c r="N64" s="198"/>
      <c r="O64" s="198"/>
      <c r="P64" s="198"/>
      <c r="Q64" s="198"/>
      <c r="R64" s="198"/>
      <c r="S64" s="203"/>
      <c r="T64" s="204"/>
      <c r="U64" s="205"/>
      <c r="V64" s="228"/>
      <c r="W64" s="207"/>
      <c r="X64" s="207"/>
      <c r="Y64" s="207"/>
      <c r="Z64" s="207"/>
      <c r="AA64" s="198"/>
      <c r="AB64" s="198"/>
      <c r="AC64" s="198"/>
      <c r="AD64" s="198"/>
      <c r="AE64" s="198"/>
      <c r="AF64" s="198"/>
      <c r="AG64" s="198"/>
    </row>
    <row r="65" ht="15.75" customHeight="1">
      <c r="A65" s="323"/>
      <c r="B65" s="198"/>
      <c r="C65" s="198"/>
      <c r="D65" s="198"/>
      <c r="E65" s="198"/>
      <c r="F65" s="198"/>
      <c r="G65" s="198"/>
      <c r="H65" s="198"/>
      <c r="I65" s="198"/>
      <c r="J65" s="320"/>
      <c r="K65" s="207"/>
      <c r="L65" s="198"/>
      <c r="M65" s="198"/>
      <c r="N65" s="198"/>
      <c r="O65" s="198"/>
      <c r="P65" s="198"/>
      <c r="Q65" s="198"/>
      <c r="R65" s="198"/>
      <c r="S65" s="203"/>
      <c r="T65" s="204"/>
      <c r="U65" s="205"/>
      <c r="V65" s="228"/>
      <c r="W65" s="207"/>
      <c r="X65" s="207"/>
      <c r="Y65" s="207"/>
      <c r="Z65" s="207"/>
      <c r="AA65" s="198"/>
      <c r="AB65" s="198"/>
      <c r="AC65" s="198"/>
      <c r="AD65" s="198"/>
      <c r="AE65" s="198"/>
      <c r="AF65" s="198"/>
      <c r="AG65" s="198"/>
    </row>
    <row r="66" ht="15.75" customHeight="1">
      <c r="A66" s="323"/>
      <c r="B66" s="198"/>
      <c r="C66" s="198"/>
      <c r="D66" s="198"/>
      <c r="E66" s="198"/>
      <c r="F66" s="198"/>
      <c r="G66" s="198"/>
      <c r="H66" s="198"/>
      <c r="I66" s="198"/>
      <c r="J66" s="320"/>
      <c r="K66" s="207"/>
      <c r="L66" s="198"/>
      <c r="M66" s="198"/>
      <c r="N66" s="198"/>
      <c r="O66" s="198"/>
      <c r="P66" s="198"/>
      <c r="Q66" s="198"/>
      <c r="R66" s="198"/>
      <c r="S66" s="203"/>
      <c r="T66" s="204"/>
      <c r="U66" s="205"/>
      <c r="V66" s="228"/>
      <c r="W66" s="207"/>
      <c r="X66" s="207"/>
      <c r="Y66" s="207"/>
      <c r="Z66" s="207"/>
      <c r="AA66" s="198"/>
      <c r="AB66" s="198"/>
      <c r="AC66" s="198"/>
      <c r="AD66" s="198"/>
      <c r="AE66" s="198"/>
      <c r="AF66" s="198"/>
      <c r="AG66" s="198"/>
    </row>
    <row r="67" ht="15.75" customHeight="1">
      <c r="A67" s="323"/>
      <c r="B67" s="198"/>
      <c r="C67" s="198"/>
      <c r="D67" s="198"/>
      <c r="E67" s="198"/>
      <c r="F67" s="198"/>
      <c r="G67" s="198"/>
      <c r="H67" s="198"/>
      <c r="I67" s="198"/>
      <c r="J67" s="320"/>
      <c r="K67" s="207"/>
      <c r="L67" s="198"/>
      <c r="M67" s="198"/>
      <c r="N67" s="198"/>
      <c r="O67" s="198"/>
      <c r="P67" s="198"/>
      <c r="Q67" s="198"/>
      <c r="R67" s="198"/>
      <c r="S67" s="203"/>
      <c r="T67" s="204"/>
      <c r="U67" s="205"/>
      <c r="V67" s="228"/>
      <c r="W67" s="207"/>
      <c r="X67" s="207"/>
      <c r="Y67" s="207"/>
      <c r="Z67" s="207"/>
      <c r="AA67" s="198"/>
      <c r="AB67" s="198"/>
      <c r="AC67" s="198"/>
      <c r="AD67" s="198"/>
      <c r="AE67" s="198"/>
      <c r="AF67" s="198"/>
      <c r="AG67" s="198"/>
    </row>
    <row r="68" ht="15.75" customHeight="1">
      <c r="A68" s="323"/>
      <c r="B68" s="198"/>
      <c r="C68" s="198"/>
      <c r="D68" s="198"/>
      <c r="E68" s="198"/>
      <c r="F68" s="198"/>
      <c r="G68" s="198"/>
      <c r="H68" s="198"/>
      <c r="I68" s="198"/>
      <c r="J68" s="320"/>
      <c r="K68" s="207"/>
      <c r="L68" s="198"/>
      <c r="M68" s="198"/>
      <c r="N68" s="198"/>
      <c r="O68" s="198"/>
      <c r="P68" s="198"/>
      <c r="Q68" s="198"/>
      <c r="R68" s="198"/>
      <c r="S68" s="203"/>
      <c r="T68" s="204"/>
      <c r="U68" s="205"/>
      <c r="V68" s="228"/>
      <c r="W68" s="207"/>
      <c r="X68" s="207"/>
      <c r="Y68" s="207"/>
      <c r="Z68" s="207"/>
      <c r="AA68" s="198"/>
      <c r="AB68" s="198"/>
      <c r="AC68" s="198"/>
      <c r="AD68" s="198"/>
      <c r="AE68" s="198"/>
      <c r="AF68" s="198"/>
      <c r="AG68" s="198"/>
    </row>
    <row r="69" ht="15.75" customHeight="1">
      <c r="A69" s="323"/>
      <c r="B69" s="198"/>
      <c r="C69" s="198"/>
      <c r="D69" s="198"/>
      <c r="E69" s="198"/>
      <c r="F69" s="198"/>
      <c r="G69" s="198"/>
      <c r="H69" s="198"/>
      <c r="I69" s="198"/>
      <c r="J69" s="320"/>
      <c r="K69" s="207"/>
      <c r="L69" s="198"/>
      <c r="M69" s="198"/>
      <c r="N69" s="198"/>
      <c r="O69" s="198"/>
      <c r="P69" s="198"/>
      <c r="Q69" s="198"/>
      <c r="R69" s="198"/>
      <c r="S69" s="203"/>
      <c r="T69" s="204"/>
      <c r="U69" s="205"/>
      <c r="V69" s="228"/>
      <c r="W69" s="207"/>
      <c r="X69" s="207"/>
      <c r="Y69" s="207"/>
      <c r="Z69" s="207"/>
      <c r="AA69" s="198"/>
      <c r="AB69" s="198"/>
      <c r="AC69" s="198"/>
      <c r="AD69" s="198"/>
      <c r="AE69" s="198"/>
      <c r="AF69" s="198"/>
      <c r="AG69" s="198"/>
    </row>
    <row r="70" ht="15.75" customHeight="1">
      <c r="A70" s="323"/>
      <c r="B70" s="198"/>
      <c r="C70" s="198"/>
      <c r="D70" s="198"/>
      <c r="E70" s="198"/>
      <c r="F70" s="198"/>
      <c r="G70" s="198"/>
      <c r="H70" s="198"/>
      <c r="I70" s="198"/>
      <c r="J70" s="320"/>
      <c r="K70" s="207"/>
      <c r="L70" s="198"/>
      <c r="M70" s="198"/>
      <c r="N70" s="198"/>
      <c r="O70" s="198"/>
      <c r="P70" s="198"/>
      <c r="Q70" s="198"/>
      <c r="R70" s="198"/>
      <c r="S70" s="203"/>
      <c r="T70" s="204"/>
      <c r="U70" s="205"/>
      <c r="V70" s="228"/>
      <c r="W70" s="207"/>
      <c r="X70" s="207"/>
      <c r="Y70" s="207"/>
      <c r="Z70" s="207"/>
      <c r="AA70" s="198"/>
      <c r="AB70" s="198"/>
      <c r="AC70" s="198"/>
      <c r="AD70" s="198"/>
      <c r="AE70" s="198"/>
      <c r="AF70" s="198"/>
      <c r="AG70" s="198"/>
    </row>
    <row r="71" ht="15.75" customHeight="1">
      <c r="A71" s="323"/>
      <c r="B71" s="198"/>
      <c r="C71" s="198"/>
      <c r="D71" s="198"/>
      <c r="E71" s="198"/>
      <c r="F71" s="198"/>
      <c r="G71" s="198"/>
      <c r="H71" s="198"/>
      <c r="I71" s="198"/>
      <c r="J71" s="320"/>
      <c r="K71" s="207"/>
      <c r="L71" s="198"/>
      <c r="M71" s="198"/>
      <c r="N71" s="198"/>
      <c r="O71" s="198"/>
      <c r="P71" s="198"/>
      <c r="Q71" s="198"/>
      <c r="R71" s="198"/>
      <c r="S71" s="203"/>
      <c r="T71" s="204"/>
      <c r="U71" s="205"/>
      <c r="V71" s="228"/>
      <c r="W71" s="207"/>
      <c r="X71" s="207"/>
      <c r="Y71" s="207"/>
      <c r="Z71" s="207"/>
      <c r="AA71" s="198"/>
      <c r="AB71" s="198"/>
      <c r="AC71" s="198"/>
      <c r="AD71" s="198"/>
      <c r="AE71" s="198"/>
      <c r="AF71" s="198"/>
      <c r="AG71" s="198"/>
    </row>
    <row r="72" ht="15.75" customHeight="1">
      <c r="A72" s="323"/>
      <c r="B72" s="198"/>
      <c r="C72" s="198"/>
      <c r="D72" s="198"/>
      <c r="E72" s="198"/>
      <c r="F72" s="198"/>
      <c r="G72" s="198"/>
      <c r="H72" s="198"/>
      <c r="I72" s="198"/>
      <c r="J72" s="320"/>
      <c r="K72" s="207"/>
      <c r="L72" s="198"/>
      <c r="M72" s="198"/>
      <c r="N72" s="198"/>
      <c r="O72" s="198"/>
      <c r="P72" s="198"/>
      <c r="Q72" s="198"/>
      <c r="R72" s="198"/>
      <c r="S72" s="203"/>
      <c r="T72" s="204"/>
      <c r="U72" s="205"/>
      <c r="V72" s="228"/>
      <c r="W72" s="207"/>
      <c r="X72" s="207"/>
      <c r="Y72" s="207"/>
      <c r="Z72" s="207"/>
      <c r="AA72" s="198"/>
      <c r="AB72" s="198"/>
      <c r="AC72" s="198"/>
      <c r="AD72" s="198"/>
      <c r="AE72" s="198"/>
      <c r="AF72" s="198"/>
      <c r="AG72" s="198"/>
    </row>
    <row r="73" ht="15.75" customHeight="1">
      <c r="A73" s="323"/>
      <c r="B73" s="198"/>
      <c r="C73" s="198"/>
      <c r="D73" s="198"/>
      <c r="E73" s="198"/>
      <c r="F73" s="198"/>
      <c r="G73" s="198"/>
      <c r="H73" s="198"/>
      <c r="I73" s="198"/>
      <c r="J73" s="320"/>
      <c r="K73" s="207"/>
      <c r="L73" s="198"/>
      <c r="M73" s="198"/>
      <c r="N73" s="198"/>
      <c r="O73" s="198"/>
      <c r="P73" s="198"/>
      <c r="Q73" s="198"/>
      <c r="R73" s="198"/>
      <c r="S73" s="203"/>
      <c r="T73" s="204"/>
      <c r="U73" s="205"/>
      <c r="V73" s="228"/>
      <c r="W73" s="207"/>
      <c r="X73" s="207"/>
      <c r="Y73" s="207"/>
      <c r="Z73" s="207"/>
      <c r="AA73" s="198"/>
      <c r="AB73" s="198"/>
      <c r="AC73" s="198"/>
      <c r="AD73" s="198"/>
      <c r="AE73" s="198"/>
      <c r="AF73" s="198"/>
      <c r="AG73" s="198"/>
    </row>
    <row r="74" ht="15.75" customHeight="1">
      <c r="A74" s="323"/>
      <c r="B74" s="198"/>
      <c r="C74" s="198"/>
      <c r="D74" s="198"/>
      <c r="E74" s="198"/>
      <c r="F74" s="198"/>
      <c r="G74" s="198"/>
      <c r="H74" s="198"/>
      <c r="I74" s="198"/>
      <c r="J74" s="320"/>
      <c r="K74" s="207"/>
      <c r="L74" s="198"/>
      <c r="M74" s="198"/>
      <c r="N74" s="198"/>
      <c r="O74" s="198"/>
      <c r="P74" s="198"/>
      <c r="Q74" s="198"/>
      <c r="R74" s="198"/>
      <c r="S74" s="203"/>
      <c r="T74" s="204"/>
      <c r="U74" s="205"/>
      <c r="V74" s="228"/>
      <c r="W74" s="207"/>
      <c r="X74" s="207"/>
      <c r="Y74" s="207"/>
      <c r="Z74" s="207"/>
      <c r="AA74" s="198"/>
      <c r="AB74" s="198"/>
      <c r="AC74" s="198"/>
      <c r="AD74" s="198"/>
      <c r="AE74" s="198"/>
      <c r="AF74" s="198"/>
      <c r="AG74" s="198"/>
    </row>
    <row r="75" ht="15.75" customHeight="1">
      <c r="A75" s="323"/>
      <c r="B75" s="198"/>
      <c r="C75" s="198"/>
      <c r="D75" s="198"/>
      <c r="E75" s="198"/>
      <c r="F75" s="198"/>
      <c r="G75" s="198"/>
      <c r="H75" s="198"/>
      <c r="I75" s="198"/>
      <c r="J75" s="320"/>
      <c r="K75" s="207"/>
      <c r="L75" s="198"/>
      <c r="M75" s="198"/>
      <c r="N75" s="198"/>
      <c r="O75" s="198"/>
      <c r="P75" s="198"/>
      <c r="Q75" s="198"/>
      <c r="R75" s="198"/>
      <c r="S75" s="203"/>
      <c r="T75" s="204"/>
      <c r="U75" s="205"/>
      <c r="V75" s="228"/>
      <c r="W75" s="207"/>
      <c r="X75" s="207"/>
      <c r="Y75" s="207"/>
      <c r="Z75" s="207"/>
      <c r="AA75" s="198"/>
      <c r="AB75" s="198"/>
      <c r="AC75" s="198"/>
      <c r="AD75" s="198"/>
      <c r="AE75" s="198"/>
      <c r="AF75" s="198"/>
      <c r="AG75" s="198"/>
    </row>
    <row r="76" ht="15.75" customHeight="1">
      <c r="A76" s="323"/>
      <c r="B76" s="198"/>
      <c r="C76" s="198"/>
      <c r="D76" s="198"/>
      <c r="E76" s="198"/>
      <c r="F76" s="198"/>
      <c r="G76" s="198"/>
      <c r="H76" s="198"/>
      <c r="I76" s="198"/>
      <c r="J76" s="320"/>
      <c r="K76" s="207"/>
      <c r="L76" s="198"/>
      <c r="M76" s="198"/>
      <c r="N76" s="198"/>
      <c r="O76" s="198"/>
      <c r="P76" s="198"/>
      <c r="Q76" s="198"/>
      <c r="R76" s="198"/>
      <c r="S76" s="203"/>
      <c r="T76" s="204"/>
      <c r="U76" s="205"/>
      <c r="V76" s="228"/>
      <c r="W76" s="207"/>
      <c r="X76" s="207"/>
      <c r="Y76" s="207"/>
      <c r="Z76" s="207"/>
      <c r="AA76" s="198"/>
      <c r="AB76" s="198"/>
      <c r="AC76" s="198"/>
      <c r="AD76" s="198"/>
      <c r="AE76" s="198"/>
      <c r="AF76" s="198"/>
      <c r="AG76" s="198"/>
    </row>
    <row r="77" ht="15.75" customHeight="1">
      <c r="A77" s="323"/>
      <c r="B77" s="198"/>
      <c r="C77" s="198"/>
      <c r="D77" s="198"/>
      <c r="E77" s="198"/>
      <c r="F77" s="198"/>
      <c r="G77" s="198"/>
      <c r="H77" s="198"/>
      <c r="I77" s="198"/>
      <c r="J77" s="320"/>
      <c r="K77" s="207"/>
      <c r="L77" s="198"/>
      <c r="M77" s="198"/>
      <c r="N77" s="198"/>
      <c r="O77" s="198"/>
      <c r="P77" s="198"/>
      <c r="Q77" s="198"/>
      <c r="R77" s="198"/>
      <c r="S77" s="203"/>
      <c r="T77" s="204"/>
      <c r="U77" s="205"/>
      <c r="V77" s="228"/>
      <c r="W77" s="207"/>
      <c r="X77" s="207"/>
      <c r="Y77" s="207"/>
      <c r="Z77" s="207"/>
      <c r="AA77" s="198"/>
      <c r="AB77" s="198"/>
      <c r="AC77" s="198"/>
      <c r="AD77" s="198"/>
      <c r="AE77" s="198"/>
      <c r="AF77" s="198"/>
      <c r="AG77" s="198"/>
    </row>
    <row r="78" ht="15.75" customHeight="1">
      <c r="A78" s="323"/>
      <c r="B78" s="198"/>
      <c r="C78" s="198"/>
      <c r="D78" s="198"/>
      <c r="E78" s="198"/>
      <c r="F78" s="198"/>
      <c r="G78" s="198"/>
      <c r="H78" s="198"/>
      <c r="I78" s="198"/>
      <c r="J78" s="320"/>
      <c r="K78" s="207"/>
      <c r="L78" s="198"/>
      <c r="M78" s="198"/>
      <c r="N78" s="198"/>
      <c r="O78" s="198"/>
      <c r="P78" s="198"/>
      <c r="Q78" s="198"/>
      <c r="R78" s="198"/>
      <c r="S78" s="203"/>
      <c r="T78" s="204"/>
      <c r="U78" s="205"/>
      <c r="V78" s="228"/>
      <c r="W78" s="207"/>
      <c r="X78" s="207"/>
      <c r="Y78" s="207"/>
      <c r="Z78" s="207"/>
      <c r="AA78" s="198"/>
      <c r="AB78" s="198"/>
      <c r="AC78" s="198"/>
      <c r="AD78" s="198"/>
      <c r="AE78" s="198"/>
      <c r="AF78" s="198"/>
      <c r="AG78" s="198"/>
    </row>
    <row r="79" ht="15.75" customHeight="1">
      <c r="A79" s="323"/>
      <c r="B79" s="198"/>
      <c r="C79" s="198"/>
      <c r="D79" s="198"/>
      <c r="E79" s="198"/>
      <c r="F79" s="198"/>
      <c r="G79" s="198"/>
      <c r="H79" s="198"/>
      <c r="I79" s="198"/>
      <c r="J79" s="320"/>
      <c r="K79" s="207"/>
      <c r="L79" s="198"/>
      <c r="M79" s="198"/>
      <c r="N79" s="198"/>
      <c r="O79" s="198"/>
      <c r="P79" s="198"/>
      <c r="Q79" s="198"/>
      <c r="R79" s="198"/>
      <c r="S79" s="203"/>
      <c r="T79" s="204"/>
      <c r="U79" s="205"/>
      <c r="V79" s="228"/>
      <c r="W79" s="207"/>
      <c r="X79" s="207"/>
      <c r="Y79" s="207"/>
      <c r="Z79" s="207"/>
      <c r="AA79" s="198"/>
      <c r="AB79" s="198"/>
      <c r="AC79" s="198"/>
      <c r="AD79" s="198"/>
      <c r="AE79" s="198"/>
      <c r="AF79" s="198"/>
      <c r="AG79" s="198"/>
    </row>
    <row r="80" ht="15.75" customHeight="1">
      <c r="A80" s="323"/>
      <c r="B80" s="198"/>
      <c r="C80" s="198"/>
      <c r="D80" s="198"/>
      <c r="E80" s="198"/>
      <c r="F80" s="198"/>
      <c r="G80" s="198"/>
      <c r="H80" s="198"/>
      <c r="I80" s="198"/>
      <c r="J80" s="320"/>
      <c r="K80" s="207"/>
      <c r="L80" s="198"/>
      <c r="M80" s="198"/>
      <c r="N80" s="198"/>
      <c r="O80" s="198"/>
      <c r="P80" s="198"/>
      <c r="Q80" s="198"/>
      <c r="R80" s="198"/>
      <c r="S80" s="203"/>
      <c r="T80" s="204"/>
      <c r="U80" s="205"/>
      <c r="V80" s="228"/>
      <c r="W80" s="207"/>
      <c r="X80" s="207"/>
      <c r="Y80" s="207"/>
      <c r="Z80" s="207"/>
      <c r="AA80" s="198"/>
      <c r="AB80" s="198"/>
      <c r="AC80" s="198"/>
      <c r="AD80" s="198"/>
      <c r="AE80" s="198"/>
      <c r="AF80" s="198"/>
      <c r="AG80" s="198"/>
    </row>
    <row r="81" ht="15.75" customHeight="1">
      <c r="A81" s="323"/>
      <c r="B81" s="198"/>
      <c r="C81" s="198"/>
      <c r="D81" s="198"/>
      <c r="E81" s="198"/>
      <c r="F81" s="198"/>
      <c r="G81" s="198"/>
      <c r="H81" s="198"/>
      <c r="I81" s="198"/>
      <c r="J81" s="320"/>
      <c r="K81" s="207"/>
      <c r="L81" s="198"/>
      <c r="M81" s="198"/>
      <c r="N81" s="198"/>
      <c r="O81" s="198"/>
      <c r="P81" s="198"/>
      <c r="Q81" s="198"/>
      <c r="R81" s="198"/>
      <c r="S81" s="203"/>
      <c r="T81" s="204"/>
      <c r="U81" s="205"/>
      <c r="V81" s="228"/>
      <c r="W81" s="207"/>
      <c r="X81" s="207"/>
      <c r="Y81" s="207"/>
      <c r="Z81" s="207"/>
      <c r="AA81" s="198"/>
      <c r="AB81" s="198"/>
      <c r="AC81" s="198"/>
      <c r="AD81" s="198"/>
      <c r="AE81" s="198"/>
      <c r="AF81" s="198"/>
      <c r="AG81" s="198"/>
    </row>
    <row r="82" ht="15.75" customHeight="1">
      <c r="A82" s="323"/>
      <c r="B82" s="198"/>
      <c r="C82" s="198"/>
      <c r="D82" s="198"/>
      <c r="E82" s="198"/>
      <c r="F82" s="198"/>
      <c r="G82" s="198"/>
      <c r="H82" s="198"/>
      <c r="I82" s="198"/>
      <c r="J82" s="320"/>
      <c r="K82" s="207"/>
      <c r="L82" s="198"/>
      <c r="M82" s="198"/>
      <c r="N82" s="198"/>
      <c r="O82" s="198"/>
      <c r="P82" s="198"/>
      <c r="Q82" s="198"/>
      <c r="R82" s="198"/>
      <c r="S82" s="203"/>
      <c r="T82" s="204"/>
      <c r="U82" s="205"/>
      <c r="V82" s="228"/>
      <c r="W82" s="207"/>
      <c r="X82" s="207"/>
      <c r="Y82" s="207"/>
      <c r="Z82" s="207"/>
      <c r="AA82" s="198"/>
      <c r="AB82" s="198"/>
      <c r="AC82" s="198"/>
      <c r="AD82" s="198"/>
      <c r="AE82" s="198"/>
      <c r="AF82" s="198"/>
      <c r="AG82" s="198"/>
    </row>
    <row r="83" ht="15.75" customHeight="1">
      <c r="A83" s="323"/>
      <c r="B83" s="198"/>
      <c r="C83" s="198"/>
      <c r="D83" s="198"/>
      <c r="E83" s="198"/>
      <c r="F83" s="198"/>
      <c r="G83" s="198"/>
      <c r="H83" s="198"/>
      <c r="I83" s="198"/>
      <c r="J83" s="320"/>
      <c r="K83" s="207"/>
      <c r="L83" s="198"/>
      <c r="M83" s="198"/>
      <c r="N83" s="198"/>
      <c r="O83" s="198"/>
      <c r="P83" s="198"/>
      <c r="Q83" s="198"/>
      <c r="R83" s="198"/>
      <c r="S83" s="203"/>
      <c r="T83" s="204"/>
      <c r="U83" s="205"/>
      <c r="V83" s="228"/>
      <c r="W83" s="207"/>
      <c r="X83" s="207"/>
      <c r="Y83" s="207"/>
      <c r="Z83" s="207"/>
      <c r="AA83" s="198"/>
      <c r="AB83" s="198"/>
      <c r="AC83" s="198"/>
      <c r="AD83" s="198"/>
      <c r="AE83" s="198"/>
      <c r="AF83" s="198"/>
      <c r="AG83" s="198"/>
    </row>
    <row r="84" ht="15.75" customHeight="1">
      <c r="A84" s="323"/>
      <c r="B84" s="198"/>
      <c r="C84" s="198"/>
      <c r="D84" s="198"/>
      <c r="E84" s="198"/>
      <c r="F84" s="198"/>
      <c r="G84" s="198"/>
      <c r="H84" s="198"/>
      <c r="I84" s="198"/>
      <c r="J84" s="320"/>
      <c r="K84" s="207"/>
      <c r="L84" s="198"/>
      <c r="M84" s="198"/>
      <c r="N84" s="198"/>
      <c r="O84" s="198"/>
      <c r="P84" s="198"/>
      <c r="Q84" s="198"/>
      <c r="R84" s="198"/>
      <c r="S84" s="203"/>
      <c r="T84" s="204"/>
      <c r="U84" s="205"/>
      <c r="V84" s="228"/>
      <c r="W84" s="207"/>
      <c r="X84" s="207"/>
      <c r="Y84" s="207"/>
      <c r="Z84" s="207"/>
      <c r="AA84" s="198"/>
      <c r="AB84" s="198"/>
      <c r="AC84" s="198"/>
      <c r="AD84" s="198"/>
      <c r="AE84" s="198"/>
      <c r="AF84" s="198"/>
      <c r="AG84" s="198"/>
    </row>
    <row r="85" ht="15.75" customHeight="1">
      <c r="A85" s="323"/>
      <c r="B85" s="198"/>
      <c r="C85" s="198"/>
      <c r="D85" s="198"/>
      <c r="E85" s="198"/>
      <c r="F85" s="198"/>
      <c r="G85" s="198"/>
      <c r="H85" s="198"/>
      <c r="I85" s="198"/>
      <c r="J85" s="320"/>
      <c r="K85" s="207"/>
      <c r="L85" s="198"/>
      <c r="M85" s="198"/>
      <c r="N85" s="198"/>
      <c r="O85" s="198"/>
      <c r="P85" s="198"/>
      <c r="Q85" s="198"/>
      <c r="R85" s="198"/>
      <c r="S85" s="203"/>
      <c r="T85" s="204"/>
      <c r="U85" s="205"/>
      <c r="V85" s="228"/>
      <c r="W85" s="207"/>
      <c r="X85" s="207"/>
      <c r="Y85" s="207"/>
      <c r="Z85" s="207"/>
      <c r="AA85" s="198"/>
      <c r="AB85" s="198"/>
      <c r="AC85" s="198"/>
      <c r="AD85" s="198"/>
      <c r="AE85" s="198"/>
      <c r="AF85" s="198"/>
      <c r="AG85" s="198"/>
    </row>
    <row r="86" ht="15.75" customHeight="1">
      <c r="A86" s="323"/>
      <c r="B86" s="198"/>
      <c r="C86" s="198"/>
      <c r="D86" s="198"/>
      <c r="E86" s="198"/>
      <c r="F86" s="198"/>
      <c r="G86" s="198"/>
      <c r="H86" s="198"/>
      <c r="I86" s="198"/>
      <c r="J86" s="320"/>
      <c r="K86" s="207"/>
      <c r="L86" s="198"/>
      <c r="M86" s="198"/>
      <c r="N86" s="198"/>
      <c r="O86" s="198"/>
      <c r="P86" s="198"/>
      <c r="Q86" s="198"/>
      <c r="R86" s="198"/>
      <c r="S86" s="203"/>
      <c r="T86" s="204"/>
      <c r="U86" s="205"/>
      <c r="V86" s="228"/>
      <c r="W86" s="207"/>
      <c r="X86" s="207"/>
      <c r="Y86" s="207"/>
      <c r="Z86" s="207"/>
      <c r="AA86" s="198"/>
      <c r="AB86" s="198"/>
      <c r="AC86" s="198"/>
      <c r="AD86" s="198"/>
      <c r="AE86" s="198"/>
      <c r="AF86" s="198"/>
      <c r="AG86" s="198"/>
    </row>
    <row r="87" ht="15.75" customHeight="1">
      <c r="A87" s="323"/>
      <c r="B87" s="198"/>
      <c r="C87" s="198"/>
      <c r="D87" s="198"/>
      <c r="E87" s="198"/>
      <c r="F87" s="198"/>
      <c r="G87" s="198"/>
      <c r="H87" s="198"/>
      <c r="I87" s="198"/>
      <c r="J87" s="320"/>
      <c r="K87" s="207"/>
      <c r="L87" s="198"/>
      <c r="M87" s="198"/>
      <c r="N87" s="198"/>
      <c r="O87" s="198"/>
      <c r="P87" s="198"/>
      <c r="Q87" s="198"/>
      <c r="R87" s="198"/>
      <c r="S87" s="203"/>
      <c r="T87" s="204"/>
      <c r="U87" s="205"/>
      <c r="V87" s="228"/>
      <c r="W87" s="207"/>
      <c r="X87" s="207"/>
      <c r="Y87" s="207"/>
      <c r="Z87" s="207"/>
      <c r="AA87" s="198"/>
      <c r="AB87" s="198"/>
      <c r="AC87" s="198"/>
      <c r="AD87" s="198"/>
      <c r="AE87" s="198"/>
      <c r="AF87" s="198"/>
      <c r="AG87" s="198"/>
    </row>
    <row r="88" ht="15.75" customHeight="1">
      <c r="A88" s="323"/>
      <c r="B88" s="198"/>
      <c r="C88" s="198"/>
      <c r="D88" s="198"/>
      <c r="E88" s="198"/>
      <c r="F88" s="198"/>
      <c r="G88" s="198"/>
      <c r="H88" s="198"/>
      <c r="I88" s="198"/>
      <c r="J88" s="320"/>
      <c r="K88" s="207"/>
      <c r="L88" s="198"/>
      <c r="M88" s="198"/>
      <c r="N88" s="198"/>
      <c r="O88" s="198"/>
      <c r="P88" s="198"/>
      <c r="Q88" s="198"/>
      <c r="R88" s="198"/>
      <c r="S88" s="203"/>
      <c r="T88" s="204"/>
      <c r="U88" s="205"/>
      <c r="V88" s="228"/>
      <c r="W88" s="207"/>
      <c r="X88" s="207"/>
      <c r="Y88" s="207"/>
      <c r="Z88" s="207"/>
      <c r="AA88" s="198"/>
      <c r="AB88" s="198"/>
      <c r="AC88" s="198"/>
      <c r="AD88" s="198"/>
      <c r="AE88" s="198"/>
      <c r="AF88" s="198"/>
      <c r="AG88" s="198"/>
    </row>
    <row r="89" ht="15.75" customHeight="1">
      <c r="A89" s="323"/>
      <c r="B89" s="198"/>
      <c r="C89" s="198"/>
      <c r="D89" s="198"/>
      <c r="E89" s="198"/>
      <c r="F89" s="198"/>
      <c r="G89" s="198"/>
      <c r="H89" s="198"/>
      <c r="I89" s="198"/>
      <c r="J89" s="320"/>
      <c r="K89" s="207"/>
      <c r="L89" s="198"/>
      <c r="M89" s="198"/>
      <c r="N89" s="198"/>
      <c r="O89" s="198"/>
      <c r="P89" s="198"/>
      <c r="Q89" s="198"/>
      <c r="R89" s="198"/>
      <c r="S89" s="203"/>
      <c r="T89" s="204"/>
      <c r="U89" s="205"/>
      <c r="V89" s="228"/>
      <c r="W89" s="207"/>
      <c r="X89" s="207"/>
      <c r="Y89" s="207"/>
      <c r="Z89" s="207"/>
      <c r="AA89" s="198"/>
      <c r="AB89" s="198"/>
      <c r="AC89" s="198"/>
      <c r="AD89" s="198"/>
      <c r="AE89" s="198"/>
      <c r="AF89" s="198"/>
      <c r="AG89" s="198"/>
    </row>
    <row r="90" ht="15.75" customHeight="1">
      <c r="A90" s="323"/>
      <c r="B90" s="198"/>
      <c r="C90" s="198"/>
      <c r="D90" s="198"/>
      <c r="E90" s="198"/>
      <c r="F90" s="198"/>
      <c r="G90" s="198"/>
      <c r="H90" s="198"/>
      <c r="I90" s="198"/>
      <c r="J90" s="320"/>
      <c r="K90" s="207"/>
      <c r="L90" s="198"/>
      <c r="M90" s="198"/>
      <c r="N90" s="198"/>
      <c r="O90" s="198"/>
      <c r="P90" s="198"/>
      <c r="Q90" s="198"/>
      <c r="R90" s="198"/>
      <c r="S90" s="203"/>
      <c r="T90" s="204"/>
      <c r="U90" s="205"/>
      <c r="V90" s="228"/>
      <c r="W90" s="207"/>
      <c r="X90" s="207"/>
      <c r="Y90" s="207"/>
      <c r="Z90" s="207"/>
      <c r="AA90" s="198"/>
      <c r="AB90" s="198"/>
      <c r="AC90" s="198"/>
      <c r="AD90" s="198"/>
      <c r="AE90" s="198"/>
      <c r="AF90" s="198"/>
      <c r="AG90" s="198"/>
    </row>
    <row r="91" ht="15.75" customHeight="1">
      <c r="A91" s="323"/>
      <c r="B91" s="198"/>
      <c r="C91" s="198"/>
      <c r="D91" s="198"/>
      <c r="E91" s="198"/>
      <c r="F91" s="198"/>
      <c r="G91" s="198"/>
      <c r="H91" s="198"/>
      <c r="I91" s="198"/>
      <c r="J91" s="320"/>
      <c r="K91" s="207"/>
      <c r="L91" s="198"/>
      <c r="M91" s="198"/>
      <c r="N91" s="198"/>
      <c r="O91" s="198"/>
      <c r="P91" s="198"/>
      <c r="Q91" s="198"/>
      <c r="R91" s="198"/>
      <c r="S91" s="203"/>
      <c r="T91" s="204"/>
      <c r="U91" s="205"/>
      <c r="V91" s="228"/>
      <c r="W91" s="207"/>
      <c r="X91" s="207"/>
      <c r="Y91" s="207"/>
      <c r="Z91" s="207"/>
      <c r="AA91" s="198"/>
      <c r="AB91" s="198"/>
      <c r="AC91" s="198"/>
      <c r="AD91" s="198"/>
      <c r="AE91" s="198"/>
      <c r="AF91" s="198"/>
      <c r="AG91" s="198"/>
    </row>
    <row r="92" ht="15.75" customHeight="1">
      <c r="A92" s="323"/>
      <c r="B92" s="198"/>
      <c r="C92" s="198"/>
      <c r="D92" s="198"/>
      <c r="E92" s="198"/>
      <c r="F92" s="198"/>
      <c r="G92" s="198"/>
      <c r="H92" s="198"/>
      <c r="I92" s="198"/>
      <c r="J92" s="320"/>
      <c r="K92" s="207"/>
      <c r="L92" s="198"/>
      <c r="M92" s="198"/>
      <c r="N92" s="198"/>
      <c r="O92" s="198"/>
      <c r="P92" s="198"/>
      <c r="Q92" s="198"/>
      <c r="R92" s="198"/>
      <c r="S92" s="203"/>
      <c r="T92" s="204"/>
      <c r="U92" s="205"/>
      <c r="V92" s="228"/>
      <c r="W92" s="207"/>
      <c r="X92" s="207"/>
      <c r="Y92" s="207"/>
      <c r="Z92" s="207"/>
      <c r="AA92" s="198"/>
      <c r="AB92" s="198"/>
      <c r="AC92" s="198"/>
      <c r="AD92" s="198"/>
      <c r="AE92" s="198"/>
      <c r="AF92" s="198"/>
      <c r="AG92" s="198"/>
    </row>
    <row r="93" ht="15.75" customHeight="1">
      <c r="A93" s="323"/>
      <c r="B93" s="198"/>
      <c r="C93" s="198"/>
      <c r="D93" s="198"/>
      <c r="E93" s="198"/>
      <c r="F93" s="198"/>
      <c r="G93" s="198"/>
      <c r="H93" s="198"/>
      <c r="I93" s="198"/>
      <c r="J93" s="320"/>
      <c r="K93" s="207"/>
      <c r="L93" s="198"/>
      <c r="M93" s="198"/>
      <c r="N93" s="198"/>
      <c r="O93" s="198"/>
      <c r="P93" s="198"/>
      <c r="Q93" s="198"/>
      <c r="R93" s="198"/>
      <c r="S93" s="203"/>
      <c r="T93" s="204"/>
      <c r="U93" s="205"/>
      <c r="V93" s="228"/>
      <c r="W93" s="207"/>
      <c r="X93" s="207"/>
      <c r="Y93" s="207"/>
      <c r="Z93" s="207"/>
      <c r="AA93" s="198"/>
      <c r="AB93" s="198"/>
      <c r="AC93" s="198"/>
      <c r="AD93" s="198"/>
      <c r="AE93" s="198"/>
      <c r="AF93" s="198"/>
      <c r="AG93" s="198"/>
    </row>
    <row r="94" ht="15.75" customHeight="1">
      <c r="A94" s="323"/>
      <c r="B94" s="198"/>
      <c r="C94" s="198"/>
      <c r="D94" s="198"/>
      <c r="E94" s="198"/>
      <c r="F94" s="198"/>
      <c r="G94" s="198"/>
      <c r="H94" s="198"/>
      <c r="I94" s="198"/>
      <c r="J94" s="320"/>
      <c r="K94" s="207"/>
      <c r="L94" s="198"/>
      <c r="M94" s="198"/>
      <c r="N94" s="198"/>
      <c r="O94" s="198"/>
      <c r="P94" s="198"/>
      <c r="Q94" s="198"/>
      <c r="R94" s="198"/>
      <c r="S94" s="203"/>
      <c r="T94" s="204"/>
      <c r="U94" s="205"/>
      <c r="V94" s="228"/>
      <c r="W94" s="207"/>
      <c r="X94" s="207"/>
      <c r="Y94" s="207"/>
      <c r="Z94" s="207"/>
      <c r="AA94" s="198"/>
      <c r="AB94" s="198"/>
      <c r="AC94" s="198"/>
      <c r="AD94" s="198"/>
      <c r="AE94" s="198"/>
      <c r="AF94" s="198"/>
      <c r="AG94" s="198"/>
    </row>
    <row r="95" ht="15.75" customHeight="1">
      <c r="A95" s="323"/>
      <c r="B95" s="198"/>
      <c r="C95" s="198"/>
      <c r="D95" s="198"/>
      <c r="E95" s="198"/>
      <c r="F95" s="198"/>
      <c r="G95" s="198"/>
      <c r="H95" s="198"/>
      <c r="I95" s="198"/>
      <c r="J95" s="320"/>
      <c r="K95" s="207"/>
      <c r="L95" s="198"/>
      <c r="M95" s="198"/>
      <c r="N95" s="198"/>
      <c r="O95" s="198"/>
      <c r="P95" s="198"/>
      <c r="Q95" s="198"/>
      <c r="R95" s="198"/>
      <c r="S95" s="203"/>
      <c r="T95" s="204"/>
      <c r="U95" s="205"/>
      <c r="V95" s="228"/>
      <c r="W95" s="207"/>
      <c r="X95" s="207"/>
      <c r="Y95" s="207"/>
      <c r="Z95" s="207"/>
      <c r="AA95" s="198"/>
      <c r="AB95" s="198"/>
      <c r="AC95" s="198"/>
      <c r="AD95" s="198"/>
      <c r="AE95" s="198"/>
      <c r="AF95" s="198"/>
      <c r="AG95" s="198"/>
    </row>
    <row r="96" ht="15.75" customHeight="1">
      <c r="A96" s="323"/>
      <c r="B96" s="198"/>
      <c r="C96" s="198"/>
      <c r="D96" s="198"/>
      <c r="E96" s="198"/>
      <c r="F96" s="198"/>
      <c r="G96" s="198"/>
      <c r="H96" s="198"/>
      <c r="I96" s="198"/>
      <c r="J96" s="320"/>
      <c r="K96" s="207"/>
      <c r="L96" s="198"/>
      <c r="M96" s="198"/>
      <c r="N96" s="198"/>
      <c r="O96" s="198"/>
      <c r="P96" s="198"/>
      <c r="Q96" s="198"/>
      <c r="R96" s="198"/>
      <c r="S96" s="203"/>
      <c r="T96" s="204"/>
      <c r="U96" s="205"/>
      <c r="V96" s="228"/>
      <c r="W96" s="207"/>
      <c r="X96" s="207"/>
      <c r="Y96" s="207"/>
      <c r="Z96" s="207"/>
      <c r="AA96" s="198"/>
      <c r="AB96" s="198"/>
      <c r="AC96" s="198"/>
      <c r="AD96" s="198"/>
      <c r="AE96" s="198"/>
      <c r="AF96" s="198"/>
      <c r="AG96" s="198"/>
    </row>
    <row r="97" ht="15.75" customHeight="1">
      <c r="A97" s="323"/>
      <c r="B97" s="198"/>
      <c r="C97" s="198"/>
      <c r="D97" s="198"/>
      <c r="E97" s="198"/>
      <c r="F97" s="198"/>
      <c r="G97" s="198"/>
      <c r="H97" s="198"/>
      <c r="I97" s="198"/>
      <c r="J97" s="320"/>
      <c r="K97" s="207"/>
      <c r="L97" s="198"/>
      <c r="M97" s="198"/>
      <c r="N97" s="198"/>
      <c r="O97" s="198"/>
      <c r="P97" s="198"/>
      <c r="Q97" s="198"/>
      <c r="R97" s="198"/>
      <c r="S97" s="203"/>
      <c r="T97" s="204"/>
      <c r="U97" s="205"/>
      <c r="V97" s="228"/>
      <c r="W97" s="207"/>
      <c r="X97" s="207"/>
      <c r="Y97" s="207"/>
      <c r="Z97" s="207"/>
      <c r="AA97" s="198"/>
      <c r="AB97" s="198"/>
      <c r="AC97" s="198"/>
      <c r="AD97" s="198"/>
      <c r="AE97" s="198"/>
      <c r="AF97" s="198"/>
      <c r="AG97" s="198"/>
    </row>
    <row r="98" ht="15.75" customHeight="1">
      <c r="A98" s="323"/>
      <c r="B98" s="198"/>
      <c r="C98" s="198"/>
      <c r="D98" s="198"/>
      <c r="E98" s="198"/>
      <c r="F98" s="198"/>
      <c r="G98" s="198"/>
      <c r="H98" s="198"/>
      <c r="I98" s="198"/>
      <c r="J98" s="320"/>
      <c r="K98" s="207"/>
      <c r="L98" s="198"/>
      <c r="M98" s="198"/>
      <c r="N98" s="198"/>
      <c r="O98" s="198"/>
      <c r="P98" s="198"/>
      <c r="Q98" s="198"/>
      <c r="R98" s="198"/>
      <c r="S98" s="203"/>
      <c r="T98" s="204"/>
      <c r="U98" s="205"/>
      <c r="V98" s="228"/>
      <c r="W98" s="207"/>
      <c r="X98" s="207"/>
      <c r="Y98" s="207"/>
      <c r="Z98" s="207"/>
      <c r="AA98" s="198"/>
      <c r="AB98" s="198"/>
      <c r="AC98" s="198"/>
      <c r="AD98" s="198"/>
      <c r="AE98" s="198"/>
      <c r="AF98" s="198"/>
      <c r="AG98" s="198"/>
    </row>
    <row r="99" ht="15.75" customHeight="1">
      <c r="A99" s="323"/>
      <c r="B99" s="198"/>
      <c r="C99" s="198"/>
      <c r="D99" s="198"/>
      <c r="E99" s="198"/>
      <c r="F99" s="198"/>
      <c r="G99" s="198"/>
      <c r="H99" s="198"/>
      <c r="I99" s="198"/>
      <c r="J99" s="320"/>
      <c r="K99" s="207"/>
      <c r="L99" s="198"/>
      <c r="M99" s="198"/>
      <c r="N99" s="198"/>
      <c r="O99" s="198"/>
      <c r="P99" s="198"/>
      <c r="Q99" s="198"/>
      <c r="R99" s="198"/>
      <c r="S99" s="203"/>
      <c r="T99" s="204"/>
      <c r="U99" s="205"/>
      <c r="V99" s="228"/>
      <c r="W99" s="207"/>
      <c r="X99" s="207"/>
      <c r="Y99" s="207"/>
      <c r="Z99" s="207"/>
      <c r="AA99" s="198"/>
      <c r="AB99" s="198"/>
      <c r="AC99" s="198"/>
      <c r="AD99" s="198"/>
      <c r="AE99" s="198"/>
      <c r="AF99" s="198"/>
      <c r="AG99" s="198"/>
    </row>
    <row r="100" ht="15.75" customHeight="1">
      <c r="A100" s="323"/>
      <c r="B100" s="198"/>
      <c r="C100" s="198"/>
      <c r="D100" s="198"/>
      <c r="E100" s="198"/>
      <c r="F100" s="198"/>
      <c r="G100" s="198"/>
      <c r="H100" s="198"/>
      <c r="I100" s="198"/>
      <c r="J100" s="320"/>
      <c r="K100" s="207"/>
      <c r="L100" s="198"/>
      <c r="M100" s="198"/>
      <c r="N100" s="198"/>
      <c r="O100" s="198"/>
      <c r="P100" s="198"/>
      <c r="Q100" s="198"/>
      <c r="R100" s="198"/>
      <c r="S100" s="203"/>
      <c r="T100" s="204"/>
      <c r="U100" s="205"/>
      <c r="V100" s="228"/>
      <c r="W100" s="207"/>
      <c r="X100" s="207"/>
      <c r="Y100" s="207"/>
      <c r="Z100" s="207"/>
      <c r="AA100" s="198"/>
      <c r="AB100" s="198"/>
      <c r="AC100" s="198"/>
      <c r="AD100" s="198"/>
      <c r="AE100" s="198"/>
      <c r="AF100" s="198"/>
      <c r="AG100" s="198"/>
    </row>
    <row r="101" ht="15.75" customHeight="1">
      <c r="A101" s="323"/>
      <c r="B101" s="198"/>
      <c r="C101" s="198"/>
      <c r="D101" s="198"/>
      <c r="E101" s="198"/>
      <c r="F101" s="198"/>
      <c r="G101" s="198"/>
      <c r="H101" s="198"/>
      <c r="I101" s="198"/>
      <c r="J101" s="320"/>
      <c r="K101" s="207"/>
      <c r="L101" s="198"/>
      <c r="M101" s="198"/>
      <c r="N101" s="198"/>
      <c r="O101" s="198"/>
      <c r="P101" s="198"/>
      <c r="Q101" s="198"/>
      <c r="R101" s="198"/>
      <c r="S101" s="203"/>
      <c r="T101" s="204"/>
      <c r="U101" s="205"/>
      <c r="V101" s="228"/>
      <c r="W101" s="207"/>
      <c r="X101" s="207"/>
      <c r="Y101" s="207"/>
      <c r="Z101" s="207"/>
      <c r="AA101" s="198"/>
      <c r="AB101" s="198"/>
      <c r="AC101" s="198"/>
      <c r="AD101" s="198"/>
      <c r="AE101" s="198"/>
      <c r="AF101" s="198"/>
      <c r="AG101" s="198"/>
    </row>
    <row r="102" ht="15.75" customHeight="1">
      <c r="A102" s="323"/>
      <c r="B102" s="198"/>
      <c r="C102" s="198"/>
      <c r="D102" s="198"/>
      <c r="E102" s="198"/>
      <c r="F102" s="198"/>
      <c r="G102" s="198"/>
      <c r="H102" s="198"/>
      <c r="I102" s="198"/>
      <c r="J102" s="320"/>
      <c r="K102" s="207"/>
      <c r="L102" s="198"/>
      <c r="M102" s="198"/>
      <c r="N102" s="198"/>
      <c r="O102" s="198"/>
      <c r="P102" s="198"/>
      <c r="Q102" s="198"/>
      <c r="R102" s="198"/>
      <c r="S102" s="203"/>
      <c r="T102" s="204"/>
      <c r="U102" s="205"/>
      <c r="V102" s="228"/>
      <c r="W102" s="207"/>
      <c r="X102" s="207"/>
      <c r="Y102" s="207"/>
      <c r="Z102" s="207"/>
      <c r="AA102" s="198"/>
      <c r="AB102" s="198"/>
      <c r="AC102" s="198"/>
      <c r="AD102" s="198"/>
      <c r="AE102" s="198"/>
      <c r="AF102" s="198"/>
      <c r="AG102" s="198"/>
    </row>
    <row r="103" ht="15.75" customHeight="1">
      <c r="A103" s="323"/>
      <c r="B103" s="198"/>
      <c r="C103" s="198"/>
      <c r="D103" s="198"/>
      <c r="E103" s="198"/>
      <c r="F103" s="198"/>
      <c r="G103" s="198"/>
      <c r="H103" s="198"/>
      <c r="I103" s="198"/>
      <c r="J103" s="320"/>
      <c r="K103" s="207"/>
      <c r="L103" s="198"/>
      <c r="M103" s="198"/>
      <c r="N103" s="198"/>
      <c r="O103" s="198"/>
      <c r="P103" s="198"/>
      <c r="Q103" s="198"/>
      <c r="R103" s="198"/>
      <c r="S103" s="203"/>
      <c r="T103" s="204"/>
      <c r="U103" s="205"/>
      <c r="V103" s="228"/>
      <c r="W103" s="207"/>
      <c r="X103" s="207"/>
      <c r="Y103" s="207"/>
      <c r="Z103" s="207"/>
      <c r="AA103" s="198"/>
      <c r="AB103" s="198"/>
      <c r="AC103" s="198"/>
      <c r="AD103" s="198"/>
      <c r="AE103" s="198"/>
      <c r="AF103" s="198"/>
      <c r="AG103" s="198"/>
    </row>
    <row r="104" ht="15.75" customHeight="1">
      <c r="A104" s="323"/>
      <c r="B104" s="198"/>
      <c r="C104" s="198"/>
      <c r="D104" s="198"/>
      <c r="E104" s="198"/>
      <c r="F104" s="198"/>
      <c r="G104" s="198"/>
      <c r="H104" s="198"/>
      <c r="I104" s="198"/>
      <c r="J104" s="320"/>
      <c r="K104" s="207"/>
      <c r="L104" s="198"/>
      <c r="M104" s="198"/>
      <c r="N104" s="198"/>
      <c r="O104" s="198"/>
      <c r="P104" s="198"/>
      <c r="Q104" s="198"/>
      <c r="R104" s="198"/>
      <c r="S104" s="203"/>
      <c r="T104" s="204"/>
      <c r="U104" s="205"/>
      <c r="V104" s="228"/>
      <c r="W104" s="207"/>
      <c r="X104" s="207"/>
      <c r="Y104" s="207"/>
      <c r="Z104" s="207"/>
      <c r="AA104" s="198"/>
      <c r="AB104" s="198"/>
      <c r="AC104" s="198"/>
      <c r="AD104" s="198"/>
      <c r="AE104" s="198"/>
      <c r="AF104" s="198"/>
      <c r="AG104" s="198"/>
    </row>
    <row r="105" ht="15.75" customHeight="1">
      <c r="A105" s="323"/>
      <c r="B105" s="198"/>
      <c r="C105" s="198"/>
      <c r="D105" s="198"/>
      <c r="E105" s="198"/>
      <c r="F105" s="198"/>
      <c r="G105" s="198"/>
      <c r="H105" s="198"/>
      <c r="I105" s="198"/>
      <c r="J105" s="320"/>
      <c r="K105" s="207"/>
      <c r="L105" s="198"/>
      <c r="M105" s="198"/>
      <c r="N105" s="198"/>
      <c r="O105" s="198"/>
      <c r="P105" s="198"/>
      <c r="Q105" s="198"/>
      <c r="R105" s="198"/>
      <c r="S105" s="203"/>
      <c r="T105" s="204"/>
      <c r="U105" s="205"/>
      <c r="V105" s="228"/>
      <c r="W105" s="207"/>
      <c r="X105" s="207"/>
      <c r="Y105" s="207"/>
      <c r="Z105" s="207"/>
      <c r="AA105" s="198"/>
      <c r="AB105" s="198"/>
      <c r="AC105" s="198"/>
      <c r="AD105" s="198"/>
      <c r="AE105" s="198"/>
      <c r="AF105" s="198"/>
      <c r="AG105" s="198"/>
    </row>
    <row r="106" ht="15.75" customHeight="1">
      <c r="A106" s="323"/>
      <c r="B106" s="198"/>
      <c r="C106" s="198"/>
      <c r="D106" s="198"/>
      <c r="E106" s="198"/>
      <c r="F106" s="198"/>
      <c r="G106" s="198"/>
      <c r="H106" s="198"/>
      <c r="I106" s="198"/>
      <c r="J106" s="320"/>
      <c r="K106" s="207"/>
      <c r="L106" s="198"/>
      <c r="M106" s="198"/>
      <c r="N106" s="198"/>
      <c r="O106" s="198"/>
      <c r="P106" s="198"/>
      <c r="Q106" s="198"/>
      <c r="R106" s="198"/>
      <c r="S106" s="203"/>
      <c r="T106" s="204"/>
      <c r="U106" s="205"/>
      <c r="V106" s="228"/>
      <c r="W106" s="207"/>
      <c r="X106" s="207"/>
      <c r="Y106" s="207"/>
      <c r="Z106" s="207"/>
      <c r="AA106" s="198"/>
      <c r="AB106" s="198"/>
      <c r="AC106" s="198"/>
      <c r="AD106" s="198"/>
      <c r="AE106" s="198"/>
      <c r="AF106" s="198"/>
      <c r="AG106" s="198"/>
    </row>
    <row r="107" ht="15.75" customHeight="1">
      <c r="A107" s="323"/>
      <c r="B107" s="198"/>
      <c r="C107" s="198"/>
      <c r="D107" s="198"/>
      <c r="E107" s="198"/>
      <c r="F107" s="198"/>
      <c r="G107" s="198"/>
      <c r="H107" s="198"/>
      <c r="I107" s="198"/>
      <c r="J107" s="320"/>
      <c r="K107" s="207"/>
      <c r="L107" s="198"/>
      <c r="M107" s="198"/>
      <c r="N107" s="198"/>
      <c r="O107" s="198"/>
      <c r="P107" s="198"/>
      <c r="Q107" s="198"/>
      <c r="R107" s="198"/>
      <c r="S107" s="203"/>
      <c r="T107" s="204"/>
      <c r="U107" s="205"/>
      <c r="V107" s="228"/>
      <c r="W107" s="207"/>
      <c r="X107" s="207"/>
      <c r="Y107" s="207"/>
      <c r="Z107" s="207"/>
      <c r="AA107" s="198"/>
      <c r="AB107" s="198"/>
      <c r="AC107" s="198"/>
      <c r="AD107" s="198"/>
      <c r="AE107" s="198"/>
      <c r="AF107" s="198"/>
      <c r="AG107" s="198"/>
    </row>
    <row r="108" ht="15.75" customHeight="1">
      <c r="A108" s="323"/>
      <c r="B108" s="198"/>
      <c r="C108" s="198"/>
      <c r="D108" s="198"/>
      <c r="E108" s="198"/>
      <c r="F108" s="198"/>
      <c r="G108" s="198"/>
      <c r="H108" s="198"/>
      <c r="I108" s="198"/>
      <c r="J108" s="320"/>
      <c r="K108" s="207"/>
      <c r="L108" s="198"/>
      <c r="M108" s="198"/>
      <c r="N108" s="198"/>
      <c r="O108" s="198"/>
      <c r="P108" s="198"/>
      <c r="Q108" s="198"/>
      <c r="R108" s="198"/>
      <c r="S108" s="203"/>
      <c r="T108" s="204"/>
      <c r="U108" s="205"/>
      <c r="V108" s="228"/>
      <c r="W108" s="207"/>
      <c r="X108" s="207"/>
      <c r="Y108" s="207"/>
      <c r="Z108" s="207"/>
      <c r="AA108" s="198"/>
      <c r="AB108" s="198"/>
      <c r="AC108" s="198"/>
      <c r="AD108" s="198"/>
      <c r="AE108" s="198"/>
      <c r="AF108" s="198"/>
      <c r="AG108" s="198"/>
    </row>
    <row r="109" ht="15.75" customHeight="1">
      <c r="A109" s="323"/>
      <c r="B109" s="198"/>
      <c r="C109" s="198"/>
      <c r="D109" s="198"/>
      <c r="E109" s="198"/>
      <c r="F109" s="198"/>
      <c r="G109" s="198"/>
      <c r="H109" s="198"/>
      <c r="I109" s="198"/>
      <c r="J109" s="320"/>
      <c r="K109" s="207"/>
      <c r="L109" s="198"/>
      <c r="M109" s="198"/>
      <c r="N109" s="198"/>
      <c r="O109" s="198"/>
      <c r="P109" s="198"/>
      <c r="Q109" s="198"/>
      <c r="R109" s="198"/>
      <c r="S109" s="203"/>
      <c r="T109" s="204"/>
      <c r="U109" s="205"/>
      <c r="V109" s="228"/>
      <c r="W109" s="207"/>
      <c r="X109" s="207"/>
      <c r="Y109" s="207"/>
      <c r="Z109" s="207"/>
      <c r="AA109" s="198"/>
      <c r="AB109" s="198"/>
      <c r="AC109" s="198"/>
      <c r="AD109" s="198"/>
      <c r="AE109" s="198"/>
      <c r="AF109" s="198"/>
      <c r="AG109" s="198"/>
    </row>
    <row r="110" ht="15.75" customHeight="1">
      <c r="A110" s="323"/>
      <c r="B110" s="198"/>
      <c r="C110" s="198"/>
      <c r="D110" s="198"/>
      <c r="E110" s="198"/>
      <c r="F110" s="198"/>
      <c r="G110" s="198"/>
      <c r="H110" s="198"/>
      <c r="I110" s="198"/>
      <c r="J110" s="320"/>
      <c r="K110" s="207"/>
      <c r="L110" s="198"/>
      <c r="M110" s="198"/>
      <c r="N110" s="198"/>
      <c r="O110" s="198"/>
      <c r="P110" s="198"/>
      <c r="Q110" s="198"/>
      <c r="R110" s="198"/>
      <c r="S110" s="203"/>
      <c r="T110" s="204"/>
      <c r="U110" s="205"/>
      <c r="V110" s="228"/>
      <c r="W110" s="207"/>
      <c r="X110" s="207"/>
      <c r="Y110" s="207"/>
      <c r="Z110" s="207"/>
      <c r="AA110" s="198"/>
      <c r="AB110" s="198"/>
      <c r="AC110" s="198"/>
      <c r="AD110" s="198"/>
      <c r="AE110" s="198"/>
      <c r="AF110" s="198"/>
      <c r="AG110" s="198"/>
    </row>
    <row r="111" ht="15.75" customHeight="1">
      <c r="A111" s="323"/>
      <c r="B111" s="198"/>
      <c r="C111" s="198"/>
      <c r="D111" s="198"/>
      <c r="E111" s="198"/>
      <c r="F111" s="198"/>
      <c r="G111" s="198"/>
      <c r="H111" s="198"/>
      <c r="I111" s="198"/>
      <c r="J111" s="320"/>
      <c r="K111" s="207"/>
      <c r="L111" s="198"/>
      <c r="M111" s="198"/>
      <c r="N111" s="198"/>
      <c r="O111" s="198"/>
      <c r="P111" s="198"/>
      <c r="Q111" s="198"/>
      <c r="R111" s="198"/>
      <c r="S111" s="203"/>
      <c r="T111" s="204"/>
      <c r="U111" s="205"/>
      <c r="V111" s="228"/>
      <c r="W111" s="207"/>
      <c r="X111" s="207"/>
      <c r="Y111" s="207"/>
      <c r="Z111" s="207"/>
      <c r="AA111" s="198"/>
      <c r="AB111" s="198"/>
      <c r="AC111" s="198"/>
      <c r="AD111" s="198"/>
      <c r="AE111" s="198"/>
      <c r="AF111" s="198"/>
      <c r="AG111" s="198"/>
    </row>
    <row r="112" ht="15.75" customHeight="1">
      <c r="A112" s="323"/>
      <c r="B112" s="198"/>
      <c r="C112" s="198"/>
      <c r="D112" s="198"/>
      <c r="E112" s="198"/>
      <c r="F112" s="198"/>
      <c r="G112" s="198"/>
      <c r="H112" s="198"/>
      <c r="I112" s="198"/>
      <c r="J112" s="320"/>
      <c r="K112" s="207"/>
      <c r="L112" s="198"/>
      <c r="M112" s="198"/>
      <c r="N112" s="198"/>
      <c r="O112" s="198"/>
      <c r="P112" s="198"/>
      <c r="Q112" s="198"/>
      <c r="R112" s="198"/>
      <c r="S112" s="203"/>
      <c r="T112" s="204"/>
      <c r="U112" s="205"/>
      <c r="V112" s="228"/>
      <c r="W112" s="207"/>
      <c r="X112" s="207"/>
      <c r="Y112" s="207"/>
      <c r="Z112" s="207"/>
      <c r="AA112" s="198"/>
      <c r="AB112" s="198"/>
      <c r="AC112" s="198"/>
      <c r="AD112" s="198"/>
      <c r="AE112" s="198"/>
      <c r="AF112" s="198"/>
      <c r="AG112" s="198"/>
    </row>
    <row r="113" ht="15.75" customHeight="1">
      <c r="A113" s="323"/>
      <c r="B113" s="198"/>
      <c r="C113" s="198"/>
      <c r="D113" s="198"/>
      <c r="E113" s="198"/>
      <c r="F113" s="198"/>
      <c r="G113" s="198"/>
      <c r="H113" s="198"/>
      <c r="I113" s="198"/>
      <c r="J113" s="320"/>
      <c r="K113" s="207"/>
      <c r="L113" s="198"/>
      <c r="M113" s="198"/>
      <c r="N113" s="198"/>
      <c r="O113" s="198"/>
      <c r="P113" s="198"/>
      <c r="Q113" s="198"/>
      <c r="R113" s="198"/>
      <c r="S113" s="203"/>
      <c r="T113" s="204"/>
      <c r="U113" s="205"/>
      <c r="V113" s="228"/>
      <c r="W113" s="207"/>
      <c r="X113" s="207"/>
      <c r="Y113" s="207"/>
      <c r="Z113" s="207"/>
      <c r="AA113" s="198"/>
      <c r="AB113" s="198"/>
      <c r="AC113" s="198"/>
      <c r="AD113" s="198"/>
      <c r="AE113" s="198"/>
      <c r="AF113" s="198"/>
      <c r="AG113" s="198"/>
    </row>
    <row r="114" ht="15.75" customHeight="1">
      <c r="A114" s="323"/>
      <c r="B114" s="198"/>
      <c r="C114" s="198"/>
      <c r="D114" s="198"/>
      <c r="E114" s="198"/>
      <c r="F114" s="198"/>
      <c r="G114" s="198"/>
      <c r="H114" s="198"/>
      <c r="I114" s="198"/>
      <c r="J114" s="320"/>
      <c r="K114" s="207"/>
      <c r="L114" s="198"/>
      <c r="M114" s="198"/>
      <c r="N114" s="198"/>
      <c r="O114" s="198"/>
      <c r="P114" s="198"/>
      <c r="Q114" s="198"/>
      <c r="R114" s="198"/>
      <c r="S114" s="203"/>
      <c r="T114" s="204"/>
      <c r="U114" s="205"/>
      <c r="V114" s="228"/>
      <c r="W114" s="207"/>
      <c r="X114" s="207"/>
      <c r="Y114" s="207"/>
      <c r="Z114" s="207"/>
      <c r="AA114" s="198"/>
      <c r="AB114" s="198"/>
      <c r="AC114" s="198"/>
      <c r="AD114" s="198"/>
      <c r="AE114" s="198"/>
      <c r="AF114" s="198"/>
      <c r="AG114" s="198"/>
    </row>
    <row r="115" ht="15.75" customHeight="1">
      <c r="A115" s="323"/>
      <c r="B115" s="198"/>
      <c r="C115" s="198"/>
      <c r="D115" s="198"/>
      <c r="E115" s="198"/>
      <c r="F115" s="198"/>
      <c r="G115" s="198"/>
      <c r="H115" s="198"/>
      <c r="I115" s="198"/>
      <c r="J115" s="320"/>
      <c r="K115" s="207"/>
      <c r="L115" s="198"/>
      <c r="M115" s="198"/>
      <c r="N115" s="198"/>
      <c r="O115" s="198"/>
      <c r="P115" s="198"/>
      <c r="Q115" s="198"/>
      <c r="R115" s="198"/>
      <c r="S115" s="203"/>
      <c r="T115" s="204"/>
      <c r="U115" s="205"/>
      <c r="V115" s="228"/>
      <c r="W115" s="207"/>
      <c r="X115" s="207"/>
      <c r="Y115" s="207"/>
      <c r="Z115" s="207"/>
      <c r="AA115" s="198"/>
      <c r="AB115" s="198"/>
      <c r="AC115" s="198"/>
      <c r="AD115" s="198"/>
      <c r="AE115" s="198"/>
      <c r="AF115" s="198"/>
      <c r="AG115" s="198"/>
    </row>
    <row r="116" ht="15.75" customHeight="1">
      <c r="A116" s="323"/>
      <c r="B116" s="198"/>
      <c r="C116" s="198"/>
      <c r="D116" s="198"/>
      <c r="E116" s="198"/>
      <c r="F116" s="198"/>
      <c r="G116" s="198"/>
      <c r="H116" s="198"/>
      <c r="I116" s="198"/>
      <c r="J116" s="320"/>
      <c r="K116" s="207"/>
      <c r="L116" s="198"/>
      <c r="M116" s="198"/>
      <c r="N116" s="198"/>
      <c r="O116" s="198"/>
      <c r="P116" s="198"/>
      <c r="Q116" s="198"/>
      <c r="R116" s="198"/>
      <c r="S116" s="203"/>
      <c r="T116" s="204"/>
      <c r="U116" s="205"/>
      <c r="V116" s="228"/>
      <c r="W116" s="207"/>
      <c r="X116" s="207"/>
      <c r="Y116" s="207"/>
      <c r="Z116" s="207"/>
      <c r="AA116" s="198"/>
      <c r="AB116" s="198"/>
      <c r="AC116" s="198"/>
      <c r="AD116" s="198"/>
      <c r="AE116" s="198"/>
      <c r="AF116" s="198"/>
      <c r="AG116" s="198"/>
    </row>
    <row r="117" ht="15.75" customHeight="1">
      <c r="A117" s="323"/>
      <c r="B117" s="198"/>
      <c r="C117" s="198"/>
      <c r="D117" s="198"/>
      <c r="E117" s="198"/>
      <c r="F117" s="198"/>
      <c r="G117" s="198"/>
      <c r="H117" s="198"/>
      <c r="I117" s="198"/>
      <c r="J117" s="320"/>
      <c r="K117" s="207"/>
      <c r="L117" s="198"/>
      <c r="M117" s="198"/>
      <c r="N117" s="198"/>
      <c r="O117" s="198"/>
      <c r="P117" s="198"/>
      <c r="Q117" s="198"/>
      <c r="R117" s="198"/>
      <c r="S117" s="203"/>
      <c r="T117" s="204"/>
      <c r="U117" s="205"/>
      <c r="V117" s="228"/>
      <c r="W117" s="207"/>
      <c r="X117" s="207"/>
      <c r="Y117" s="207"/>
      <c r="Z117" s="207"/>
      <c r="AA117" s="198"/>
      <c r="AB117" s="198"/>
      <c r="AC117" s="198"/>
      <c r="AD117" s="198"/>
      <c r="AE117" s="198"/>
      <c r="AF117" s="198"/>
      <c r="AG117" s="198"/>
    </row>
    <row r="118" ht="15.75" customHeight="1">
      <c r="A118" s="323"/>
      <c r="B118" s="198"/>
      <c r="C118" s="198"/>
      <c r="D118" s="198"/>
      <c r="E118" s="198"/>
      <c r="F118" s="198"/>
      <c r="G118" s="198"/>
      <c r="H118" s="198"/>
      <c r="I118" s="198"/>
      <c r="J118" s="320"/>
      <c r="K118" s="207"/>
      <c r="L118" s="198"/>
      <c r="M118" s="198"/>
      <c r="N118" s="198"/>
      <c r="O118" s="198"/>
      <c r="P118" s="198"/>
      <c r="Q118" s="198"/>
      <c r="R118" s="198"/>
      <c r="S118" s="203"/>
      <c r="T118" s="204"/>
      <c r="U118" s="205"/>
      <c r="V118" s="228"/>
      <c r="W118" s="207"/>
      <c r="X118" s="207"/>
      <c r="Y118" s="207"/>
      <c r="Z118" s="207"/>
      <c r="AA118" s="198"/>
      <c r="AB118" s="198"/>
      <c r="AC118" s="198"/>
      <c r="AD118" s="198"/>
      <c r="AE118" s="198"/>
      <c r="AF118" s="198"/>
      <c r="AG118" s="198"/>
    </row>
    <row r="119" ht="15.75" customHeight="1">
      <c r="A119" s="323"/>
      <c r="B119" s="198"/>
      <c r="C119" s="198"/>
      <c r="D119" s="198"/>
      <c r="E119" s="198"/>
      <c r="F119" s="198"/>
      <c r="G119" s="198"/>
      <c r="H119" s="198"/>
      <c r="I119" s="198"/>
      <c r="J119" s="320"/>
      <c r="K119" s="207"/>
      <c r="L119" s="198"/>
      <c r="M119" s="198"/>
      <c r="N119" s="198"/>
      <c r="O119" s="198"/>
      <c r="P119" s="198"/>
      <c r="Q119" s="198"/>
      <c r="R119" s="198"/>
      <c r="S119" s="203"/>
      <c r="T119" s="204"/>
      <c r="U119" s="205"/>
      <c r="V119" s="228"/>
      <c r="W119" s="207"/>
      <c r="X119" s="207"/>
      <c r="Y119" s="207"/>
      <c r="Z119" s="207"/>
      <c r="AA119" s="198"/>
      <c r="AB119" s="198"/>
      <c r="AC119" s="198"/>
      <c r="AD119" s="198"/>
      <c r="AE119" s="198"/>
      <c r="AF119" s="198"/>
      <c r="AG119" s="198"/>
    </row>
    <row r="120" ht="15.75" customHeight="1">
      <c r="A120" s="323"/>
      <c r="B120" s="198"/>
      <c r="C120" s="198"/>
      <c r="D120" s="198"/>
      <c r="E120" s="198"/>
      <c r="F120" s="198"/>
      <c r="G120" s="198"/>
      <c r="H120" s="198"/>
      <c r="I120" s="198"/>
      <c r="J120" s="320"/>
      <c r="K120" s="207"/>
      <c r="L120" s="198"/>
      <c r="M120" s="198"/>
      <c r="N120" s="198"/>
      <c r="O120" s="198"/>
      <c r="P120" s="198"/>
      <c r="Q120" s="198"/>
      <c r="R120" s="198"/>
      <c r="S120" s="203"/>
      <c r="T120" s="204"/>
      <c r="U120" s="205"/>
      <c r="V120" s="228"/>
      <c r="W120" s="207"/>
      <c r="X120" s="207"/>
      <c r="Y120" s="207"/>
      <c r="Z120" s="207"/>
      <c r="AA120" s="198"/>
      <c r="AB120" s="198"/>
      <c r="AC120" s="198"/>
      <c r="AD120" s="198"/>
      <c r="AE120" s="198"/>
      <c r="AF120" s="198"/>
      <c r="AG120" s="198"/>
    </row>
    <row r="121" ht="15.75" customHeight="1">
      <c r="A121" s="323"/>
      <c r="B121" s="198"/>
      <c r="C121" s="198"/>
      <c r="D121" s="198"/>
      <c r="E121" s="198"/>
      <c r="F121" s="198"/>
      <c r="G121" s="198"/>
      <c r="H121" s="198"/>
      <c r="I121" s="198"/>
      <c r="J121" s="320"/>
      <c r="K121" s="207"/>
      <c r="L121" s="198"/>
      <c r="M121" s="198"/>
      <c r="N121" s="198"/>
      <c r="O121" s="198"/>
      <c r="P121" s="198"/>
      <c r="Q121" s="198"/>
      <c r="R121" s="198"/>
      <c r="S121" s="203"/>
      <c r="T121" s="204"/>
      <c r="U121" s="205"/>
      <c r="V121" s="228"/>
      <c r="W121" s="207"/>
      <c r="X121" s="207"/>
      <c r="Y121" s="207"/>
      <c r="Z121" s="207"/>
      <c r="AA121" s="198"/>
      <c r="AB121" s="198"/>
      <c r="AC121" s="198"/>
      <c r="AD121" s="198"/>
      <c r="AE121" s="198"/>
      <c r="AF121" s="198"/>
      <c r="AG121" s="198"/>
    </row>
    <row r="122" ht="15.75" customHeight="1">
      <c r="A122" s="323"/>
      <c r="B122" s="198"/>
      <c r="C122" s="198"/>
      <c r="D122" s="198"/>
      <c r="E122" s="198"/>
      <c r="F122" s="198"/>
      <c r="G122" s="198"/>
      <c r="H122" s="198"/>
      <c r="I122" s="198"/>
      <c r="J122" s="320"/>
      <c r="K122" s="207"/>
      <c r="L122" s="198"/>
      <c r="M122" s="198"/>
      <c r="N122" s="198"/>
      <c r="O122" s="198"/>
      <c r="P122" s="198"/>
      <c r="Q122" s="198"/>
      <c r="R122" s="198"/>
      <c r="S122" s="203"/>
      <c r="T122" s="204"/>
      <c r="U122" s="205"/>
      <c r="V122" s="228"/>
      <c r="W122" s="207"/>
      <c r="X122" s="207"/>
      <c r="Y122" s="207"/>
      <c r="Z122" s="207"/>
      <c r="AA122" s="198"/>
      <c r="AB122" s="198"/>
      <c r="AC122" s="198"/>
      <c r="AD122" s="198"/>
      <c r="AE122" s="198"/>
      <c r="AF122" s="198"/>
      <c r="AG122" s="198"/>
    </row>
    <row r="123" ht="15.75" customHeight="1">
      <c r="A123" s="323"/>
      <c r="B123" s="198"/>
      <c r="C123" s="198"/>
      <c r="D123" s="198"/>
      <c r="E123" s="198"/>
      <c r="F123" s="198"/>
      <c r="G123" s="198"/>
      <c r="H123" s="198"/>
      <c r="I123" s="198"/>
      <c r="J123" s="320"/>
      <c r="K123" s="207"/>
      <c r="L123" s="198"/>
      <c r="M123" s="198"/>
      <c r="N123" s="198"/>
      <c r="O123" s="198"/>
      <c r="P123" s="198"/>
      <c r="Q123" s="198"/>
      <c r="R123" s="198"/>
      <c r="S123" s="203"/>
      <c r="T123" s="204"/>
      <c r="U123" s="205"/>
      <c r="V123" s="228"/>
      <c r="W123" s="207"/>
      <c r="X123" s="207"/>
      <c r="Y123" s="207"/>
      <c r="Z123" s="207"/>
      <c r="AA123" s="198"/>
      <c r="AB123" s="198"/>
      <c r="AC123" s="198"/>
      <c r="AD123" s="198"/>
      <c r="AE123" s="198"/>
      <c r="AF123" s="198"/>
      <c r="AG123" s="198"/>
    </row>
    <row r="124" ht="15.75" customHeight="1">
      <c r="A124" s="323"/>
      <c r="B124" s="198"/>
      <c r="C124" s="198"/>
      <c r="D124" s="198"/>
      <c r="E124" s="198"/>
      <c r="F124" s="198"/>
      <c r="G124" s="198"/>
      <c r="H124" s="198"/>
      <c r="I124" s="198"/>
      <c r="J124" s="320"/>
      <c r="K124" s="207"/>
      <c r="L124" s="198"/>
      <c r="M124" s="198"/>
      <c r="N124" s="198"/>
      <c r="O124" s="198"/>
      <c r="P124" s="198"/>
      <c r="Q124" s="198"/>
      <c r="R124" s="198"/>
      <c r="S124" s="203"/>
      <c r="T124" s="204"/>
      <c r="U124" s="205"/>
      <c r="V124" s="228"/>
      <c r="W124" s="207"/>
      <c r="X124" s="207"/>
      <c r="Y124" s="207"/>
      <c r="Z124" s="207"/>
      <c r="AA124" s="198"/>
      <c r="AB124" s="198"/>
      <c r="AC124" s="198"/>
      <c r="AD124" s="198"/>
      <c r="AE124" s="198"/>
      <c r="AF124" s="198"/>
      <c r="AG124" s="198"/>
    </row>
    <row r="125" ht="15.75" customHeight="1">
      <c r="A125" s="323"/>
      <c r="B125" s="198"/>
      <c r="C125" s="198"/>
      <c r="D125" s="198"/>
      <c r="E125" s="198"/>
      <c r="F125" s="198"/>
      <c r="G125" s="198"/>
      <c r="H125" s="198"/>
      <c r="I125" s="198"/>
      <c r="J125" s="320"/>
      <c r="K125" s="207"/>
      <c r="L125" s="198"/>
      <c r="M125" s="198"/>
      <c r="N125" s="198"/>
      <c r="O125" s="198"/>
      <c r="P125" s="198"/>
      <c r="Q125" s="198"/>
      <c r="R125" s="198"/>
      <c r="S125" s="203"/>
      <c r="T125" s="204"/>
      <c r="U125" s="205"/>
      <c r="V125" s="228"/>
      <c r="W125" s="207"/>
      <c r="X125" s="207"/>
      <c r="Y125" s="207"/>
      <c r="Z125" s="207"/>
      <c r="AA125" s="198"/>
      <c r="AB125" s="198"/>
      <c r="AC125" s="198"/>
      <c r="AD125" s="198"/>
      <c r="AE125" s="198"/>
      <c r="AF125" s="198"/>
      <c r="AG125" s="198"/>
    </row>
    <row r="126" ht="15.75" customHeight="1">
      <c r="A126" s="323"/>
      <c r="B126" s="198"/>
      <c r="C126" s="198"/>
      <c r="D126" s="198"/>
      <c r="E126" s="198"/>
      <c r="F126" s="198"/>
      <c r="G126" s="198"/>
      <c r="H126" s="198"/>
      <c r="I126" s="198"/>
      <c r="J126" s="320"/>
      <c r="K126" s="207"/>
      <c r="L126" s="198"/>
      <c r="M126" s="198"/>
      <c r="N126" s="198"/>
      <c r="O126" s="198"/>
      <c r="P126" s="198"/>
      <c r="Q126" s="198"/>
      <c r="R126" s="198"/>
      <c r="S126" s="203"/>
      <c r="T126" s="204"/>
      <c r="U126" s="205"/>
      <c r="V126" s="228"/>
      <c r="W126" s="207"/>
      <c r="X126" s="207"/>
      <c r="Y126" s="207"/>
      <c r="Z126" s="207"/>
      <c r="AA126" s="198"/>
      <c r="AB126" s="198"/>
      <c r="AC126" s="198"/>
      <c r="AD126" s="198"/>
      <c r="AE126" s="198"/>
      <c r="AF126" s="198"/>
      <c r="AG126" s="198"/>
    </row>
    <row r="127" ht="15.75" customHeight="1">
      <c r="A127" s="323"/>
      <c r="B127" s="198"/>
      <c r="C127" s="198"/>
      <c r="D127" s="198"/>
      <c r="E127" s="198"/>
      <c r="F127" s="198"/>
      <c r="G127" s="198"/>
      <c r="H127" s="198"/>
      <c r="I127" s="198"/>
      <c r="J127" s="320"/>
      <c r="K127" s="207"/>
      <c r="L127" s="198"/>
      <c r="M127" s="198"/>
      <c r="N127" s="198"/>
      <c r="O127" s="198"/>
      <c r="P127" s="198"/>
      <c r="Q127" s="198"/>
      <c r="R127" s="198"/>
      <c r="S127" s="203"/>
      <c r="T127" s="204"/>
      <c r="U127" s="205"/>
      <c r="V127" s="228"/>
      <c r="W127" s="207"/>
      <c r="X127" s="207"/>
      <c r="Y127" s="207"/>
      <c r="Z127" s="207"/>
      <c r="AA127" s="198"/>
      <c r="AB127" s="198"/>
      <c r="AC127" s="198"/>
      <c r="AD127" s="198"/>
      <c r="AE127" s="198"/>
      <c r="AF127" s="198"/>
      <c r="AG127" s="198"/>
    </row>
    <row r="128" ht="15.75" customHeight="1">
      <c r="A128" s="323"/>
      <c r="B128" s="198"/>
      <c r="C128" s="198"/>
      <c r="D128" s="198"/>
      <c r="E128" s="198"/>
      <c r="F128" s="198"/>
      <c r="G128" s="198"/>
      <c r="H128" s="198"/>
      <c r="I128" s="198"/>
      <c r="J128" s="320"/>
      <c r="K128" s="207"/>
      <c r="L128" s="198"/>
      <c r="M128" s="198"/>
      <c r="N128" s="198"/>
      <c r="O128" s="198"/>
      <c r="P128" s="198"/>
      <c r="Q128" s="198"/>
      <c r="R128" s="198"/>
      <c r="S128" s="203"/>
      <c r="T128" s="204"/>
      <c r="U128" s="205"/>
      <c r="V128" s="228"/>
      <c r="W128" s="207"/>
      <c r="X128" s="207"/>
      <c r="Y128" s="207"/>
      <c r="Z128" s="207"/>
      <c r="AA128" s="198"/>
      <c r="AB128" s="198"/>
      <c r="AC128" s="198"/>
      <c r="AD128" s="198"/>
      <c r="AE128" s="198"/>
      <c r="AF128" s="198"/>
      <c r="AG128" s="198"/>
    </row>
    <row r="129" ht="15.75" customHeight="1">
      <c r="A129" s="323"/>
      <c r="B129" s="198"/>
      <c r="C129" s="198"/>
      <c r="D129" s="198"/>
      <c r="E129" s="198"/>
      <c r="F129" s="198"/>
      <c r="G129" s="198"/>
      <c r="H129" s="198"/>
      <c r="I129" s="198"/>
      <c r="J129" s="320"/>
      <c r="K129" s="207"/>
      <c r="L129" s="198"/>
      <c r="M129" s="198"/>
      <c r="N129" s="198"/>
      <c r="O129" s="198"/>
      <c r="P129" s="198"/>
      <c r="Q129" s="198"/>
      <c r="R129" s="198"/>
      <c r="S129" s="203"/>
      <c r="T129" s="204"/>
      <c r="U129" s="205"/>
      <c r="V129" s="228"/>
      <c r="W129" s="207"/>
      <c r="X129" s="207"/>
      <c r="Y129" s="207"/>
      <c r="Z129" s="207"/>
      <c r="AA129" s="198"/>
      <c r="AB129" s="198"/>
      <c r="AC129" s="198"/>
      <c r="AD129" s="198"/>
      <c r="AE129" s="198"/>
      <c r="AF129" s="198"/>
      <c r="AG129" s="198"/>
    </row>
    <row r="130" ht="15.75" customHeight="1">
      <c r="A130" s="323"/>
      <c r="B130" s="198"/>
      <c r="C130" s="198"/>
      <c r="D130" s="198"/>
      <c r="E130" s="198"/>
      <c r="F130" s="198"/>
      <c r="G130" s="198"/>
      <c r="H130" s="198"/>
      <c r="I130" s="198"/>
      <c r="J130" s="320"/>
      <c r="K130" s="207"/>
      <c r="L130" s="198"/>
      <c r="M130" s="198"/>
      <c r="N130" s="198"/>
      <c r="O130" s="198"/>
      <c r="P130" s="198"/>
      <c r="Q130" s="198"/>
      <c r="R130" s="198"/>
      <c r="S130" s="203"/>
      <c r="T130" s="204"/>
      <c r="U130" s="205"/>
      <c r="V130" s="228"/>
      <c r="W130" s="207"/>
      <c r="X130" s="207"/>
      <c r="Y130" s="207"/>
      <c r="Z130" s="207"/>
      <c r="AA130" s="198"/>
      <c r="AB130" s="198"/>
      <c r="AC130" s="198"/>
      <c r="AD130" s="198"/>
      <c r="AE130" s="198"/>
      <c r="AF130" s="198"/>
      <c r="AG130" s="198"/>
    </row>
    <row r="131" ht="15.75" customHeight="1">
      <c r="A131" s="323"/>
      <c r="B131" s="198"/>
      <c r="C131" s="198"/>
      <c r="D131" s="198"/>
      <c r="E131" s="198"/>
      <c r="F131" s="198"/>
      <c r="G131" s="198"/>
      <c r="H131" s="198"/>
      <c r="I131" s="198"/>
      <c r="J131" s="320"/>
      <c r="K131" s="207"/>
      <c r="L131" s="198"/>
      <c r="M131" s="198"/>
      <c r="N131" s="198"/>
      <c r="O131" s="198"/>
      <c r="P131" s="198"/>
      <c r="Q131" s="198"/>
      <c r="R131" s="198"/>
      <c r="S131" s="203"/>
      <c r="T131" s="204"/>
      <c r="U131" s="205"/>
      <c r="V131" s="228"/>
      <c r="W131" s="207"/>
      <c r="X131" s="207"/>
      <c r="Y131" s="207"/>
      <c r="Z131" s="207"/>
      <c r="AA131" s="198"/>
      <c r="AB131" s="198"/>
      <c r="AC131" s="198"/>
      <c r="AD131" s="198"/>
      <c r="AE131" s="198"/>
      <c r="AF131" s="198"/>
      <c r="AG131" s="198"/>
    </row>
    <row r="132" ht="15.75" customHeight="1">
      <c r="A132" s="323"/>
      <c r="B132" s="198"/>
      <c r="C132" s="198"/>
      <c r="D132" s="198"/>
      <c r="E132" s="198"/>
      <c r="F132" s="198"/>
      <c r="G132" s="198"/>
      <c r="H132" s="198"/>
      <c r="I132" s="198"/>
      <c r="J132" s="320"/>
      <c r="K132" s="207"/>
      <c r="L132" s="198"/>
      <c r="M132" s="198"/>
      <c r="N132" s="198"/>
      <c r="O132" s="198"/>
      <c r="P132" s="198"/>
      <c r="Q132" s="198"/>
      <c r="R132" s="198"/>
      <c r="S132" s="203"/>
      <c r="T132" s="204"/>
      <c r="U132" s="205"/>
      <c r="V132" s="228"/>
      <c r="W132" s="207"/>
      <c r="X132" s="207"/>
      <c r="Y132" s="207"/>
      <c r="Z132" s="207"/>
      <c r="AA132" s="198"/>
      <c r="AB132" s="198"/>
      <c r="AC132" s="198"/>
      <c r="AD132" s="198"/>
      <c r="AE132" s="198"/>
      <c r="AF132" s="198"/>
      <c r="AG132" s="198"/>
    </row>
    <row r="133" ht="15.75" customHeight="1">
      <c r="A133" s="323"/>
      <c r="B133" s="198"/>
      <c r="C133" s="198"/>
      <c r="D133" s="198"/>
      <c r="E133" s="198"/>
      <c r="F133" s="198"/>
      <c r="G133" s="198"/>
      <c r="H133" s="198"/>
      <c r="I133" s="198"/>
      <c r="J133" s="320"/>
      <c r="K133" s="207"/>
      <c r="L133" s="198"/>
      <c r="M133" s="198"/>
      <c r="N133" s="198"/>
      <c r="O133" s="198"/>
      <c r="P133" s="198"/>
      <c r="Q133" s="198"/>
      <c r="R133" s="198"/>
      <c r="S133" s="203"/>
      <c r="T133" s="204"/>
      <c r="U133" s="205"/>
      <c r="V133" s="228"/>
      <c r="W133" s="207"/>
      <c r="X133" s="207"/>
      <c r="Y133" s="207"/>
      <c r="Z133" s="207"/>
      <c r="AA133" s="198"/>
      <c r="AB133" s="198"/>
      <c r="AC133" s="198"/>
      <c r="AD133" s="198"/>
      <c r="AE133" s="198"/>
      <c r="AF133" s="198"/>
      <c r="AG133" s="198"/>
    </row>
    <row r="134" ht="15.75" customHeight="1">
      <c r="A134" s="323"/>
      <c r="B134" s="198"/>
      <c r="C134" s="198"/>
      <c r="D134" s="198"/>
      <c r="E134" s="198"/>
      <c r="F134" s="198"/>
      <c r="G134" s="198"/>
      <c r="H134" s="198"/>
      <c r="I134" s="198"/>
      <c r="J134" s="320"/>
      <c r="K134" s="207"/>
      <c r="L134" s="198"/>
      <c r="M134" s="198"/>
      <c r="N134" s="198"/>
      <c r="O134" s="198"/>
      <c r="P134" s="198"/>
      <c r="Q134" s="198"/>
      <c r="R134" s="198"/>
      <c r="S134" s="203"/>
      <c r="T134" s="204"/>
      <c r="U134" s="205"/>
      <c r="V134" s="228"/>
      <c r="W134" s="207"/>
      <c r="X134" s="207"/>
      <c r="Y134" s="207"/>
      <c r="Z134" s="207"/>
      <c r="AA134" s="198"/>
      <c r="AB134" s="198"/>
      <c r="AC134" s="198"/>
      <c r="AD134" s="198"/>
      <c r="AE134" s="198"/>
      <c r="AF134" s="198"/>
      <c r="AG134" s="198"/>
    </row>
    <row r="135" ht="15.75" customHeight="1">
      <c r="A135" s="323"/>
      <c r="B135" s="198"/>
      <c r="C135" s="198"/>
      <c r="D135" s="198"/>
      <c r="E135" s="198"/>
      <c r="F135" s="198"/>
      <c r="G135" s="198"/>
      <c r="H135" s="198"/>
      <c r="I135" s="198"/>
      <c r="J135" s="320"/>
      <c r="K135" s="207"/>
      <c r="L135" s="198"/>
      <c r="M135" s="198"/>
      <c r="N135" s="198"/>
      <c r="O135" s="198"/>
      <c r="P135" s="198"/>
      <c r="Q135" s="198"/>
      <c r="R135" s="198"/>
      <c r="S135" s="203"/>
      <c r="T135" s="204"/>
      <c r="U135" s="205"/>
      <c r="V135" s="228"/>
      <c r="W135" s="207"/>
      <c r="X135" s="207"/>
      <c r="Y135" s="207"/>
      <c r="Z135" s="207"/>
      <c r="AA135" s="198"/>
      <c r="AB135" s="198"/>
      <c r="AC135" s="198"/>
      <c r="AD135" s="198"/>
      <c r="AE135" s="198"/>
      <c r="AF135" s="198"/>
      <c r="AG135" s="198"/>
    </row>
    <row r="136" ht="15.75" customHeight="1">
      <c r="A136" s="323"/>
      <c r="B136" s="198"/>
      <c r="C136" s="198"/>
      <c r="D136" s="198"/>
      <c r="E136" s="198"/>
      <c r="F136" s="198"/>
      <c r="G136" s="198"/>
      <c r="H136" s="198"/>
      <c r="I136" s="198"/>
      <c r="J136" s="320"/>
      <c r="K136" s="207"/>
      <c r="L136" s="198"/>
      <c r="M136" s="198"/>
      <c r="N136" s="198"/>
      <c r="O136" s="198"/>
      <c r="P136" s="198"/>
      <c r="Q136" s="198"/>
      <c r="R136" s="198"/>
      <c r="S136" s="203"/>
      <c r="T136" s="204"/>
      <c r="U136" s="205"/>
      <c r="V136" s="228"/>
      <c r="W136" s="207"/>
      <c r="X136" s="207"/>
      <c r="Y136" s="207"/>
      <c r="Z136" s="207"/>
      <c r="AA136" s="198"/>
      <c r="AB136" s="198"/>
      <c r="AC136" s="198"/>
      <c r="AD136" s="198"/>
      <c r="AE136" s="198"/>
      <c r="AF136" s="198"/>
      <c r="AG136" s="198"/>
    </row>
    <row r="137" ht="15.75" customHeight="1">
      <c r="A137" s="323"/>
      <c r="B137" s="198"/>
      <c r="C137" s="198"/>
      <c r="D137" s="198"/>
      <c r="E137" s="198"/>
      <c r="F137" s="198"/>
      <c r="G137" s="198"/>
      <c r="H137" s="198"/>
      <c r="I137" s="198"/>
      <c r="J137" s="320"/>
      <c r="K137" s="207"/>
      <c r="L137" s="198"/>
      <c r="M137" s="198"/>
      <c r="N137" s="198"/>
      <c r="O137" s="198"/>
      <c r="P137" s="198"/>
      <c r="Q137" s="198"/>
      <c r="R137" s="198"/>
      <c r="S137" s="203"/>
      <c r="T137" s="204"/>
      <c r="U137" s="205"/>
      <c r="V137" s="228"/>
      <c r="W137" s="207"/>
      <c r="X137" s="207"/>
      <c r="Y137" s="207"/>
      <c r="Z137" s="207"/>
      <c r="AA137" s="198"/>
      <c r="AB137" s="198"/>
      <c r="AC137" s="198"/>
      <c r="AD137" s="198"/>
      <c r="AE137" s="198"/>
      <c r="AF137" s="198"/>
      <c r="AG137" s="198"/>
    </row>
    <row r="138" ht="15.75" customHeight="1">
      <c r="A138" s="323"/>
      <c r="B138" s="198"/>
      <c r="C138" s="198"/>
      <c r="D138" s="198"/>
      <c r="E138" s="198"/>
      <c r="F138" s="198"/>
      <c r="G138" s="198"/>
      <c r="H138" s="198"/>
      <c r="I138" s="198"/>
      <c r="J138" s="320"/>
      <c r="K138" s="207"/>
      <c r="L138" s="198"/>
      <c r="M138" s="198"/>
      <c r="N138" s="198"/>
      <c r="O138" s="198"/>
      <c r="P138" s="198"/>
      <c r="Q138" s="198"/>
      <c r="R138" s="198"/>
      <c r="S138" s="203"/>
      <c r="T138" s="204"/>
      <c r="U138" s="205"/>
      <c r="V138" s="228"/>
      <c r="W138" s="207"/>
      <c r="X138" s="207"/>
      <c r="Y138" s="207"/>
      <c r="Z138" s="207"/>
      <c r="AA138" s="198"/>
      <c r="AB138" s="198"/>
      <c r="AC138" s="198"/>
      <c r="AD138" s="198"/>
      <c r="AE138" s="198"/>
      <c r="AF138" s="198"/>
      <c r="AG138" s="198"/>
    </row>
    <row r="139" ht="15.75" customHeight="1">
      <c r="A139" s="323"/>
      <c r="B139" s="198"/>
      <c r="C139" s="198"/>
      <c r="D139" s="198"/>
      <c r="E139" s="198"/>
      <c r="F139" s="198"/>
      <c r="G139" s="198"/>
      <c r="H139" s="198"/>
      <c r="I139" s="198"/>
      <c r="J139" s="320"/>
      <c r="K139" s="207"/>
      <c r="L139" s="198"/>
      <c r="M139" s="198"/>
      <c r="N139" s="198"/>
      <c r="O139" s="198"/>
      <c r="P139" s="198"/>
      <c r="Q139" s="198"/>
      <c r="R139" s="198"/>
      <c r="S139" s="203"/>
      <c r="T139" s="204"/>
      <c r="U139" s="205"/>
      <c r="V139" s="228"/>
      <c r="W139" s="207"/>
      <c r="X139" s="207"/>
      <c r="Y139" s="207"/>
      <c r="Z139" s="207"/>
      <c r="AA139" s="198"/>
      <c r="AB139" s="198"/>
      <c r="AC139" s="198"/>
      <c r="AD139" s="198"/>
      <c r="AE139" s="198"/>
      <c r="AF139" s="198"/>
      <c r="AG139" s="198"/>
    </row>
    <row r="140" ht="15.75" customHeight="1">
      <c r="A140" s="323"/>
      <c r="B140" s="198"/>
      <c r="C140" s="198"/>
      <c r="D140" s="198"/>
      <c r="E140" s="198"/>
      <c r="F140" s="198"/>
      <c r="G140" s="198"/>
      <c r="H140" s="198"/>
      <c r="I140" s="198"/>
      <c r="J140" s="320"/>
      <c r="K140" s="207"/>
      <c r="L140" s="198"/>
      <c r="M140" s="198"/>
      <c r="N140" s="198"/>
      <c r="O140" s="198"/>
      <c r="P140" s="198"/>
      <c r="Q140" s="198"/>
      <c r="R140" s="198"/>
      <c r="S140" s="203"/>
      <c r="T140" s="204"/>
      <c r="U140" s="205"/>
      <c r="V140" s="228"/>
      <c r="W140" s="207"/>
      <c r="X140" s="207"/>
      <c r="Y140" s="207"/>
      <c r="Z140" s="207"/>
      <c r="AA140" s="198"/>
      <c r="AB140" s="198"/>
      <c r="AC140" s="198"/>
      <c r="AD140" s="198"/>
      <c r="AE140" s="198"/>
      <c r="AF140" s="198"/>
      <c r="AG140" s="198"/>
    </row>
    <row r="141" ht="15.75" customHeight="1">
      <c r="A141" s="323"/>
      <c r="B141" s="198"/>
      <c r="C141" s="198"/>
      <c r="D141" s="198"/>
      <c r="E141" s="198"/>
      <c r="F141" s="198"/>
      <c r="G141" s="198"/>
      <c r="H141" s="198"/>
      <c r="I141" s="198"/>
      <c r="J141" s="320"/>
      <c r="K141" s="207"/>
      <c r="L141" s="198"/>
      <c r="M141" s="198"/>
      <c r="N141" s="198"/>
      <c r="O141" s="198"/>
      <c r="P141" s="198"/>
      <c r="Q141" s="198"/>
      <c r="R141" s="198"/>
      <c r="S141" s="203"/>
      <c r="T141" s="204"/>
      <c r="U141" s="205"/>
      <c r="V141" s="228"/>
      <c r="W141" s="207"/>
      <c r="X141" s="207"/>
      <c r="Y141" s="207"/>
      <c r="Z141" s="207"/>
      <c r="AA141" s="198"/>
      <c r="AB141" s="198"/>
      <c r="AC141" s="198"/>
      <c r="AD141" s="198"/>
      <c r="AE141" s="198"/>
      <c r="AF141" s="198"/>
      <c r="AG141" s="198"/>
    </row>
    <row r="142" ht="15.75" customHeight="1">
      <c r="A142" s="323"/>
      <c r="B142" s="198"/>
      <c r="C142" s="198"/>
      <c r="D142" s="198"/>
      <c r="E142" s="198"/>
      <c r="F142" s="198"/>
      <c r="G142" s="198"/>
      <c r="H142" s="198"/>
      <c r="I142" s="198"/>
      <c r="J142" s="320"/>
      <c r="K142" s="207"/>
      <c r="L142" s="198"/>
      <c r="M142" s="198"/>
      <c r="N142" s="198"/>
      <c r="O142" s="198"/>
      <c r="P142" s="198"/>
      <c r="Q142" s="198"/>
      <c r="R142" s="198"/>
      <c r="S142" s="203"/>
      <c r="T142" s="204"/>
      <c r="U142" s="205"/>
      <c r="V142" s="228"/>
      <c r="W142" s="207"/>
      <c r="X142" s="207"/>
      <c r="Y142" s="207"/>
      <c r="Z142" s="207"/>
      <c r="AA142" s="198"/>
      <c r="AB142" s="198"/>
      <c r="AC142" s="198"/>
      <c r="AD142" s="198"/>
      <c r="AE142" s="198"/>
      <c r="AF142" s="198"/>
      <c r="AG142" s="198"/>
    </row>
    <row r="143" ht="15.75" customHeight="1">
      <c r="A143" s="323"/>
      <c r="B143" s="198"/>
      <c r="C143" s="198"/>
      <c r="D143" s="198"/>
      <c r="E143" s="198"/>
      <c r="F143" s="198"/>
      <c r="G143" s="198"/>
      <c r="H143" s="198"/>
      <c r="I143" s="198"/>
      <c r="J143" s="320"/>
      <c r="K143" s="207"/>
      <c r="L143" s="198"/>
      <c r="M143" s="198"/>
      <c r="N143" s="198"/>
      <c r="O143" s="198"/>
      <c r="P143" s="198"/>
      <c r="Q143" s="198"/>
      <c r="R143" s="198"/>
      <c r="S143" s="203"/>
      <c r="T143" s="204"/>
      <c r="U143" s="205"/>
      <c r="V143" s="228"/>
      <c r="W143" s="207"/>
      <c r="X143" s="207"/>
      <c r="Y143" s="207"/>
      <c r="Z143" s="207"/>
      <c r="AA143" s="198"/>
      <c r="AB143" s="198"/>
      <c r="AC143" s="198"/>
      <c r="AD143" s="198"/>
      <c r="AE143" s="198"/>
      <c r="AF143" s="198"/>
      <c r="AG143" s="198"/>
    </row>
    <row r="144" ht="15.75" customHeight="1">
      <c r="A144" s="323"/>
      <c r="B144" s="198"/>
      <c r="C144" s="198"/>
      <c r="D144" s="198"/>
      <c r="E144" s="198"/>
      <c r="F144" s="198"/>
      <c r="G144" s="198"/>
      <c r="H144" s="198"/>
      <c r="I144" s="198"/>
      <c r="J144" s="320"/>
      <c r="K144" s="207"/>
      <c r="L144" s="198"/>
      <c r="M144" s="198"/>
      <c r="N144" s="198"/>
      <c r="O144" s="198"/>
      <c r="P144" s="198"/>
      <c r="Q144" s="198"/>
      <c r="R144" s="198"/>
      <c r="S144" s="203"/>
      <c r="T144" s="204"/>
      <c r="U144" s="205"/>
      <c r="V144" s="228"/>
      <c r="W144" s="207"/>
      <c r="X144" s="207"/>
      <c r="Y144" s="207"/>
      <c r="Z144" s="207"/>
      <c r="AA144" s="198"/>
      <c r="AB144" s="198"/>
      <c r="AC144" s="198"/>
      <c r="AD144" s="198"/>
      <c r="AE144" s="198"/>
      <c r="AF144" s="198"/>
      <c r="AG144" s="198"/>
    </row>
    <row r="145" ht="15.75" customHeight="1">
      <c r="A145" s="323"/>
      <c r="B145" s="198"/>
      <c r="C145" s="198"/>
      <c r="D145" s="198"/>
      <c r="E145" s="198"/>
      <c r="F145" s="198"/>
      <c r="G145" s="198"/>
      <c r="H145" s="198"/>
      <c r="I145" s="198"/>
      <c r="J145" s="320"/>
      <c r="K145" s="207"/>
      <c r="L145" s="198"/>
      <c r="M145" s="198"/>
      <c r="N145" s="198"/>
      <c r="O145" s="198"/>
      <c r="P145" s="198"/>
      <c r="Q145" s="198"/>
      <c r="R145" s="198"/>
      <c r="S145" s="203"/>
      <c r="T145" s="204"/>
      <c r="U145" s="205"/>
      <c r="V145" s="228"/>
      <c r="W145" s="207"/>
      <c r="X145" s="207"/>
      <c r="Y145" s="207"/>
      <c r="Z145" s="207"/>
      <c r="AA145" s="198"/>
      <c r="AB145" s="198"/>
      <c r="AC145" s="198"/>
      <c r="AD145" s="198"/>
      <c r="AE145" s="198"/>
      <c r="AF145" s="198"/>
      <c r="AG145" s="198"/>
    </row>
    <row r="146" ht="15.75" customHeight="1">
      <c r="A146" s="323"/>
      <c r="B146" s="198"/>
      <c r="C146" s="198"/>
      <c r="D146" s="198"/>
      <c r="E146" s="198"/>
      <c r="F146" s="198"/>
      <c r="G146" s="198"/>
      <c r="H146" s="198"/>
      <c r="I146" s="198"/>
      <c r="J146" s="320"/>
      <c r="K146" s="207"/>
      <c r="L146" s="198"/>
      <c r="M146" s="198"/>
      <c r="N146" s="198"/>
      <c r="O146" s="198"/>
      <c r="P146" s="198"/>
      <c r="Q146" s="198"/>
      <c r="R146" s="198"/>
      <c r="S146" s="203"/>
      <c r="T146" s="204"/>
      <c r="U146" s="205"/>
      <c r="V146" s="228"/>
      <c r="W146" s="207"/>
      <c r="X146" s="207"/>
      <c r="Y146" s="207"/>
      <c r="Z146" s="207"/>
      <c r="AA146" s="198"/>
      <c r="AB146" s="198"/>
      <c r="AC146" s="198"/>
      <c r="AD146" s="198"/>
      <c r="AE146" s="198"/>
      <c r="AF146" s="198"/>
      <c r="AG146" s="198"/>
    </row>
    <row r="147" ht="15.75" customHeight="1">
      <c r="A147" s="323"/>
      <c r="B147" s="198"/>
      <c r="C147" s="198"/>
      <c r="D147" s="198"/>
      <c r="E147" s="198"/>
      <c r="F147" s="198"/>
      <c r="G147" s="198"/>
      <c r="H147" s="198"/>
      <c r="I147" s="198"/>
      <c r="J147" s="320"/>
      <c r="K147" s="207"/>
      <c r="L147" s="198"/>
      <c r="M147" s="198"/>
      <c r="N147" s="198"/>
      <c r="O147" s="198"/>
      <c r="P147" s="198"/>
      <c r="Q147" s="198"/>
      <c r="R147" s="198"/>
      <c r="S147" s="203"/>
      <c r="T147" s="204"/>
      <c r="U147" s="205"/>
      <c r="V147" s="228"/>
      <c r="W147" s="207"/>
      <c r="X147" s="207"/>
      <c r="Y147" s="207"/>
      <c r="Z147" s="207"/>
      <c r="AA147" s="198"/>
      <c r="AB147" s="198"/>
      <c r="AC147" s="198"/>
      <c r="AD147" s="198"/>
      <c r="AE147" s="198"/>
      <c r="AF147" s="198"/>
      <c r="AG147" s="198"/>
    </row>
    <row r="148" ht="15.75" customHeight="1">
      <c r="A148" s="323"/>
      <c r="B148" s="198"/>
      <c r="C148" s="198"/>
      <c r="D148" s="198"/>
      <c r="E148" s="198"/>
      <c r="F148" s="198"/>
      <c r="G148" s="198"/>
      <c r="H148" s="198"/>
      <c r="I148" s="198"/>
      <c r="J148" s="320"/>
      <c r="K148" s="207"/>
      <c r="L148" s="198"/>
      <c r="M148" s="198"/>
      <c r="N148" s="198"/>
      <c r="O148" s="198"/>
      <c r="P148" s="198"/>
      <c r="Q148" s="198"/>
      <c r="R148" s="198"/>
      <c r="S148" s="203"/>
      <c r="T148" s="204"/>
      <c r="U148" s="205"/>
      <c r="V148" s="228"/>
      <c r="W148" s="207"/>
      <c r="X148" s="207"/>
      <c r="Y148" s="207"/>
      <c r="Z148" s="207"/>
      <c r="AA148" s="198"/>
      <c r="AB148" s="198"/>
      <c r="AC148" s="198"/>
      <c r="AD148" s="198"/>
      <c r="AE148" s="198"/>
      <c r="AF148" s="198"/>
      <c r="AG148" s="198"/>
    </row>
    <row r="149" ht="15.75" customHeight="1">
      <c r="A149" s="323"/>
      <c r="B149" s="198"/>
      <c r="C149" s="198"/>
      <c r="D149" s="198"/>
      <c r="E149" s="198"/>
      <c r="F149" s="198"/>
      <c r="G149" s="198"/>
      <c r="H149" s="198"/>
      <c r="I149" s="198"/>
      <c r="J149" s="320"/>
      <c r="K149" s="207"/>
      <c r="L149" s="198"/>
      <c r="M149" s="198"/>
      <c r="N149" s="198"/>
      <c r="O149" s="198"/>
      <c r="P149" s="198"/>
      <c r="Q149" s="198"/>
      <c r="R149" s="198"/>
      <c r="S149" s="203"/>
      <c r="T149" s="204"/>
      <c r="U149" s="205"/>
      <c r="V149" s="228"/>
      <c r="W149" s="207"/>
      <c r="X149" s="207"/>
      <c r="Y149" s="207"/>
      <c r="Z149" s="207"/>
      <c r="AA149" s="198"/>
      <c r="AB149" s="198"/>
      <c r="AC149" s="198"/>
      <c r="AD149" s="198"/>
      <c r="AE149" s="198"/>
      <c r="AF149" s="198"/>
      <c r="AG149" s="198"/>
    </row>
    <row r="150" ht="15.75" customHeight="1">
      <c r="A150" s="323"/>
      <c r="B150" s="198"/>
      <c r="C150" s="198"/>
      <c r="D150" s="198"/>
      <c r="E150" s="198"/>
      <c r="F150" s="198"/>
      <c r="G150" s="198"/>
      <c r="H150" s="198"/>
      <c r="I150" s="198"/>
      <c r="J150" s="320"/>
      <c r="K150" s="207"/>
      <c r="L150" s="198"/>
      <c r="M150" s="198"/>
      <c r="N150" s="198"/>
      <c r="O150" s="198"/>
      <c r="P150" s="198"/>
      <c r="Q150" s="198"/>
      <c r="R150" s="198"/>
      <c r="S150" s="203"/>
      <c r="T150" s="204"/>
      <c r="U150" s="205"/>
      <c r="V150" s="228"/>
      <c r="W150" s="207"/>
      <c r="X150" s="207"/>
      <c r="Y150" s="207"/>
      <c r="Z150" s="207"/>
      <c r="AA150" s="198"/>
      <c r="AB150" s="198"/>
      <c r="AC150" s="198"/>
      <c r="AD150" s="198"/>
      <c r="AE150" s="198"/>
      <c r="AF150" s="198"/>
      <c r="AG150" s="198"/>
    </row>
    <row r="151" ht="15.75" customHeight="1">
      <c r="A151" s="323"/>
      <c r="B151" s="198"/>
      <c r="C151" s="198"/>
      <c r="D151" s="198"/>
      <c r="E151" s="198"/>
      <c r="F151" s="198"/>
      <c r="G151" s="198"/>
      <c r="H151" s="198"/>
      <c r="I151" s="198"/>
      <c r="J151" s="320"/>
      <c r="K151" s="207"/>
      <c r="L151" s="198"/>
      <c r="M151" s="198"/>
      <c r="N151" s="198"/>
      <c r="O151" s="198"/>
      <c r="P151" s="198"/>
      <c r="Q151" s="198"/>
      <c r="R151" s="198"/>
      <c r="S151" s="203"/>
      <c r="T151" s="204"/>
      <c r="U151" s="205"/>
      <c r="V151" s="228"/>
      <c r="W151" s="207"/>
      <c r="X151" s="207"/>
      <c r="Y151" s="207"/>
      <c r="Z151" s="207"/>
      <c r="AA151" s="198"/>
      <c r="AB151" s="198"/>
      <c r="AC151" s="198"/>
      <c r="AD151" s="198"/>
      <c r="AE151" s="198"/>
      <c r="AF151" s="198"/>
      <c r="AG151" s="198"/>
    </row>
    <row r="152" ht="15.75" customHeight="1">
      <c r="A152" s="323"/>
      <c r="B152" s="198"/>
      <c r="C152" s="198"/>
      <c r="D152" s="198"/>
      <c r="E152" s="198"/>
      <c r="F152" s="198"/>
      <c r="G152" s="198"/>
      <c r="H152" s="198"/>
      <c r="I152" s="198"/>
      <c r="J152" s="320"/>
      <c r="K152" s="207"/>
      <c r="L152" s="198"/>
      <c r="M152" s="198"/>
      <c r="N152" s="198"/>
      <c r="O152" s="198"/>
      <c r="P152" s="198"/>
      <c r="Q152" s="198"/>
      <c r="R152" s="198"/>
      <c r="S152" s="203"/>
      <c r="T152" s="204"/>
      <c r="U152" s="205"/>
      <c r="V152" s="228"/>
      <c r="W152" s="207"/>
      <c r="X152" s="207"/>
      <c r="Y152" s="207"/>
      <c r="Z152" s="207"/>
      <c r="AA152" s="198"/>
      <c r="AB152" s="198"/>
      <c r="AC152" s="198"/>
      <c r="AD152" s="198"/>
      <c r="AE152" s="198"/>
      <c r="AF152" s="198"/>
      <c r="AG152" s="198"/>
    </row>
    <row r="153" ht="15.75" customHeight="1">
      <c r="A153" s="323"/>
      <c r="B153" s="198"/>
      <c r="C153" s="198"/>
      <c r="D153" s="198"/>
      <c r="E153" s="198"/>
      <c r="F153" s="198"/>
      <c r="G153" s="198"/>
      <c r="H153" s="198"/>
      <c r="I153" s="198"/>
      <c r="J153" s="320"/>
      <c r="K153" s="207"/>
      <c r="L153" s="198"/>
      <c r="M153" s="198"/>
      <c r="N153" s="198"/>
      <c r="O153" s="198"/>
      <c r="P153" s="198"/>
      <c r="Q153" s="198"/>
      <c r="R153" s="198"/>
      <c r="S153" s="203"/>
      <c r="T153" s="204"/>
      <c r="U153" s="205"/>
      <c r="V153" s="228"/>
      <c r="W153" s="207"/>
      <c r="X153" s="207"/>
      <c r="Y153" s="207"/>
      <c r="Z153" s="207"/>
      <c r="AA153" s="198"/>
      <c r="AB153" s="198"/>
      <c r="AC153" s="198"/>
      <c r="AD153" s="198"/>
      <c r="AE153" s="198"/>
      <c r="AF153" s="198"/>
      <c r="AG153" s="198"/>
    </row>
    <row r="154" ht="15.75" customHeight="1">
      <c r="A154" s="323"/>
      <c r="B154" s="198"/>
      <c r="C154" s="198"/>
      <c r="D154" s="198"/>
      <c r="E154" s="198"/>
      <c r="F154" s="198"/>
      <c r="G154" s="198"/>
      <c r="H154" s="198"/>
      <c r="I154" s="198"/>
      <c r="J154" s="320"/>
      <c r="K154" s="207"/>
      <c r="L154" s="198"/>
      <c r="M154" s="198"/>
      <c r="N154" s="198"/>
      <c r="O154" s="198"/>
      <c r="P154" s="198"/>
      <c r="Q154" s="198"/>
      <c r="R154" s="198"/>
      <c r="S154" s="203"/>
      <c r="T154" s="204"/>
      <c r="U154" s="205"/>
      <c r="V154" s="228"/>
      <c r="W154" s="207"/>
      <c r="X154" s="207"/>
      <c r="Y154" s="207"/>
      <c r="Z154" s="207"/>
      <c r="AA154" s="198"/>
      <c r="AB154" s="198"/>
      <c r="AC154" s="198"/>
      <c r="AD154" s="198"/>
      <c r="AE154" s="198"/>
      <c r="AF154" s="198"/>
      <c r="AG154" s="198"/>
    </row>
    <row r="155" ht="15.75" customHeight="1">
      <c r="A155" s="323"/>
      <c r="B155" s="198"/>
      <c r="C155" s="198"/>
      <c r="D155" s="198"/>
      <c r="E155" s="198"/>
      <c r="F155" s="198"/>
      <c r="G155" s="198"/>
      <c r="H155" s="198"/>
      <c r="I155" s="198"/>
      <c r="J155" s="320"/>
      <c r="K155" s="207"/>
      <c r="L155" s="198"/>
      <c r="M155" s="198"/>
      <c r="N155" s="198"/>
      <c r="O155" s="198"/>
      <c r="P155" s="198"/>
      <c r="Q155" s="198"/>
      <c r="R155" s="198"/>
      <c r="S155" s="203"/>
      <c r="T155" s="204"/>
      <c r="U155" s="205"/>
      <c r="V155" s="228"/>
      <c r="W155" s="207"/>
      <c r="X155" s="207"/>
      <c r="Y155" s="207"/>
      <c r="Z155" s="207"/>
      <c r="AA155" s="198"/>
      <c r="AB155" s="198"/>
      <c r="AC155" s="198"/>
      <c r="AD155" s="198"/>
      <c r="AE155" s="198"/>
      <c r="AF155" s="198"/>
      <c r="AG155" s="198"/>
    </row>
    <row r="156" ht="15.75" customHeight="1">
      <c r="A156" s="323"/>
      <c r="B156" s="198"/>
      <c r="C156" s="198"/>
      <c r="D156" s="198"/>
      <c r="E156" s="198"/>
      <c r="F156" s="198"/>
      <c r="G156" s="198"/>
      <c r="H156" s="198"/>
      <c r="I156" s="198"/>
      <c r="J156" s="320"/>
      <c r="K156" s="207"/>
      <c r="L156" s="198"/>
      <c r="M156" s="198"/>
      <c r="N156" s="198"/>
      <c r="O156" s="198"/>
      <c r="P156" s="198"/>
      <c r="Q156" s="198"/>
      <c r="R156" s="198"/>
      <c r="S156" s="203"/>
      <c r="T156" s="204"/>
      <c r="U156" s="205"/>
      <c r="V156" s="228"/>
      <c r="W156" s="207"/>
      <c r="X156" s="207"/>
      <c r="Y156" s="207"/>
      <c r="Z156" s="207"/>
      <c r="AA156" s="198"/>
      <c r="AB156" s="198"/>
      <c r="AC156" s="198"/>
      <c r="AD156" s="198"/>
      <c r="AE156" s="198"/>
      <c r="AF156" s="198"/>
      <c r="AG156" s="198"/>
    </row>
    <row r="157" ht="15.75" customHeight="1">
      <c r="A157" s="323"/>
      <c r="B157" s="198"/>
      <c r="C157" s="198"/>
      <c r="D157" s="198"/>
      <c r="E157" s="198"/>
      <c r="F157" s="198"/>
      <c r="G157" s="198"/>
      <c r="H157" s="198"/>
      <c r="I157" s="198"/>
      <c r="J157" s="320"/>
      <c r="K157" s="207"/>
      <c r="L157" s="198"/>
      <c r="M157" s="198"/>
      <c r="N157" s="198"/>
      <c r="O157" s="198"/>
      <c r="P157" s="198"/>
      <c r="Q157" s="198"/>
      <c r="R157" s="198"/>
      <c r="S157" s="203"/>
      <c r="T157" s="204"/>
      <c r="U157" s="205"/>
      <c r="V157" s="228"/>
      <c r="W157" s="207"/>
      <c r="X157" s="207"/>
      <c r="Y157" s="207"/>
      <c r="Z157" s="207"/>
      <c r="AA157" s="198"/>
      <c r="AB157" s="198"/>
      <c r="AC157" s="198"/>
      <c r="AD157" s="198"/>
      <c r="AE157" s="198"/>
      <c r="AF157" s="198"/>
      <c r="AG157" s="198"/>
    </row>
    <row r="158" ht="15.75" customHeight="1">
      <c r="A158" s="323"/>
      <c r="B158" s="198"/>
      <c r="C158" s="198"/>
      <c r="D158" s="198"/>
      <c r="E158" s="198"/>
      <c r="F158" s="198"/>
      <c r="G158" s="198"/>
      <c r="H158" s="198"/>
      <c r="I158" s="198"/>
      <c r="J158" s="320"/>
      <c r="K158" s="207"/>
      <c r="L158" s="198"/>
      <c r="M158" s="198"/>
      <c r="N158" s="198"/>
      <c r="O158" s="198"/>
      <c r="P158" s="198"/>
      <c r="Q158" s="198"/>
      <c r="R158" s="198"/>
      <c r="S158" s="203"/>
      <c r="T158" s="204"/>
      <c r="U158" s="205"/>
      <c r="V158" s="228"/>
      <c r="W158" s="207"/>
      <c r="X158" s="207"/>
      <c r="Y158" s="207"/>
      <c r="Z158" s="207"/>
      <c r="AA158" s="198"/>
      <c r="AB158" s="198"/>
      <c r="AC158" s="198"/>
      <c r="AD158" s="198"/>
      <c r="AE158" s="198"/>
      <c r="AF158" s="198"/>
      <c r="AG158" s="198"/>
    </row>
    <row r="159" ht="15.75" customHeight="1">
      <c r="A159" s="323"/>
      <c r="B159" s="198"/>
      <c r="C159" s="198"/>
      <c r="D159" s="198"/>
      <c r="E159" s="198"/>
      <c r="F159" s="198"/>
      <c r="G159" s="198"/>
      <c r="H159" s="198"/>
      <c r="I159" s="198"/>
      <c r="J159" s="320"/>
      <c r="K159" s="207"/>
      <c r="L159" s="198"/>
      <c r="M159" s="198"/>
      <c r="N159" s="198"/>
      <c r="O159" s="198"/>
      <c r="P159" s="198"/>
      <c r="Q159" s="198"/>
      <c r="R159" s="198"/>
      <c r="S159" s="203"/>
      <c r="T159" s="204"/>
      <c r="U159" s="205"/>
      <c r="V159" s="228"/>
      <c r="W159" s="207"/>
      <c r="X159" s="207"/>
      <c r="Y159" s="207"/>
      <c r="Z159" s="207"/>
      <c r="AA159" s="198"/>
      <c r="AB159" s="198"/>
      <c r="AC159" s="198"/>
      <c r="AD159" s="198"/>
      <c r="AE159" s="198"/>
      <c r="AF159" s="198"/>
      <c r="AG159" s="198"/>
    </row>
    <row r="160" ht="15.75" customHeight="1">
      <c r="A160" s="323"/>
      <c r="B160" s="198"/>
      <c r="C160" s="198"/>
      <c r="D160" s="198"/>
      <c r="E160" s="198"/>
      <c r="F160" s="198"/>
      <c r="G160" s="198"/>
      <c r="H160" s="198"/>
      <c r="I160" s="198"/>
      <c r="J160" s="320"/>
      <c r="K160" s="207"/>
      <c r="L160" s="198"/>
      <c r="M160" s="198"/>
      <c r="N160" s="198"/>
      <c r="O160" s="198"/>
      <c r="P160" s="198"/>
      <c r="Q160" s="198"/>
      <c r="R160" s="198"/>
      <c r="S160" s="203"/>
      <c r="T160" s="204"/>
      <c r="U160" s="205"/>
      <c r="V160" s="228"/>
      <c r="W160" s="207"/>
      <c r="X160" s="207"/>
      <c r="Y160" s="207"/>
      <c r="Z160" s="207"/>
      <c r="AA160" s="198"/>
      <c r="AB160" s="198"/>
      <c r="AC160" s="198"/>
      <c r="AD160" s="198"/>
      <c r="AE160" s="198"/>
      <c r="AF160" s="198"/>
      <c r="AG160" s="198"/>
    </row>
    <row r="161" ht="15.75" customHeight="1">
      <c r="A161" s="323"/>
      <c r="B161" s="198"/>
      <c r="C161" s="198"/>
      <c r="D161" s="198"/>
      <c r="E161" s="198"/>
      <c r="F161" s="198"/>
      <c r="G161" s="198"/>
      <c r="H161" s="198"/>
      <c r="I161" s="198"/>
      <c r="J161" s="320"/>
      <c r="K161" s="207"/>
      <c r="L161" s="198"/>
      <c r="M161" s="198"/>
      <c r="N161" s="198"/>
      <c r="O161" s="198"/>
      <c r="P161" s="198"/>
      <c r="Q161" s="198"/>
      <c r="R161" s="198"/>
      <c r="S161" s="203"/>
      <c r="T161" s="204"/>
      <c r="U161" s="205"/>
      <c r="V161" s="228"/>
      <c r="W161" s="207"/>
      <c r="X161" s="207"/>
      <c r="Y161" s="207"/>
      <c r="Z161" s="207"/>
      <c r="AA161" s="198"/>
      <c r="AB161" s="198"/>
      <c r="AC161" s="198"/>
      <c r="AD161" s="198"/>
      <c r="AE161" s="198"/>
      <c r="AF161" s="198"/>
      <c r="AG161" s="198"/>
    </row>
    <row r="162" ht="15.75" customHeight="1">
      <c r="A162" s="323"/>
      <c r="B162" s="198"/>
      <c r="C162" s="198"/>
      <c r="D162" s="198"/>
      <c r="E162" s="198"/>
      <c r="F162" s="198"/>
      <c r="G162" s="198"/>
      <c r="H162" s="198"/>
      <c r="I162" s="198"/>
      <c r="J162" s="320"/>
      <c r="K162" s="207"/>
      <c r="L162" s="198"/>
      <c r="M162" s="198"/>
      <c r="N162" s="198"/>
      <c r="O162" s="198"/>
      <c r="P162" s="198"/>
      <c r="Q162" s="198"/>
      <c r="R162" s="198"/>
      <c r="S162" s="203"/>
      <c r="T162" s="204"/>
      <c r="U162" s="205"/>
      <c r="V162" s="228"/>
      <c r="W162" s="207"/>
      <c r="X162" s="207"/>
      <c r="Y162" s="207"/>
      <c r="Z162" s="207"/>
      <c r="AA162" s="198"/>
      <c r="AB162" s="198"/>
      <c r="AC162" s="198"/>
      <c r="AD162" s="198"/>
      <c r="AE162" s="198"/>
      <c r="AF162" s="198"/>
      <c r="AG162" s="198"/>
    </row>
    <row r="163" ht="15.75" customHeight="1">
      <c r="A163" s="323"/>
      <c r="B163" s="198"/>
      <c r="C163" s="198"/>
      <c r="D163" s="198"/>
      <c r="E163" s="198"/>
      <c r="F163" s="198"/>
      <c r="G163" s="198"/>
      <c r="H163" s="198"/>
      <c r="I163" s="198"/>
      <c r="J163" s="320"/>
      <c r="K163" s="207"/>
      <c r="L163" s="198"/>
      <c r="M163" s="198"/>
      <c r="N163" s="198"/>
      <c r="O163" s="198"/>
      <c r="P163" s="198"/>
      <c r="Q163" s="198"/>
      <c r="R163" s="198"/>
      <c r="S163" s="203"/>
      <c r="T163" s="204"/>
      <c r="U163" s="205"/>
      <c r="V163" s="228"/>
      <c r="W163" s="207"/>
      <c r="X163" s="207"/>
      <c r="Y163" s="207"/>
      <c r="Z163" s="207"/>
      <c r="AA163" s="198"/>
      <c r="AB163" s="198"/>
      <c r="AC163" s="198"/>
      <c r="AD163" s="198"/>
      <c r="AE163" s="198"/>
      <c r="AF163" s="198"/>
      <c r="AG163" s="198"/>
    </row>
    <row r="164" ht="15.75" customHeight="1">
      <c r="A164" s="323"/>
      <c r="B164" s="198"/>
      <c r="C164" s="198"/>
      <c r="D164" s="198"/>
      <c r="E164" s="198"/>
      <c r="F164" s="198"/>
      <c r="G164" s="198"/>
      <c r="H164" s="198"/>
      <c r="I164" s="198"/>
      <c r="J164" s="320"/>
      <c r="K164" s="207"/>
      <c r="L164" s="198"/>
      <c r="M164" s="198"/>
      <c r="N164" s="198"/>
      <c r="O164" s="198"/>
      <c r="P164" s="198"/>
      <c r="Q164" s="198"/>
      <c r="R164" s="198"/>
      <c r="S164" s="203"/>
      <c r="T164" s="204"/>
      <c r="U164" s="205"/>
      <c r="V164" s="228"/>
      <c r="W164" s="207"/>
      <c r="X164" s="207"/>
      <c r="Y164" s="207"/>
      <c r="Z164" s="207"/>
      <c r="AA164" s="198"/>
      <c r="AB164" s="198"/>
      <c r="AC164" s="198"/>
      <c r="AD164" s="198"/>
      <c r="AE164" s="198"/>
      <c r="AF164" s="198"/>
      <c r="AG164" s="198"/>
    </row>
    <row r="165" ht="15.75" customHeight="1">
      <c r="A165" s="323"/>
      <c r="B165" s="198"/>
      <c r="C165" s="198"/>
      <c r="D165" s="198"/>
      <c r="E165" s="198"/>
      <c r="F165" s="198"/>
      <c r="G165" s="198"/>
      <c r="H165" s="198"/>
      <c r="I165" s="198"/>
      <c r="J165" s="320"/>
      <c r="K165" s="207"/>
      <c r="L165" s="198"/>
      <c r="M165" s="198"/>
      <c r="N165" s="198"/>
      <c r="O165" s="198"/>
      <c r="P165" s="198"/>
      <c r="Q165" s="198"/>
      <c r="R165" s="198"/>
      <c r="S165" s="203"/>
      <c r="T165" s="204"/>
      <c r="U165" s="205"/>
      <c r="V165" s="228"/>
      <c r="W165" s="207"/>
      <c r="X165" s="207"/>
      <c r="Y165" s="207"/>
      <c r="Z165" s="207"/>
      <c r="AA165" s="198"/>
      <c r="AB165" s="198"/>
      <c r="AC165" s="198"/>
      <c r="AD165" s="198"/>
      <c r="AE165" s="198"/>
      <c r="AF165" s="198"/>
      <c r="AG165" s="198"/>
    </row>
    <row r="166" ht="15.75" customHeight="1">
      <c r="A166" s="323"/>
      <c r="B166" s="198"/>
      <c r="C166" s="198"/>
      <c r="D166" s="198"/>
      <c r="E166" s="198"/>
      <c r="F166" s="198"/>
      <c r="G166" s="198"/>
      <c r="H166" s="198"/>
      <c r="I166" s="198"/>
      <c r="J166" s="320"/>
      <c r="K166" s="207"/>
      <c r="L166" s="198"/>
      <c r="M166" s="198"/>
      <c r="N166" s="198"/>
      <c r="O166" s="198"/>
      <c r="P166" s="198"/>
      <c r="Q166" s="198"/>
      <c r="R166" s="198"/>
      <c r="S166" s="203"/>
      <c r="T166" s="204"/>
      <c r="U166" s="205"/>
      <c r="V166" s="228"/>
      <c r="W166" s="207"/>
      <c r="X166" s="207"/>
      <c r="Y166" s="207"/>
      <c r="Z166" s="207"/>
      <c r="AA166" s="198"/>
      <c r="AB166" s="198"/>
      <c r="AC166" s="198"/>
      <c r="AD166" s="198"/>
      <c r="AE166" s="198"/>
      <c r="AF166" s="198"/>
      <c r="AG166" s="198"/>
    </row>
    <row r="167" ht="15.75" customHeight="1">
      <c r="A167" s="323"/>
      <c r="B167" s="198"/>
      <c r="C167" s="198"/>
      <c r="D167" s="198"/>
      <c r="E167" s="198"/>
      <c r="F167" s="198"/>
      <c r="G167" s="198"/>
      <c r="H167" s="198"/>
      <c r="I167" s="198"/>
      <c r="J167" s="320"/>
      <c r="K167" s="207"/>
      <c r="L167" s="198"/>
      <c r="M167" s="198"/>
      <c r="N167" s="198"/>
      <c r="O167" s="198"/>
      <c r="P167" s="198"/>
      <c r="Q167" s="198"/>
      <c r="R167" s="198"/>
      <c r="S167" s="203"/>
      <c r="T167" s="204"/>
      <c r="U167" s="205"/>
      <c r="V167" s="228"/>
      <c r="W167" s="207"/>
      <c r="X167" s="207"/>
      <c r="Y167" s="207"/>
      <c r="Z167" s="207"/>
      <c r="AA167" s="198"/>
      <c r="AB167" s="198"/>
      <c r="AC167" s="198"/>
      <c r="AD167" s="198"/>
      <c r="AE167" s="198"/>
      <c r="AF167" s="198"/>
      <c r="AG167" s="198"/>
    </row>
    <row r="168" ht="15.75" customHeight="1">
      <c r="A168" s="323"/>
      <c r="B168" s="198"/>
      <c r="C168" s="198"/>
      <c r="D168" s="198"/>
      <c r="E168" s="198"/>
      <c r="F168" s="198"/>
      <c r="G168" s="198"/>
      <c r="H168" s="198"/>
      <c r="I168" s="198"/>
      <c r="J168" s="320"/>
      <c r="K168" s="207"/>
      <c r="L168" s="198"/>
      <c r="M168" s="198"/>
      <c r="N168" s="198"/>
      <c r="O168" s="198"/>
      <c r="P168" s="198"/>
      <c r="Q168" s="198"/>
      <c r="R168" s="198"/>
      <c r="S168" s="203"/>
      <c r="T168" s="204"/>
      <c r="U168" s="205"/>
      <c r="V168" s="228"/>
      <c r="W168" s="207"/>
      <c r="X168" s="207"/>
      <c r="Y168" s="207"/>
      <c r="Z168" s="207"/>
      <c r="AA168" s="198"/>
      <c r="AB168" s="198"/>
      <c r="AC168" s="198"/>
      <c r="AD168" s="198"/>
      <c r="AE168" s="198"/>
      <c r="AF168" s="198"/>
      <c r="AG168" s="198"/>
    </row>
    <row r="169" ht="15.75" customHeight="1">
      <c r="A169" s="323"/>
      <c r="B169" s="198"/>
      <c r="C169" s="198"/>
      <c r="D169" s="198"/>
      <c r="E169" s="198"/>
      <c r="F169" s="198"/>
      <c r="G169" s="198"/>
      <c r="H169" s="198"/>
      <c r="I169" s="198"/>
      <c r="J169" s="320"/>
      <c r="K169" s="207"/>
      <c r="L169" s="198"/>
      <c r="M169" s="198"/>
      <c r="N169" s="198"/>
      <c r="O169" s="198"/>
      <c r="P169" s="198"/>
      <c r="Q169" s="198"/>
      <c r="R169" s="198"/>
      <c r="S169" s="203"/>
      <c r="T169" s="204"/>
      <c r="U169" s="205"/>
      <c r="V169" s="228"/>
      <c r="W169" s="207"/>
      <c r="X169" s="207"/>
      <c r="Y169" s="207"/>
      <c r="Z169" s="207"/>
      <c r="AA169" s="198"/>
      <c r="AB169" s="198"/>
      <c r="AC169" s="198"/>
      <c r="AD169" s="198"/>
      <c r="AE169" s="198"/>
      <c r="AF169" s="198"/>
      <c r="AG169" s="198"/>
    </row>
    <row r="170" ht="15.75" customHeight="1">
      <c r="A170" s="323"/>
      <c r="B170" s="198"/>
      <c r="C170" s="198"/>
      <c r="D170" s="198"/>
      <c r="E170" s="198"/>
      <c r="F170" s="198"/>
      <c r="G170" s="198"/>
      <c r="H170" s="198"/>
      <c r="I170" s="198"/>
      <c r="J170" s="320"/>
      <c r="K170" s="207"/>
      <c r="L170" s="198"/>
      <c r="M170" s="198"/>
      <c r="N170" s="198"/>
      <c r="O170" s="198"/>
      <c r="P170" s="198"/>
      <c r="Q170" s="198"/>
      <c r="R170" s="198"/>
      <c r="S170" s="203"/>
      <c r="T170" s="204"/>
      <c r="U170" s="205"/>
      <c r="V170" s="228"/>
      <c r="W170" s="207"/>
      <c r="X170" s="207"/>
      <c r="Y170" s="207"/>
      <c r="Z170" s="207"/>
      <c r="AA170" s="198"/>
      <c r="AB170" s="198"/>
      <c r="AC170" s="198"/>
      <c r="AD170" s="198"/>
      <c r="AE170" s="198"/>
      <c r="AF170" s="198"/>
      <c r="AG170" s="198"/>
    </row>
    <row r="171" ht="15.75" customHeight="1">
      <c r="A171" s="323"/>
      <c r="B171" s="198"/>
      <c r="C171" s="198"/>
      <c r="D171" s="198"/>
      <c r="E171" s="198"/>
      <c r="F171" s="198"/>
      <c r="G171" s="198"/>
      <c r="H171" s="198"/>
      <c r="I171" s="198"/>
      <c r="J171" s="320"/>
      <c r="K171" s="207"/>
      <c r="L171" s="198"/>
      <c r="M171" s="198"/>
      <c r="N171" s="198"/>
      <c r="O171" s="198"/>
      <c r="P171" s="198"/>
      <c r="Q171" s="198"/>
      <c r="R171" s="198"/>
      <c r="S171" s="203"/>
      <c r="T171" s="204"/>
      <c r="U171" s="205"/>
      <c r="V171" s="228"/>
      <c r="W171" s="207"/>
      <c r="X171" s="207"/>
      <c r="Y171" s="207"/>
      <c r="Z171" s="207"/>
      <c r="AA171" s="198"/>
      <c r="AB171" s="198"/>
      <c r="AC171" s="198"/>
      <c r="AD171" s="198"/>
      <c r="AE171" s="198"/>
      <c r="AF171" s="198"/>
      <c r="AG171" s="198"/>
    </row>
    <row r="172" ht="15.75" customHeight="1">
      <c r="A172" s="323"/>
      <c r="B172" s="198"/>
      <c r="C172" s="198"/>
      <c r="D172" s="198"/>
      <c r="E172" s="198"/>
      <c r="F172" s="198"/>
      <c r="G172" s="198"/>
      <c r="H172" s="198"/>
      <c r="I172" s="198"/>
      <c r="J172" s="320"/>
      <c r="K172" s="207"/>
      <c r="L172" s="198"/>
      <c r="M172" s="198"/>
      <c r="N172" s="198"/>
      <c r="O172" s="198"/>
      <c r="P172" s="198"/>
      <c r="Q172" s="198"/>
      <c r="R172" s="198"/>
      <c r="S172" s="203"/>
      <c r="T172" s="204"/>
      <c r="U172" s="205"/>
      <c r="V172" s="228"/>
      <c r="W172" s="207"/>
      <c r="X172" s="207"/>
      <c r="Y172" s="207"/>
      <c r="Z172" s="207"/>
      <c r="AA172" s="198"/>
      <c r="AB172" s="198"/>
      <c r="AC172" s="198"/>
      <c r="AD172" s="198"/>
      <c r="AE172" s="198"/>
      <c r="AF172" s="198"/>
      <c r="AG172" s="198"/>
    </row>
    <row r="173" ht="15.75" customHeight="1">
      <c r="A173" s="323"/>
      <c r="B173" s="198"/>
      <c r="C173" s="198"/>
      <c r="D173" s="198"/>
      <c r="E173" s="198"/>
      <c r="F173" s="198"/>
      <c r="G173" s="198"/>
      <c r="H173" s="198"/>
      <c r="I173" s="198"/>
      <c r="J173" s="320"/>
      <c r="K173" s="207"/>
      <c r="L173" s="198"/>
      <c r="M173" s="198"/>
      <c r="N173" s="198"/>
      <c r="O173" s="198"/>
      <c r="P173" s="198"/>
      <c r="Q173" s="198"/>
      <c r="R173" s="198"/>
      <c r="S173" s="203"/>
      <c r="T173" s="204"/>
      <c r="U173" s="205"/>
      <c r="V173" s="228"/>
      <c r="W173" s="207"/>
      <c r="X173" s="207"/>
      <c r="Y173" s="207"/>
      <c r="Z173" s="207"/>
      <c r="AA173" s="198"/>
      <c r="AB173" s="198"/>
      <c r="AC173" s="198"/>
      <c r="AD173" s="198"/>
      <c r="AE173" s="198"/>
      <c r="AF173" s="198"/>
      <c r="AG173" s="198"/>
    </row>
    <row r="174" ht="15.75" customHeight="1">
      <c r="A174" s="323"/>
      <c r="B174" s="198"/>
      <c r="C174" s="198"/>
      <c r="D174" s="198"/>
      <c r="E174" s="198"/>
      <c r="F174" s="198"/>
      <c r="G174" s="198"/>
      <c r="H174" s="198"/>
      <c r="I174" s="198"/>
      <c r="J174" s="320"/>
      <c r="K174" s="207"/>
      <c r="L174" s="198"/>
      <c r="M174" s="198"/>
      <c r="N174" s="198"/>
      <c r="O174" s="198"/>
      <c r="P174" s="198"/>
      <c r="Q174" s="198"/>
      <c r="R174" s="198"/>
      <c r="S174" s="203"/>
      <c r="T174" s="204"/>
      <c r="U174" s="205"/>
      <c r="V174" s="228"/>
      <c r="W174" s="207"/>
      <c r="X174" s="207"/>
      <c r="Y174" s="207"/>
      <c r="Z174" s="207"/>
      <c r="AA174" s="198"/>
      <c r="AB174" s="198"/>
      <c r="AC174" s="198"/>
      <c r="AD174" s="198"/>
      <c r="AE174" s="198"/>
      <c r="AF174" s="198"/>
      <c r="AG174" s="198"/>
    </row>
    <row r="175" ht="15.75" customHeight="1">
      <c r="A175" s="323"/>
      <c r="B175" s="198"/>
      <c r="C175" s="198"/>
      <c r="D175" s="198"/>
      <c r="E175" s="198"/>
      <c r="F175" s="198"/>
      <c r="G175" s="198"/>
      <c r="H175" s="198"/>
      <c r="I175" s="198"/>
      <c r="J175" s="320"/>
      <c r="K175" s="207"/>
      <c r="L175" s="198"/>
      <c r="M175" s="198"/>
      <c r="N175" s="198"/>
      <c r="O175" s="198"/>
      <c r="P175" s="198"/>
      <c r="Q175" s="198"/>
      <c r="R175" s="198"/>
      <c r="S175" s="203"/>
      <c r="T175" s="204"/>
      <c r="U175" s="205"/>
      <c r="V175" s="228"/>
      <c r="W175" s="207"/>
      <c r="X175" s="207"/>
      <c r="Y175" s="207"/>
      <c r="Z175" s="207"/>
      <c r="AA175" s="198"/>
      <c r="AB175" s="198"/>
      <c r="AC175" s="198"/>
      <c r="AD175" s="198"/>
      <c r="AE175" s="198"/>
      <c r="AF175" s="198"/>
      <c r="AG175" s="198"/>
    </row>
    <row r="176" ht="15.75" customHeight="1">
      <c r="A176" s="323"/>
      <c r="B176" s="198"/>
      <c r="C176" s="198"/>
      <c r="D176" s="198"/>
      <c r="E176" s="198"/>
      <c r="F176" s="198"/>
      <c r="G176" s="198"/>
      <c r="H176" s="198"/>
      <c r="I176" s="198"/>
      <c r="J176" s="320"/>
      <c r="K176" s="207"/>
      <c r="L176" s="198"/>
      <c r="M176" s="198"/>
      <c r="N176" s="198"/>
      <c r="O176" s="198"/>
      <c r="P176" s="198"/>
      <c r="Q176" s="198"/>
      <c r="R176" s="198"/>
      <c r="S176" s="203"/>
      <c r="T176" s="204"/>
      <c r="U176" s="205"/>
      <c r="V176" s="228"/>
      <c r="W176" s="207"/>
      <c r="X176" s="207"/>
      <c r="Y176" s="207"/>
      <c r="Z176" s="207"/>
      <c r="AA176" s="198"/>
      <c r="AB176" s="198"/>
      <c r="AC176" s="198"/>
      <c r="AD176" s="198"/>
      <c r="AE176" s="198"/>
      <c r="AF176" s="198"/>
      <c r="AG176" s="198"/>
    </row>
    <row r="177" ht="15.75" customHeight="1">
      <c r="A177" s="323"/>
      <c r="B177" s="198"/>
      <c r="C177" s="198"/>
      <c r="D177" s="198"/>
      <c r="E177" s="198"/>
      <c r="F177" s="198"/>
      <c r="G177" s="198"/>
      <c r="H177" s="198"/>
      <c r="I177" s="198"/>
      <c r="J177" s="320"/>
      <c r="K177" s="207"/>
      <c r="L177" s="198"/>
      <c r="M177" s="198"/>
      <c r="N177" s="198"/>
      <c r="O177" s="198"/>
      <c r="P177" s="198"/>
      <c r="Q177" s="198"/>
      <c r="R177" s="198"/>
      <c r="S177" s="203"/>
      <c r="T177" s="204"/>
      <c r="U177" s="205"/>
      <c r="V177" s="228"/>
      <c r="W177" s="207"/>
      <c r="X177" s="207"/>
      <c r="Y177" s="207"/>
      <c r="Z177" s="207"/>
      <c r="AA177" s="198"/>
      <c r="AB177" s="198"/>
      <c r="AC177" s="198"/>
      <c r="AD177" s="198"/>
      <c r="AE177" s="198"/>
      <c r="AF177" s="198"/>
      <c r="AG177" s="198"/>
    </row>
    <row r="178" ht="15.75" customHeight="1">
      <c r="A178" s="323"/>
      <c r="B178" s="198"/>
      <c r="C178" s="198"/>
      <c r="D178" s="198"/>
      <c r="E178" s="198"/>
      <c r="F178" s="198"/>
      <c r="G178" s="198"/>
      <c r="H178" s="198"/>
      <c r="I178" s="198"/>
      <c r="J178" s="320"/>
      <c r="K178" s="207"/>
      <c r="L178" s="198"/>
      <c r="M178" s="198"/>
      <c r="N178" s="198"/>
      <c r="O178" s="198"/>
      <c r="P178" s="198"/>
      <c r="Q178" s="198"/>
      <c r="R178" s="198"/>
      <c r="S178" s="203"/>
      <c r="T178" s="204"/>
      <c r="U178" s="205"/>
      <c r="V178" s="228"/>
      <c r="W178" s="207"/>
      <c r="X178" s="207"/>
      <c r="Y178" s="207"/>
      <c r="Z178" s="207"/>
      <c r="AA178" s="198"/>
      <c r="AB178" s="198"/>
      <c r="AC178" s="198"/>
      <c r="AD178" s="198"/>
      <c r="AE178" s="198"/>
      <c r="AF178" s="198"/>
      <c r="AG178" s="198"/>
    </row>
    <row r="179" ht="15.75" customHeight="1">
      <c r="A179" s="323"/>
      <c r="B179" s="198"/>
      <c r="C179" s="198"/>
      <c r="D179" s="198"/>
      <c r="E179" s="198"/>
      <c r="F179" s="198"/>
      <c r="G179" s="198"/>
      <c r="H179" s="198"/>
      <c r="I179" s="198"/>
      <c r="J179" s="320"/>
      <c r="K179" s="207"/>
      <c r="L179" s="198"/>
      <c r="M179" s="198"/>
      <c r="N179" s="198"/>
      <c r="O179" s="198"/>
      <c r="P179" s="198"/>
      <c r="Q179" s="198"/>
      <c r="R179" s="198"/>
      <c r="S179" s="203"/>
      <c r="T179" s="204"/>
      <c r="U179" s="205"/>
      <c r="V179" s="228"/>
      <c r="W179" s="207"/>
      <c r="X179" s="207"/>
      <c r="Y179" s="207"/>
      <c r="Z179" s="207"/>
      <c r="AA179" s="198"/>
      <c r="AB179" s="198"/>
      <c r="AC179" s="198"/>
      <c r="AD179" s="198"/>
      <c r="AE179" s="198"/>
      <c r="AF179" s="198"/>
      <c r="AG179" s="198"/>
    </row>
    <row r="180" ht="15.75" customHeight="1">
      <c r="A180" s="323"/>
      <c r="B180" s="198"/>
      <c r="C180" s="198"/>
      <c r="D180" s="198"/>
      <c r="E180" s="198"/>
      <c r="F180" s="198"/>
      <c r="G180" s="198"/>
      <c r="H180" s="198"/>
      <c r="I180" s="198"/>
      <c r="J180" s="320"/>
      <c r="K180" s="207"/>
      <c r="L180" s="198"/>
      <c r="M180" s="198"/>
      <c r="N180" s="198"/>
      <c r="O180" s="198"/>
      <c r="P180" s="198"/>
      <c r="Q180" s="198"/>
      <c r="R180" s="198"/>
      <c r="S180" s="203"/>
      <c r="T180" s="204"/>
      <c r="U180" s="205"/>
      <c r="V180" s="228"/>
      <c r="W180" s="207"/>
      <c r="X180" s="207"/>
      <c r="Y180" s="207"/>
      <c r="Z180" s="207"/>
      <c r="AA180" s="198"/>
      <c r="AB180" s="198"/>
      <c r="AC180" s="198"/>
      <c r="AD180" s="198"/>
      <c r="AE180" s="198"/>
      <c r="AF180" s="198"/>
      <c r="AG180" s="198"/>
    </row>
    <row r="181" ht="15.75" customHeight="1">
      <c r="A181" s="323"/>
      <c r="B181" s="198"/>
      <c r="C181" s="198"/>
      <c r="D181" s="198"/>
      <c r="E181" s="198"/>
      <c r="F181" s="198"/>
      <c r="G181" s="198"/>
      <c r="H181" s="198"/>
      <c r="I181" s="198"/>
      <c r="J181" s="320"/>
      <c r="K181" s="207"/>
      <c r="L181" s="198"/>
      <c r="M181" s="198"/>
      <c r="N181" s="198"/>
      <c r="O181" s="198"/>
      <c r="P181" s="198"/>
      <c r="Q181" s="198"/>
      <c r="R181" s="198"/>
      <c r="S181" s="203"/>
      <c r="T181" s="204"/>
      <c r="U181" s="205"/>
      <c r="V181" s="228"/>
      <c r="W181" s="207"/>
      <c r="X181" s="207"/>
      <c r="Y181" s="207"/>
      <c r="Z181" s="207"/>
      <c r="AA181" s="198"/>
      <c r="AB181" s="198"/>
      <c r="AC181" s="198"/>
      <c r="AD181" s="198"/>
      <c r="AE181" s="198"/>
      <c r="AF181" s="198"/>
      <c r="AG181" s="198"/>
    </row>
    <row r="182" ht="15.75" customHeight="1">
      <c r="A182" s="323"/>
      <c r="B182" s="198"/>
      <c r="C182" s="198"/>
      <c r="D182" s="198"/>
      <c r="E182" s="198"/>
      <c r="F182" s="198"/>
      <c r="G182" s="198"/>
      <c r="H182" s="198"/>
      <c r="I182" s="198"/>
      <c r="J182" s="320"/>
      <c r="K182" s="207"/>
      <c r="L182" s="198"/>
      <c r="M182" s="198"/>
      <c r="N182" s="198"/>
      <c r="O182" s="198"/>
      <c r="P182" s="198"/>
      <c r="Q182" s="198"/>
      <c r="R182" s="198"/>
      <c r="S182" s="203"/>
      <c r="T182" s="204"/>
      <c r="U182" s="205"/>
      <c r="V182" s="228"/>
      <c r="W182" s="207"/>
      <c r="X182" s="207"/>
      <c r="Y182" s="207"/>
      <c r="Z182" s="207"/>
      <c r="AA182" s="198"/>
      <c r="AB182" s="198"/>
      <c r="AC182" s="198"/>
      <c r="AD182" s="198"/>
      <c r="AE182" s="198"/>
      <c r="AF182" s="198"/>
      <c r="AG182" s="198"/>
    </row>
    <row r="183" ht="15.75" customHeight="1">
      <c r="A183" s="323"/>
      <c r="B183" s="198"/>
      <c r="C183" s="198"/>
      <c r="D183" s="198"/>
      <c r="E183" s="198"/>
      <c r="F183" s="198"/>
      <c r="G183" s="198"/>
      <c r="H183" s="198"/>
      <c r="I183" s="198"/>
      <c r="J183" s="320"/>
      <c r="K183" s="207"/>
      <c r="L183" s="198"/>
      <c r="M183" s="198"/>
      <c r="N183" s="198"/>
      <c r="O183" s="198"/>
      <c r="P183" s="198"/>
      <c r="Q183" s="198"/>
      <c r="R183" s="198"/>
      <c r="S183" s="203"/>
      <c r="T183" s="204"/>
      <c r="U183" s="205"/>
      <c r="V183" s="228"/>
      <c r="W183" s="207"/>
      <c r="X183" s="207"/>
      <c r="Y183" s="207"/>
      <c r="Z183" s="207"/>
      <c r="AA183" s="198"/>
      <c r="AB183" s="198"/>
      <c r="AC183" s="198"/>
      <c r="AD183" s="198"/>
      <c r="AE183" s="198"/>
      <c r="AF183" s="198"/>
      <c r="AG183" s="198"/>
    </row>
    <row r="184" ht="15.75" customHeight="1">
      <c r="A184" s="323"/>
      <c r="B184" s="198"/>
      <c r="C184" s="198"/>
      <c r="D184" s="198"/>
      <c r="E184" s="198"/>
      <c r="F184" s="198"/>
      <c r="G184" s="198"/>
      <c r="H184" s="198"/>
      <c r="I184" s="198"/>
      <c r="J184" s="320"/>
      <c r="K184" s="207"/>
      <c r="L184" s="198"/>
      <c r="M184" s="198"/>
      <c r="N184" s="198"/>
      <c r="O184" s="198"/>
      <c r="P184" s="198"/>
      <c r="Q184" s="198"/>
      <c r="R184" s="198"/>
      <c r="S184" s="203"/>
      <c r="T184" s="204"/>
      <c r="U184" s="205"/>
      <c r="V184" s="228"/>
      <c r="W184" s="207"/>
      <c r="X184" s="207"/>
      <c r="Y184" s="207"/>
      <c r="Z184" s="207"/>
      <c r="AA184" s="198"/>
      <c r="AB184" s="198"/>
      <c r="AC184" s="198"/>
      <c r="AD184" s="198"/>
      <c r="AE184" s="198"/>
      <c r="AF184" s="198"/>
      <c r="AG184" s="198"/>
    </row>
    <row r="185" ht="15.75" customHeight="1">
      <c r="A185" s="323"/>
      <c r="B185" s="198"/>
      <c r="C185" s="198"/>
      <c r="D185" s="198"/>
      <c r="E185" s="198"/>
      <c r="F185" s="198"/>
      <c r="G185" s="198"/>
      <c r="H185" s="198"/>
      <c r="I185" s="198"/>
      <c r="J185" s="320"/>
      <c r="K185" s="207"/>
      <c r="L185" s="198"/>
      <c r="M185" s="198"/>
      <c r="N185" s="198"/>
      <c r="O185" s="198"/>
      <c r="P185" s="198"/>
      <c r="Q185" s="198"/>
      <c r="R185" s="198"/>
      <c r="S185" s="203"/>
      <c r="T185" s="204"/>
      <c r="U185" s="205"/>
      <c r="V185" s="228"/>
      <c r="W185" s="207"/>
      <c r="X185" s="207"/>
      <c r="Y185" s="207"/>
      <c r="Z185" s="207"/>
      <c r="AA185" s="198"/>
      <c r="AB185" s="198"/>
      <c r="AC185" s="198"/>
      <c r="AD185" s="198"/>
      <c r="AE185" s="198"/>
      <c r="AF185" s="198"/>
      <c r="AG185" s="198"/>
    </row>
    <row r="186" ht="15.75" customHeight="1">
      <c r="A186" s="323"/>
      <c r="B186" s="198"/>
      <c r="C186" s="198"/>
      <c r="D186" s="198"/>
      <c r="E186" s="198"/>
      <c r="F186" s="198"/>
      <c r="G186" s="198"/>
      <c r="H186" s="198"/>
      <c r="I186" s="198"/>
      <c r="J186" s="320"/>
      <c r="K186" s="207"/>
      <c r="L186" s="198"/>
      <c r="M186" s="198"/>
      <c r="N186" s="198"/>
      <c r="O186" s="198"/>
      <c r="P186" s="198"/>
      <c r="Q186" s="198"/>
      <c r="R186" s="198"/>
      <c r="S186" s="203"/>
      <c r="T186" s="204"/>
      <c r="U186" s="205"/>
      <c r="V186" s="228"/>
      <c r="W186" s="207"/>
      <c r="X186" s="207"/>
      <c r="Y186" s="207"/>
      <c r="Z186" s="207"/>
      <c r="AA186" s="198"/>
      <c r="AB186" s="198"/>
      <c r="AC186" s="198"/>
      <c r="AD186" s="198"/>
      <c r="AE186" s="198"/>
      <c r="AF186" s="198"/>
      <c r="AG186" s="198"/>
    </row>
    <row r="187" ht="15.75" customHeight="1">
      <c r="A187" s="323"/>
      <c r="B187" s="198"/>
      <c r="C187" s="198"/>
      <c r="D187" s="198"/>
      <c r="E187" s="198"/>
      <c r="F187" s="198"/>
      <c r="G187" s="198"/>
      <c r="H187" s="198"/>
      <c r="I187" s="198"/>
      <c r="J187" s="320"/>
      <c r="K187" s="207"/>
      <c r="L187" s="198"/>
      <c r="M187" s="198"/>
      <c r="N187" s="198"/>
      <c r="O187" s="198"/>
      <c r="P187" s="198"/>
      <c r="Q187" s="198"/>
      <c r="R187" s="198"/>
      <c r="S187" s="203"/>
      <c r="T187" s="204"/>
      <c r="U187" s="205"/>
      <c r="V187" s="228"/>
      <c r="W187" s="207"/>
      <c r="X187" s="207"/>
      <c r="Y187" s="207"/>
      <c r="Z187" s="207"/>
      <c r="AA187" s="198"/>
      <c r="AB187" s="198"/>
      <c r="AC187" s="198"/>
      <c r="AD187" s="198"/>
      <c r="AE187" s="198"/>
      <c r="AF187" s="198"/>
      <c r="AG187" s="198"/>
    </row>
    <row r="188" ht="15.75" customHeight="1">
      <c r="A188" s="323"/>
      <c r="B188" s="198"/>
      <c r="C188" s="198"/>
      <c r="D188" s="198"/>
      <c r="E188" s="198"/>
      <c r="F188" s="198"/>
      <c r="G188" s="198"/>
      <c r="H188" s="198"/>
      <c r="I188" s="198"/>
      <c r="J188" s="320"/>
      <c r="K188" s="207"/>
      <c r="L188" s="198"/>
      <c r="M188" s="198"/>
      <c r="N188" s="198"/>
      <c r="O188" s="198"/>
      <c r="P188" s="198"/>
      <c r="Q188" s="198"/>
      <c r="R188" s="198"/>
      <c r="S188" s="203"/>
      <c r="T188" s="204"/>
      <c r="U188" s="205"/>
      <c r="V188" s="228"/>
      <c r="W188" s="207"/>
      <c r="X188" s="207"/>
      <c r="Y188" s="207"/>
      <c r="Z188" s="207"/>
      <c r="AA188" s="198"/>
      <c r="AB188" s="198"/>
      <c r="AC188" s="198"/>
      <c r="AD188" s="198"/>
      <c r="AE188" s="198"/>
      <c r="AF188" s="198"/>
      <c r="AG188" s="198"/>
    </row>
    <row r="189" ht="15.75" customHeight="1">
      <c r="A189" s="323"/>
      <c r="B189" s="198"/>
      <c r="C189" s="198"/>
      <c r="D189" s="198"/>
      <c r="E189" s="198"/>
      <c r="F189" s="198"/>
      <c r="G189" s="198"/>
      <c r="H189" s="198"/>
      <c r="I189" s="198"/>
      <c r="J189" s="320"/>
      <c r="K189" s="207"/>
      <c r="L189" s="198"/>
      <c r="M189" s="198"/>
      <c r="N189" s="198"/>
      <c r="O189" s="198"/>
      <c r="P189" s="198"/>
      <c r="Q189" s="198"/>
      <c r="R189" s="198"/>
      <c r="S189" s="203"/>
      <c r="T189" s="204"/>
      <c r="U189" s="205"/>
      <c r="V189" s="228"/>
      <c r="W189" s="207"/>
      <c r="X189" s="207"/>
      <c r="Y189" s="207"/>
      <c r="Z189" s="207"/>
      <c r="AA189" s="198"/>
      <c r="AB189" s="198"/>
      <c r="AC189" s="198"/>
      <c r="AD189" s="198"/>
      <c r="AE189" s="198"/>
      <c r="AF189" s="198"/>
      <c r="AG189" s="198"/>
    </row>
    <row r="190" ht="15.75" customHeight="1">
      <c r="A190" s="323"/>
      <c r="B190" s="198"/>
      <c r="C190" s="198"/>
      <c r="D190" s="198"/>
      <c r="E190" s="198"/>
      <c r="F190" s="198"/>
      <c r="G190" s="198"/>
      <c r="H190" s="198"/>
      <c r="I190" s="198"/>
      <c r="J190" s="320"/>
      <c r="K190" s="207"/>
      <c r="L190" s="198"/>
      <c r="M190" s="198"/>
      <c r="N190" s="198"/>
      <c r="O190" s="198"/>
      <c r="P190" s="198"/>
      <c r="Q190" s="198"/>
      <c r="R190" s="198"/>
      <c r="S190" s="203"/>
      <c r="T190" s="204"/>
      <c r="U190" s="205"/>
      <c r="V190" s="228"/>
      <c r="W190" s="207"/>
      <c r="X190" s="207"/>
      <c r="Y190" s="207"/>
      <c r="Z190" s="207"/>
      <c r="AA190" s="198"/>
      <c r="AB190" s="198"/>
      <c r="AC190" s="198"/>
      <c r="AD190" s="198"/>
      <c r="AE190" s="198"/>
      <c r="AF190" s="198"/>
      <c r="AG190" s="198"/>
    </row>
    <row r="191" ht="15.75" customHeight="1">
      <c r="A191" s="323"/>
      <c r="B191" s="198"/>
      <c r="C191" s="198"/>
      <c r="D191" s="198"/>
      <c r="E191" s="198"/>
      <c r="F191" s="198"/>
      <c r="G191" s="198"/>
      <c r="H191" s="198"/>
      <c r="I191" s="198"/>
      <c r="J191" s="320"/>
      <c r="K191" s="207"/>
      <c r="L191" s="198"/>
      <c r="M191" s="198"/>
      <c r="N191" s="198"/>
      <c r="O191" s="198"/>
      <c r="P191" s="198"/>
      <c r="Q191" s="198"/>
      <c r="R191" s="198"/>
      <c r="S191" s="203"/>
      <c r="T191" s="204"/>
      <c r="U191" s="205"/>
      <c r="V191" s="228"/>
      <c r="W191" s="207"/>
      <c r="X191" s="207"/>
      <c r="Y191" s="207"/>
      <c r="Z191" s="207"/>
      <c r="AA191" s="198"/>
      <c r="AB191" s="198"/>
      <c r="AC191" s="198"/>
      <c r="AD191" s="198"/>
      <c r="AE191" s="198"/>
      <c r="AF191" s="198"/>
      <c r="AG191" s="198"/>
    </row>
    <row r="192" ht="15.75" customHeight="1">
      <c r="A192" s="323"/>
      <c r="B192" s="198"/>
      <c r="C192" s="198"/>
      <c r="D192" s="198"/>
      <c r="E192" s="198"/>
      <c r="F192" s="198"/>
      <c r="G192" s="198"/>
      <c r="H192" s="198"/>
      <c r="I192" s="198"/>
      <c r="J192" s="320"/>
      <c r="K192" s="207"/>
      <c r="L192" s="198"/>
      <c r="M192" s="198"/>
      <c r="N192" s="198"/>
      <c r="O192" s="198"/>
      <c r="P192" s="198"/>
      <c r="Q192" s="198"/>
      <c r="R192" s="198"/>
      <c r="S192" s="203"/>
      <c r="T192" s="204"/>
      <c r="U192" s="205"/>
      <c r="V192" s="228"/>
      <c r="W192" s="207"/>
      <c r="X192" s="207"/>
      <c r="Y192" s="207"/>
      <c r="Z192" s="207"/>
      <c r="AA192" s="198"/>
      <c r="AB192" s="198"/>
      <c r="AC192" s="198"/>
      <c r="AD192" s="198"/>
      <c r="AE192" s="198"/>
      <c r="AF192" s="198"/>
      <c r="AG192" s="198"/>
    </row>
    <row r="193" ht="15.75" customHeight="1">
      <c r="A193" s="323"/>
      <c r="B193" s="198"/>
      <c r="C193" s="198"/>
      <c r="D193" s="198"/>
      <c r="E193" s="198"/>
      <c r="F193" s="198"/>
      <c r="G193" s="198"/>
      <c r="H193" s="198"/>
      <c r="I193" s="198"/>
      <c r="J193" s="320"/>
      <c r="K193" s="207"/>
      <c r="L193" s="198"/>
      <c r="M193" s="198"/>
      <c r="N193" s="198"/>
      <c r="O193" s="198"/>
      <c r="P193" s="198"/>
      <c r="Q193" s="198"/>
      <c r="R193" s="198"/>
      <c r="S193" s="203"/>
      <c r="T193" s="204"/>
      <c r="U193" s="205"/>
      <c r="V193" s="228"/>
      <c r="W193" s="207"/>
      <c r="X193" s="207"/>
      <c r="Y193" s="207"/>
      <c r="Z193" s="207"/>
      <c r="AA193" s="198"/>
      <c r="AB193" s="198"/>
      <c r="AC193" s="198"/>
      <c r="AD193" s="198"/>
      <c r="AE193" s="198"/>
      <c r="AF193" s="198"/>
      <c r="AG193" s="198"/>
    </row>
    <row r="194" ht="15.75" customHeight="1">
      <c r="A194" s="323"/>
      <c r="B194" s="198"/>
      <c r="C194" s="198"/>
      <c r="D194" s="198"/>
      <c r="E194" s="198"/>
      <c r="F194" s="198"/>
      <c r="G194" s="198"/>
      <c r="H194" s="198"/>
      <c r="I194" s="198"/>
      <c r="J194" s="320"/>
      <c r="K194" s="207"/>
      <c r="L194" s="198"/>
      <c r="M194" s="198"/>
      <c r="N194" s="198"/>
      <c r="O194" s="198"/>
      <c r="P194" s="198"/>
      <c r="Q194" s="198"/>
      <c r="R194" s="198"/>
      <c r="S194" s="203"/>
      <c r="T194" s="204"/>
      <c r="U194" s="205"/>
      <c r="V194" s="228"/>
      <c r="W194" s="207"/>
      <c r="X194" s="207"/>
      <c r="Y194" s="207"/>
      <c r="Z194" s="207"/>
      <c r="AA194" s="198"/>
      <c r="AB194" s="198"/>
      <c r="AC194" s="198"/>
      <c r="AD194" s="198"/>
      <c r="AE194" s="198"/>
      <c r="AF194" s="198"/>
      <c r="AG194" s="198"/>
    </row>
    <row r="195" ht="15.75" customHeight="1">
      <c r="A195" s="323"/>
      <c r="B195" s="198"/>
      <c r="C195" s="198"/>
      <c r="D195" s="198"/>
      <c r="E195" s="198"/>
      <c r="F195" s="198"/>
      <c r="G195" s="198"/>
      <c r="H195" s="198"/>
      <c r="I195" s="198"/>
      <c r="J195" s="320"/>
      <c r="K195" s="207"/>
      <c r="L195" s="198"/>
      <c r="M195" s="198"/>
      <c r="N195" s="198"/>
      <c r="O195" s="198"/>
      <c r="P195" s="198"/>
      <c r="Q195" s="198"/>
      <c r="R195" s="198"/>
      <c r="S195" s="203"/>
      <c r="T195" s="204"/>
      <c r="U195" s="205"/>
      <c r="V195" s="228"/>
      <c r="W195" s="207"/>
      <c r="X195" s="207"/>
      <c r="Y195" s="207"/>
      <c r="Z195" s="207"/>
      <c r="AA195" s="198"/>
      <c r="AB195" s="198"/>
      <c r="AC195" s="198"/>
      <c r="AD195" s="198"/>
      <c r="AE195" s="198"/>
      <c r="AF195" s="198"/>
      <c r="AG195" s="198"/>
    </row>
    <row r="196" ht="15.75" customHeight="1">
      <c r="A196" s="323"/>
      <c r="B196" s="198"/>
      <c r="C196" s="198"/>
      <c r="D196" s="198"/>
      <c r="E196" s="198"/>
      <c r="F196" s="198"/>
      <c r="G196" s="198"/>
      <c r="H196" s="198"/>
      <c r="I196" s="198"/>
      <c r="J196" s="320"/>
      <c r="K196" s="207"/>
      <c r="L196" s="198"/>
      <c r="M196" s="198"/>
      <c r="N196" s="198"/>
      <c r="O196" s="198"/>
      <c r="P196" s="198"/>
      <c r="Q196" s="198"/>
      <c r="R196" s="198"/>
      <c r="S196" s="203"/>
      <c r="T196" s="204"/>
      <c r="U196" s="205"/>
      <c r="V196" s="228"/>
      <c r="W196" s="207"/>
      <c r="X196" s="207"/>
      <c r="Y196" s="207"/>
      <c r="Z196" s="207"/>
      <c r="AA196" s="198"/>
      <c r="AB196" s="198"/>
      <c r="AC196" s="198"/>
      <c r="AD196" s="198"/>
      <c r="AE196" s="198"/>
      <c r="AF196" s="198"/>
      <c r="AG196" s="198"/>
    </row>
    <row r="197" ht="15.75" customHeight="1">
      <c r="A197" s="323"/>
      <c r="B197" s="198"/>
      <c r="C197" s="198"/>
      <c r="D197" s="198"/>
      <c r="E197" s="198"/>
      <c r="F197" s="198"/>
      <c r="G197" s="198"/>
      <c r="H197" s="198"/>
      <c r="I197" s="198"/>
      <c r="J197" s="320"/>
      <c r="K197" s="207"/>
      <c r="L197" s="198"/>
      <c r="M197" s="198"/>
      <c r="N197" s="198"/>
      <c r="O197" s="198"/>
      <c r="P197" s="198"/>
      <c r="Q197" s="198"/>
      <c r="R197" s="198"/>
      <c r="S197" s="203"/>
      <c r="T197" s="204"/>
      <c r="U197" s="205"/>
      <c r="V197" s="228"/>
      <c r="W197" s="207"/>
      <c r="X197" s="207"/>
      <c r="Y197" s="207"/>
      <c r="Z197" s="207"/>
      <c r="AA197" s="198"/>
      <c r="AB197" s="198"/>
      <c r="AC197" s="198"/>
      <c r="AD197" s="198"/>
      <c r="AE197" s="198"/>
      <c r="AF197" s="198"/>
      <c r="AG197" s="198"/>
    </row>
    <row r="198" ht="15.75" customHeight="1">
      <c r="A198" s="323"/>
      <c r="B198" s="198"/>
      <c r="C198" s="198"/>
      <c r="D198" s="198"/>
      <c r="E198" s="198"/>
      <c r="F198" s="198"/>
      <c r="G198" s="198"/>
      <c r="H198" s="198"/>
      <c r="I198" s="198"/>
      <c r="J198" s="320"/>
      <c r="K198" s="207"/>
      <c r="L198" s="198"/>
      <c r="M198" s="198"/>
      <c r="N198" s="198"/>
      <c r="O198" s="198"/>
      <c r="P198" s="198"/>
      <c r="Q198" s="198"/>
      <c r="R198" s="198"/>
      <c r="S198" s="203"/>
      <c r="T198" s="204"/>
      <c r="U198" s="205"/>
      <c r="V198" s="228"/>
      <c r="W198" s="207"/>
      <c r="X198" s="207"/>
      <c r="Y198" s="207"/>
      <c r="Z198" s="207"/>
      <c r="AA198" s="198"/>
      <c r="AB198" s="198"/>
      <c r="AC198" s="198"/>
      <c r="AD198" s="198"/>
      <c r="AE198" s="198"/>
      <c r="AF198" s="198"/>
      <c r="AG198" s="198"/>
    </row>
    <row r="199" ht="15.75" customHeight="1">
      <c r="A199" s="323"/>
      <c r="B199" s="198"/>
      <c r="C199" s="198"/>
      <c r="D199" s="198"/>
      <c r="E199" s="198"/>
      <c r="F199" s="198"/>
      <c r="G199" s="198"/>
      <c r="H199" s="198"/>
      <c r="I199" s="198"/>
      <c r="J199" s="320"/>
      <c r="K199" s="207"/>
      <c r="L199" s="198"/>
      <c r="M199" s="198"/>
      <c r="N199" s="198"/>
      <c r="O199" s="198"/>
      <c r="P199" s="198"/>
      <c r="Q199" s="198"/>
      <c r="R199" s="198"/>
      <c r="S199" s="203"/>
      <c r="T199" s="204"/>
      <c r="U199" s="205"/>
      <c r="V199" s="228"/>
      <c r="W199" s="207"/>
      <c r="X199" s="207"/>
      <c r="Y199" s="207"/>
      <c r="Z199" s="207"/>
      <c r="AA199" s="198"/>
      <c r="AB199" s="198"/>
      <c r="AC199" s="198"/>
      <c r="AD199" s="198"/>
      <c r="AE199" s="198"/>
      <c r="AF199" s="198"/>
      <c r="AG199" s="198"/>
    </row>
    <row r="200" ht="15.75" customHeight="1">
      <c r="A200" s="323"/>
      <c r="B200" s="198"/>
      <c r="C200" s="198"/>
      <c r="D200" s="198"/>
      <c r="E200" s="198"/>
      <c r="F200" s="198"/>
      <c r="G200" s="198"/>
      <c r="H200" s="198"/>
      <c r="I200" s="198"/>
      <c r="J200" s="320"/>
      <c r="K200" s="207"/>
      <c r="L200" s="198"/>
      <c r="M200" s="198"/>
      <c r="N200" s="198"/>
      <c r="O200" s="198"/>
      <c r="P200" s="198"/>
      <c r="Q200" s="198"/>
      <c r="R200" s="198"/>
      <c r="S200" s="203"/>
      <c r="T200" s="204"/>
      <c r="U200" s="205"/>
      <c r="V200" s="228"/>
      <c r="W200" s="207"/>
      <c r="X200" s="207"/>
      <c r="Y200" s="207"/>
      <c r="Z200" s="207"/>
      <c r="AA200" s="198"/>
      <c r="AB200" s="198"/>
      <c r="AC200" s="198"/>
      <c r="AD200" s="198"/>
      <c r="AE200" s="198"/>
      <c r="AF200" s="198"/>
      <c r="AG200" s="198"/>
    </row>
    <row r="201" ht="15.75" customHeight="1">
      <c r="A201" s="323"/>
      <c r="B201" s="198"/>
      <c r="C201" s="198"/>
      <c r="D201" s="198"/>
      <c r="E201" s="198"/>
      <c r="F201" s="198"/>
      <c r="G201" s="198"/>
      <c r="H201" s="198"/>
      <c r="I201" s="198"/>
      <c r="J201" s="320"/>
      <c r="K201" s="207"/>
      <c r="L201" s="198"/>
      <c r="M201" s="198"/>
      <c r="N201" s="198"/>
      <c r="O201" s="198"/>
      <c r="P201" s="198"/>
      <c r="Q201" s="198"/>
      <c r="R201" s="198"/>
      <c r="S201" s="203"/>
      <c r="T201" s="204"/>
      <c r="U201" s="205"/>
      <c r="V201" s="228"/>
      <c r="W201" s="207"/>
      <c r="X201" s="207"/>
      <c r="Y201" s="207"/>
      <c r="Z201" s="207"/>
      <c r="AA201" s="198"/>
      <c r="AB201" s="198"/>
      <c r="AC201" s="198"/>
      <c r="AD201" s="198"/>
      <c r="AE201" s="198"/>
      <c r="AF201" s="198"/>
      <c r="AG201" s="198"/>
    </row>
    <row r="202" ht="15.75" customHeight="1">
      <c r="A202" s="323"/>
      <c r="B202" s="198"/>
      <c r="C202" s="198"/>
      <c r="D202" s="198"/>
      <c r="E202" s="198"/>
      <c r="F202" s="198"/>
      <c r="G202" s="198"/>
      <c r="H202" s="198"/>
      <c r="I202" s="198"/>
      <c r="J202" s="320"/>
      <c r="K202" s="207"/>
      <c r="L202" s="198"/>
      <c r="M202" s="198"/>
      <c r="N202" s="198"/>
      <c r="O202" s="198"/>
      <c r="P202" s="198"/>
      <c r="Q202" s="198"/>
      <c r="R202" s="198"/>
      <c r="S202" s="203"/>
      <c r="T202" s="204"/>
      <c r="U202" s="205"/>
      <c r="V202" s="228"/>
      <c r="W202" s="207"/>
      <c r="X202" s="207"/>
      <c r="Y202" s="207"/>
      <c r="Z202" s="207"/>
      <c r="AA202" s="198"/>
      <c r="AB202" s="198"/>
      <c r="AC202" s="198"/>
      <c r="AD202" s="198"/>
      <c r="AE202" s="198"/>
      <c r="AF202" s="198"/>
      <c r="AG202" s="198"/>
    </row>
    <row r="203" ht="15.75" customHeight="1">
      <c r="A203" s="323"/>
      <c r="B203" s="198"/>
      <c r="C203" s="198"/>
      <c r="D203" s="198"/>
      <c r="E203" s="198"/>
      <c r="F203" s="198"/>
      <c r="G203" s="198"/>
      <c r="H203" s="198"/>
      <c r="I203" s="198"/>
      <c r="J203" s="320"/>
      <c r="K203" s="207"/>
      <c r="L203" s="198"/>
      <c r="M203" s="198"/>
      <c r="N203" s="198"/>
      <c r="O203" s="198"/>
      <c r="P203" s="198"/>
      <c r="Q203" s="198"/>
      <c r="R203" s="198"/>
      <c r="S203" s="203"/>
      <c r="T203" s="204"/>
      <c r="U203" s="205"/>
      <c r="V203" s="228"/>
      <c r="W203" s="207"/>
      <c r="X203" s="207"/>
      <c r="Y203" s="207"/>
      <c r="Z203" s="207"/>
      <c r="AA203" s="198"/>
      <c r="AB203" s="198"/>
      <c r="AC203" s="198"/>
      <c r="AD203" s="198"/>
      <c r="AE203" s="198"/>
      <c r="AF203" s="198"/>
      <c r="AG203" s="198"/>
    </row>
    <row r="204" ht="15.75" customHeight="1">
      <c r="A204" s="323"/>
      <c r="B204" s="198"/>
      <c r="C204" s="198"/>
      <c r="D204" s="198"/>
      <c r="E204" s="198"/>
      <c r="F204" s="198"/>
      <c r="G204" s="198"/>
      <c r="H204" s="198"/>
      <c r="I204" s="198"/>
      <c r="J204" s="320"/>
      <c r="K204" s="207"/>
      <c r="L204" s="198"/>
      <c r="M204" s="198"/>
      <c r="N204" s="198"/>
      <c r="O204" s="198"/>
      <c r="P204" s="198"/>
      <c r="Q204" s="198"/>
      <c r="R204" s="198"/>
      <c r="S204" s="203"/>
      <c r="T204" s="204"/>
      <c r="U204" s="205"/>
      <c r="V204" s="228"/>
      <c r="W204" s="207"/>
      <c r="X204" s="207"/>
      <c r="Y204" s="207"/>
      <c r="Z204" s="207"/>
      <c r="AA204" s="198"/>
      <c r="AB204" s="198"/>
      <c r="AC204" s="198"/>
      <c r="AD204" s="198"/>
      <c r="AE204" s="198"/>
      <c r="AF204" s="198"/>
      <c r="AG204" s="198"/>
    </row>
    <row r="205" ht="15.75" customHeight="1">
      <c r="A205" s="323"/>
      <c r="B205" s="198"/>
      <c r="C205" s="198"/>
      <c r="D205" s="198"/>
      <c r="E205" s="198"/>
      <c r="F205" s="198"/>
      <c r="G205" s="198"/>
      <c r="H205" s="198"/>
      <c r="I205" s="198"/>
      <c r="J205" s="320"/>
      <c r="K205" s="207"/>
      <c r="L205" s="198"/>
      <c r="M205" s="198"/>
      <c r="N205" s="198"/>
      <c r="O205" s="198"/>
      <c r="P205" s="198"/>
      <c r="Q205" s="198"/>
      <c r="R205" s="198"/>
      <c r="S205" s="203"/>
      <c r="T205" s="204"/>
      <c r="U205" s="205"/>
      <c r="V205" s="228"/>
      <c r="W205" s="207"/>
      <c r="X205" s="207"/>
      <c r="Y205" s="207"/>
      <c r="Z205" s="207"/>
      <c r="AA205" s="198"/>
      <c r="AB205" s="198"/>
      <c r="AC205" s="198"/>
      <c r="AD205" s="198"/>
      <c r="AE205" s="198"/>
      <c r="AF205" s="198"/>
      <c r="AG205" s="198"/>
    </row>
    <row r="206" ht="15.75" customHeight="1">
      <c r="A206" s="323"/>
      <c r="B206" s="198"/>
      <c r="C206" s="198"/>
      <c r="D206" s="198"/>
      <c r="E206" s="198"/>
      <c r="F206" s="198"/>
      <c r="G206" s="198"/>
      <c r="H206" s="198"/>
      <c r="I206" s="198"/>
      <c r="J206" s="320"/>
      <c r="K206" s="207"/>
      <c r="L206" s="198"/>
      <c r="M206" s="198"/>
      <c r="N206" s="198"/>
      <c r="O206" s="198"/>
      <c r="P206" s="198"/>
      <c r="Q206" s="198"/>
      <c r="R206" s="198"/>
      <c r="S206" s="203"/>
      <c r="T206" s="204"/>
      <c r="U206" s="205"/>
      <c r="V206" s="228"/>
      <c r="W206" s="207"/>
      <c r="X206" s="207"/>
      <c r="Y206" s="207"/>
      <c r="Z206" s="207"/>
      <c r="AA206" s="198"/>
      <c r="AB206" s="198"/>
      <c r="AC206" s="198"/>
      <c r="AD206" s="198"/>
      <c r="AE206" s="198"/>
      <c r="AF206" s="198"/>
      <c r="AG206" s="198"/>
    </row>
    <row r="207" ht="15.75" customHeight="1">
      <c r="A207" s="323"/>
      <c r="B207" s="198"/>
      <c r="C207" s="198"/>
      <c r="D207" s="198"/>
      <c r="E207" s="198"/>
      <c r="F207" s="198"/>
      <c r="G207" s="198"/>
      <c r="H207" s="198"/>
      <c r="I207" s="198"/>
      <c r="J207" s="320"/>
      <c r="K207" s="207"/>
      <c r="L207" s="198"/>
      <c r="M207" s="198"/>
      <c r="N207" s="198"/>
      <c r="O207" s="198"/>
      <c r="P207" s="198"/>
      <c r="Q207" s="198"/>
      <c r="R207" s="198"/>
      <c r="S207" s="203"/>
      <c r="T207" s="204"/>
      <c r="U207" s="205"/>
      <c r="V207" s="228"/>
      <c r="W207" s="207"/>
      <c r="X207" s="207"/>
      <c r="Y207" s="207"/>
      <c r="Z207" s="207"/>
      <c r="AA207" s="198"/>
      <c r="AB207" s="198"/>
      <c r="AC207" s="198"/>
      <c r="AD207" s="198"/>
      <c r="AE207" s="198"/>
      <c r="AF207" s="198"/>
      <c r="AG207" s="198"/>
    </row>
    <row r="208" ht="15.75" customHeight="1">
      <c r="A208" s="323"/>
      <c r="B208" s="198"/>
      <c r="C208" s="198"/>
      <c r="D208" s="198"/>
      <c r="E208" s="198"/>
      <c r="F208" s="198"/>
      <c r="G208" s="198"/>
      <c r="H208" s="198"/>
      <c r="I208" s="198"/>
      <c r="J208" s="320"/>
      <c r="K208" s="207"/>
      <c r="L208" s="198"/>
      <c r="M208" s="198"/>
      <c r="N208" s="198"/>
      <c r="O208" s="198"/>
      <c r="P208" s="198"/>
      <c r="Q208" s="198"/>
      <c r="R208" s="198"/>
      <c r="S208" s="203"/>
      <c r="T208" s="204"/>
      <c r="U208" s="205"/>
      <c r="V208" s="228"/>
      <c r="W208" s="207"/>
      <c r="X208" s="207"/>
      <c r="Y208" s="207"/>
      <c r="Z208" s="207"/>
      <c r="AA208" s="198"/>
      <c r="AB208" s="198"/>
      <c r="AC208" s="198"/>
      <c r="AD208" s="198"/>
      <c r="AE208" s="198"/>
      <c r="AF208" s="198"/>
      <c r="AG208" s="198"/>
    </row>
    <row r="209" ht="15.75" customHeight="1">
      <c r="A209" s="323"/>
      <c r="B209" s="198"/>
      <c r="C209" s="198"/>
      <c r="D209" s="198"/>
      <c r="E209" s="198"/>
      <c r="F209" s="198"/>
      <c r="G209" s="198"/>
      <c r="H209" s="198"/>
      <c r="I209" s="198"/>
      <c r="J209" s="320"/>
      <c r="K209" s="207"/>
      <c r="L209" s="198"/>
      <c r="M209" s="198"/>
      <c r="N209" s="198"/>
      <c r="O209" s="198"/>
      <c r="P209" s="198"/>
      <c r="Q209" s="198"/>
      <c r="R209" s="198"/>
      <c r="S209" s="203"/>
      <c r="T209" s="204"/>
      <c r="U209" s="205"/>
      <c r="V209" s="228"/>
      <c r="W209" s="207"/>
      <c r="X209" s="207"/>
      <c r="Y209" s="207"/>
      <c r="Z209" s="207"/>
      <c r="AA209" s="198"/>
      <c r="AB209" s="198"/>
      <c r="AC209" s="198"/>
      <c r="AD209" s="198"/>
      <c r="AE209" s="198"/>
      <c r="AF209" s="198"/>
      <c r="AG209" s="198"/>
    </row>
    <row r="210" ht="15.75" customHeight="1">
      <c r="A210" s="323"/>
      <c r="B210" s="198"/>
      <c r="C210" s="198"/>
      <c r="D210" s="198"/>
      <c r="E210" s="198"/>
      <c r="F210" s="198"/>
      <c r="G210" s="198"/>
      <c r="H210" s="198"/>
      <c r="I210" s="198"/>
      <c r="J210" s="320"/>
      <c r="K210" s="207"/>
      <c r="L210" s="198"/>
      <c r="M210" s="198"/>
      <c r="N210" s="198"/>
      <c r="O210" s="198"/>
      <c r="P210" s="198"/>
      <c r="Q210" s="198"/>
      <c r="R210" s="198"/>
      <c r="S210" s="203"/>
      <c r="T210" s="204"/>
      <c r="U210" s="205"/>
      <c r="V210" s="228"/>
      <c r="W210" s="207"/>
      <c r="X210" s="207"/>
      <c r="Y210" s="207"/>
      <c r="Z210" s="207"/>
      <c r="AA210" s="198"/>
      <c r="AB210" s="198"/>
      <c r="AC210" s="198"/>
      <c r="AD210" s="198"/>
      <c r="AE210" s="198"/>
      <c r="AF210" s="198"/>
      <c r="AG210" s="198"/>
    </row>
    <row r="211" ht="15.75" customHeight="1">
      <c r="A211" s="323"/>
      <c r="B211" s="198"/>
      <c r="C211" s="198"/>
      <c r="D211" s="198"/>
      <c r="E211" s="198"/>
      <c r="F211" s="198"/>
      <c r="G211" s="198"/>
      <c r="H211" s="198"/>
      <c r="I211" s="198"/>
      <c r="J211" s="320"/>
      <c r="K211" s="207"/>
      <c r="L211" s="198"/>
      <c r="M211" s="198"/>
      <c r="N211" s="198"/>
      <c r="O211" s="198"/>
      <c r="P211" s="198"/>
      <c r="Q211" s="198"/>
      <c r="R211" s="198"/>
      <c r="S211" s="203"/>
      <c r="T211" s="204"/>
      <c r="U211" s="205"/>
      <c r="V211" s="228"/>
      <c r="W211" s="207"/>
      <c r="X211" s="207"/>
      <c r="Y211" s="207"/>
      <c r="Z211" s="207"/>
      <c r="AA211" s="198"/>
      <c r="AB211" s="198"/>
      <c r="AC211" s="198"/>
      <c r="AD211" s="198"/>
      <c r="AE211" s="198"/>
      <c r="AF211" s="198"/>
      <c r="AG211" s="198"/>
    </row>
    <row r="212" ht="15.75" customHeight="1">
      <c r="A212" s="323"/>
      <c r="B212" s="198"/>
      <c r="C212" s="198"/>
      <c r="D212" s="198"/>
      <c r="E212" s="198"/>
      <c r="F212" s="198"/>
      <c r="G212" s="198"/>
      <c r="H212" s="198"/>
      <c r="I212" s="198"/>
      <c r="J212" s="320"/>
      <c r="K212" s="207"/>
      <c r="L212" s="198"/>
      <c r="M212" s="198"/>
      <c r="N212" s="198"/>
      <c r="O212" s="198"/>
      <c r="P212" s="198"/>
      <c r="Q212" s="198"/>
      <c r="R212" s="198"/>
      <c r="S212" s="203"/>
      <c r="T212" s="204"/>
      <c r="U212" s="205"/>
      <c r="V212" s="228"/>
      <c r="W212" s="207"/>
      <c r="X212" s="207"/>
      <c r="Y212" s="207"/>
      <c r="Z212" s="207"/>
      <c r="AA212" s="198"/>
      <c r="AB212" s="198"/>
      <c r="AC212" s="198"/>
      <c r="AD212" s="198"/>
      <c r="AE212" s="198"/>
      <c r="AF212" s="198"/>
      <c r="AG212" s="198"/>
    </row>
    <row r="213" ht="15.75" customHeight="1">
      <c r="A213" s="323"/>
      <c r="B213" s="198"/>
      <c r="C213" s="198"/>
      <c r="D213" s="198"/>
      <c r="E213" s="198"/>
      <c r="F213" s="198"/>
      <c r="G213" s="198"/>
      <c r="H213" s="198"/>
      <c r="I213" s="198"/>
      <c r="J213" s="320"/>
      <c r="K213" s="207"/>
      <c r="L213" s="198"/>
      <c r="M213" s="198"/>
      <c r="N213" s="198"/>
      <c r="O213" s="198"/>
      <c r="P213" s="198"/>
      <c r="Q213" s="198"/>
      <c r="R213" s="198"/>
      <c r="S213" s="203"/>
      <c r="T213" s="204"/>
      <c r="U213" s="205"/>
      <c r="V213" s="228"/>
      <c r="W213" s="207"/>
      <c r="X213" s="207"/>
      <c r="Y213" s="207"/>
      <c r="Z213" s="207"/>
      <c r="AA213" s="198"/>
      <c r="AB213" s="198"/>
      <c r="AC213" s="198"/>
      <c r="AD213" s="198"/>
      <c r="AE213" s="198"/>
      <c r="AF213" s="198"/>
      <c r="AG213" s="198"/>
    </row>
    <row r="214" ht="15.75" customHeight="1">
      <c r="A214" s="323"/>
      <c r="B214" s="198"/>
      <c r="C214" s="198"/>
      <c r="D214" s="198"/>
      <c r="E214" s="198"/>
      <c r="F214" s="198"/>
      <c r="G214" s="198"/>
      <c r="H214" s="198"/>
      <c r="I214" s="198"/>
      <c r="J214" s="320"/>
      <c r="K214" s="207"/>
      <c r="L214" s="198"/>
      <c r="M214" s="198"/>
      <c r="N214" s="198"/>
      <c r="O214" s="198"/>
      <c r="P214" s="198"/>
      <c r="Q214" s="198"/>
      <c r="R214" s="198"/>
      <c r="S214" s="203"/>
      <c r="T214" s="204"/>
      <c r="U214" s="205"/>
      <c r="V214" s="228"/>
      <c r="W214" s="207"/>
      <c r="X214" s="207"/>
      <c r="Y214" s="207"/>
      <c r="Z214" s="207"/>
      <c r="AA214" s="198"/>
      <c r="AB214" s="198"/>
      <c r="AC214" s="198"/>
      <c r="AD214" s="198"/>
      <c r="AE214" s="198"/>
      <c r="AF214" s="198"/>
      <c r="AG214" s="198"/>
    </row>
    <row r="215" ht="15.75" customHeight="1">
      <c r="A215" s="323"/>
      <c r="B215" s="198"/>
      <c r="C215" s="198"/>
      <c r="D215" s="198"/>
      <c r="E215" s="198"/>
      <c r="F215" s="198"/>
      <c r="G215" s="198"/>
      <c r="H215" s="198"/>
      <c r="I215" s="198"/>
      <c r="J215" s="320"/>
      <c r="K215" s="207"/>
      <c r="L215" s="198"/>
      <c r="M215" s="198"/>
      <c r="N215" s="198"/>
      <c r="O215" s="198"/>
      <c r="P215" s="198"/>
      <c r="Q215" s="198"/>
      <c r="R215" s="198"/>
      <c r="S215" s="203"/>
      <c r="T215" s="204"/>
      <c r="U215" s="205"/>
      <c r="V215" s="228"/>
      <c r="W215" s="207"/>
      <c r="X215" s="207"/>
      <c r="Y215" s="207"/>
      <c r="Z215" s="207"/>
      <c r="AA215" s="198"/>
      <c r="AB215" s="198"/>
      <c r="AC215" s="198"/>
      <c r="AD215" s="198"/>
      <c r="AE215" s="198"/>
      <c r="AF215" s="198"/>
      <c r="AG215" s="198"/>
    </row>
    <row r="216" ht="15.75" customHeight="1">
      <c r="A216" s="323"/>
      <c r="B216" s="198"/>
      <c r="C216" s="198"/>
      <c r="D216" s="198"/>
      <c r="E216" s="198"/>
      <c r="F216" s="198"/>
      <c r="G216" s="198"/>
      <c r="H216" s="198"/>
      <c r="I216" s="198"/>
      <c r="J216" s="320"/>
      <c r="K216" s="207"/>
      <c r="L216" s="198"/>
      <c r="M216" s="198"/>
      <c r="N216" s="198"/>
      <c r="O216" s="198"/>
      <c r="P216" s="198"/>
      <c r="Q216" s="198"/>
      <c r="R216" s="198"/>
      <c r="S216" s="203"/>
      <c r="T216" s="204"/>
      <c r="U216" s="205"/>
      <c r="V216" s="228"/>
      <c r="W216" s="207"/>
      <c r="X216" s="207"/>
      <c r="Y216" s="207"/>
      <c r="Z216" s="207"/>
      <c r="AA216" s="198"/>
      <c r="AB216" s="198"/>
      <c r="AC216" s="198"/>
      <c r="AD216" s="198"/>
      <c r="AE216" s="198"/>
      <c r="AF216" s="198"/>
      <c r="AG216" s="198"/>
    </row>
    <row r="217" ht="15.75" customHeight="1">
      <c r="A217" s="323"/>
      <c r="B217" s="198"/>
      <c r="C217" s="198"/>
      <c r="D217" s="198"/>
      <c r="E217" s="198"/>
      <c r="F217" s="198"/>
      <c r="G217" s="198"/>
      <c r="H217" s="198"/>
      <c r="I217" s="198"/>
      <c r="J217" s="320"/>
      <c r="K217" s="207"/>
      <c r="L217" s="198"/>
      <c r="M217" s="198"/>
      <c r="N217" s="198"/>
      <c r="O217" s="198"/>
      <c r="P217" s="198"/>
      <c r="Q217" s="198"/>
      <c r="R217" s="198"/>
      <c r="S217" s="203"/>
      <c r="T217" s="204"/>
      <c r="U217" s="205"/>
      <c r="V217" s="228"/>
      <c r="W217" s="207"/>
      <c r="X217" s="207"/>
      <c r="Y217" s="207"/>
      <c r="Z217" s="207"/>
      <c r="AA217" s="198"/>
      <c r="AB217" s="198"/>
      <c r="AC217" s="198"/>
      <c r="AD217" s="198"/>
      <c r="AE217" s="198"/>
      <c r="AF217" s="198"/>
      <c r="AG217" s="198"/>
    </row>
    <row r="218" ht="15.75" customHeight="1">
      <c r="A218" s="323"/>
      <c r="B218" s="198"/>
      <c r="C218" s="198"/>
      <c r="D218" s="198"/>
      <c r="E218" s="198"/>
      <c r="F218" s="198"/>
      <c r="G218" s="198"/>
      <c r="H218" s="198"/>
      <c r="I218" s="198"/>
      <c r="J218" s="320"/>
      <c r="K218" s="207"/>
      <c r="L218" s="198"/>
      <c r="M218" s="198"/>
      <c r="N218" s="198"/>
      <c r="O218" s="198"/>
      <c r="P218" s="198"/>
      <c r="Q218" s="198"/>
      <c r="R218" s="198"/>
      <c r="S218" s="203"/>
      <c r="T218" s="204"/>
      <c r="U218" s="205"/>
      <c r="V218" s="228"/>
      <c r="W218" s="207"/>
      <c r="X218" s="207"/>
      <c r="Y218" s="207"/>
      <c r="Z218" s="207"/>
      <c r="AA218" s="198"/>
      <c r="AB218" s="198"/>
      <c r="AC218" s="198"/>
      <c r="AD218" s="198"/>
      <c r="AE218" s="198"/>
      <c r="AF218" s="198"/>
      <c r="AG218" s="198"/>
    </row>
    <row r="219" ht="15.75" customHeight="1">
      <c r="A219" s="323"/>
      <c r="B219" s="198"/>
      <c r="C219" s="198"/>
      <c r="D219" s="198"/>
      <c r="E219" s="198"/>
      <c r="F219" s="198"/>
      <c r="G219" s="198"/>
      <c r="H219" s="198"/>
      <c r="I219" s="198"/>
      <c r="J219" s="320"/>
      <c r="K219" s="207"/>
      <c r="L219" s="198"/>
      <c r="M219" s="198"/>
      <c r="N219" s="198"/>
      <c r="O219" s="198"/>
      <c r="P219" s="198"/>
      <c r="Q219" s="198"/>
      <c r="R219" s="198"/>
      <c r="S219" s="203"/>
      <c r="T219" s="204"/>
      <c r="U219" s="205"/>
      <c r="V219" s="228"/>
      <c r="W219" s="207"/>
      <c r="X219" s="207"/>
      <c r="Y219" s="207"/>
      <c r="Z219" s="207"/>
      <c r="AA219" s="198"/>
      <c r="AB219" s="198"/>
      <c r="AC219" s="198"/>
      <c r="AD219" s="198"/>
      <c r="AE219" s="198"/>
      <c r="AF219" s="198"/>
      <c r="AG219" s="198"/>
    </row>
    <row r="220" ht="15.75" customHeight="1">
      <c r="A220" s="323"/>
      <c r="B220" s="198"/>
      <c r="C220" s="198"/>
      <c r="D220" s="198"/>
      <c r="E220" s="198"/>
      <c r="F220" s="198"/>
      <c r="G220" s="198"/>
      <c r="H220" s="198"/>
      <c r="I220" s="198"/>
      <c r="J220" s="320"/>
      <c r="K220" s="207"/>
      <c r="L220" s="198"/>
      <c r="M220" s="198"/>
      <c r="N220" s="198"/>
      <c r="O220" s="198"/>
      <c r="P220" s="198"/>
      <c r="Q220" s="198"/>
      <c r="R220" s="198"/>
      <c r="S220" s="203"/>
      <c r="T220" s="204"/>
      <c r="U220" s="205"/>
      <c r="V220" s="228"/>
      <c r="W220" s="207"/>
      <c r="X220" s="207"/>
      <c r="Y220" s="207"/>
      <c r="Z220" s="207"/>
      <c r="AA220" s="198"/>
      <c r="AB220" s="198"/>
      <c r="AC220" s="198"/>
      <c r="AD220" s="198"/>
      <c r="AE220" s="198"/>
      <c r="AF220" s="198"/>
      <c r="AG220" s="198"/>
    </row>
    <row r="221" ht="15.75" customHeight="1">
      <c r="A221" s="323"/>
      <c r="B221" s="198"/>
      <c r="C221" s="198"/>
      <c r="D221" s="198"/>
      <c r="E221" s="198"/>
      <c r="F221" s="198"/>
      <c r="G221" s="198"/>
      <c r="H221" s="198"/>
      <c r="I221" s="198"/>
      <c r="J221" s="320"/>
      <c r="K221" s="207"/>
      <c r="L221" s="198"/>
      <c r="M221" s="198"/>
      <c r="N221" s="198"/>
      <c r="O221" s="198"/>
      <c r="P221" s="198"/>
      <c r="Q221" s="198"/>
      <c r="R221" s="198"/>
      <c r="S221" s="203"/>
      <c r="T221" s="204"/>
      <c r="U221" s="205"/>
      <c r="V221" s="228"/>
      <c r="W221" s="207"/>
      <c r="X221" s="207"/>
      <c r="Y221" s="207"/>
      <c r="Z221" s="207"/>
      <c r="AA221" s="198"/>
      <c r="AB221" s="198"/>
      <c r="AC221" s="198"/>
      <c r="AD221" s="198"/>
      <c r="AE221" s="198"/>
      <c r="AF221" s="198"/>
      <c r="AG221" s="198"/>
    </row>
    <row r="222" ht="15.75" customHeight="1">
      <c r="A222" s="323"/>
      <c r="B222" s="198"/>
      <c r="C222" s="198"/>
      <c r="D222" s="198"/>
      <c r="E222" s="198"/>
      <c r="F222" s="198"/>
      <c r="G222" s="198"/>
      <c r="H222" s="198"/>
      <c r="I222" s="198"/>
      <c r="J222" s="320"/>
      <c r="K222" s="207"/>
      <c r="L222" s="198"/>
      <c r="M222" s="198"/>
      <c r="N222" s="198"/>
      <c r="O222" s="198"/>
      <c r="P222" s="198"/>
      <c r="Q222" s="198"/>
      <c r="R222" s="198"/>
      <c r="S222" s="203"/>
      <c r="T222" s="204"/>
      <c r="U222" s="205"/>
      <c r="V222" s="228"/>
      <c r="W222" s="207"/>
      <c r="X222" s="207"/>
      <c r="Y222" s="207"/>
      <c r="Z222" s="207"/>
      <c r="AA222" s="198"/>
      <c r="AB222" s="198"/>
      <c r="AC222" s="198"/>
      <c r="AD222" s="198"/>
      <c r="AE222" s="198"/>
      <c r="AF222" s="198"/>
      <c r="AG222" s="198"/>
    </row>
    <row r="223" ht="15.75" customHeight="1">
      <c r="A223" s="323"/>
      <c r="B223" s="198"/>
      <c r="C223" s="198"/>
      <c r="D223" s="198"/>
      <c r="E223" s="198"/>
      <c r="F223" s="198"/>
      <c r="G223" s="198"/>
      <c r="H223" s="198"/>
      <c r="I223" s="198"/>
      <c r="J223" s="320"/>
      <c r="K223" s="207"/>
      <c r="L223" s="198"/>
      <c r="M223" s="198"/>
      <c r="N223" s="198"/>
      <c r="O223" s="198"/>
      <c r="P223" s="198"/>
      <c r="Q223" s="198"/>
      <c r="R223" s="198"/>
      <c r="S223" s="203"/>
      <c r="T223" s="204"/>
      <c r="U223" s="205"/>
      <c r="V223" s="228"/>
      <c r="W223" s="207"/>
      <c r="X223" s="207"/>
      <c r="Y223" s="207"/>
      <c r="Z223" s="207"/>
      <c r="AA223" s="198"/>
      <c r="AB223" s="198"/>
      <c r="AC223" s="198"/>
      <c r="AD223" s="198"/>
      <c r="AE223" s="198"/>
      <c r="AF223" s="198"/>
      <c r="AG223" s="198"/>
    </row>
    <row r="224" ht="15.75" customHeight="1">
      <c r="A224" s="323"/>
      <c r="B224" s="198"/>
      <c r="C224" s="198"/>
      <c r="D224" s="198"/>
      <c r="E224" s="198"/>
      <c r="F224" s="198"/>
      <c r="G224" s="198"/>
      <c r="H224" s="198"/>
      <c r="I224" s="198"/>
      <c r="J224" s="320"/>
      <c r="K224" s="207"/>
      <c r="L224" s="198"/>
      <c r="M224" s="198"/>
      <c r="N224" s="198"/>
      <c r="O224" s="198"/>
      <c r="P224" s="198"/>
      <c r="Q224" s="198"/>
      <c r="R224" s="198"/>
      <c r="S224" s="203"/>
      <c r="T224" s="204"/>
      <c r="U224" s="205"/>
      <c r="V224" s="228"/>
      <c r="W224" s="207"/>
      <c r="X224" s="207"/>
      <c r="Y224" s="207"/>
      <c r="Z224" s="207"/>
      <c r="AA224" s="198"/>
      <c r="AB224" s="198"/>
      <c r="AC224" s="198"/>
      <c r="AD224" s="198"/>
      <c r="AE224" s="198"/>
      <c r="AF224" s="198"/>
      <c r="AG224" s="198"/>
    </row>
    <row r="225" ht="15.75" customHeight="1">
      <c r="A225" s="323"/>
      <c r="B225" s="198"/>
      <c r="C225" s="198"/>
      <c r="D225" s="198"/>
      <c r="E225" s="198"/>
      <c r="F225" s="198"/>
      <c r="G225" s="198"/>
      <c r="H225" s="198"/>
      <c r="I225" s="198"/>
      <c r="J225" s="320"/>
      <c r="K225" s="207"/>
      <c r="L225" s="198"/>
      <c r="M225" s="198"/>
      <c r="N225" s="198"/>
      <c r="O225" s="198"/>
      <c r="P225" s="198"/>
      <c r="Q225" s="198"/>
      <c r="R225" s="198"/>
      <c r="S225" s="203"/>
      <c r="T225" s="204"/>
      <c r="U225" s="205"/>
      <c r="V225" s="228"/>
      <c r="W225" s="207"/>
      <c r="X225" s="207"/>
      <c r="Y225" s="207"/>
      <c r="Z225" s="207"/>
      <c r="AA225" s="198"/>
      <c r="AB225" s="198"/>
      <c r="AC225" s="198"/>
      <c r="AD225" s="198"/>
      <c r="AE225" s="198"/>
      <c r="AF225" s="198"/>
      <c r="AG225" s="198"/>
    </row>
    <row r="226" ht="15.75" customHeight="1">
      <c r="A226" s="323"/>
      <c r="B226" s="198"/>
      <c r="C226" s="198"/>
      <c r="D226" s="198"/>
      <c r="E226" s="198"/>
      <c r="F226" s="198"/>
      <c r="G226" s="198"/>
      <c r="H226" s="198"/>
      <c r="I226" s="198"/>
      <c r="J226" s="320"/>
      <c r="K226" s="207"/>
      <c r="L226" s="198"/>
      <c r="M226" s="198"/>
      <c r="N226" s="198"/>
      <c r="O226" s="198"/>
      <c r="P226" s="198"/>
      <c r="Q226" s="198"/>
      <c r="R226" s="198"/>
      <c r="S226" s="203"/>
      <c r="T226" s="204"/>
      <c r="U226" s="205"/>
      <c r="V226" s="228"/>
      <c r="W226" s="207"/>
      <c r="X226" s="207"/>
      <c r="Y226" s="207"/>
      <c r="Z226" s="207"/>
      <c r="AA226" s="198"/>
      <c r="AB226" s="198"/>
      <c r="AC226" s="198"/>
      <c r="AD226" s="198"/>
      <c r="AE226" s="198"/>
      <c r="AF226" s="198"/>
      <c r="AG226" s="198"/>
    </row>
    <row r="227" ht="15.75" customHeight="1">
      <c r="A227" s="323"/>
      <c r="B227" s="198"/>
      <c r="C227" s="198"/>
      <c r="D227" s="198"/>
      <c r="E227" s="198"/>
      <c r="F227" s="198"/>
      <c r="G227" s="198"/>
      <c r="H227" s="198"/>
      <c r="I227" s="198"/>
      <c r="J227" s="320"/>
      <c r="K227" s="207"/>
      <c r="L227" s="198"/>
      <c r="M227" s="198"/>
      <c r="N227" s="198"/>
      <c r="O227" s="198"/>
      <c r="P227" s="198"/>
      <c r="Q227" s="198"/>
      <c r="R227" s="198"/>
      <c r="S227" s="203"/>
      <c r="T227" s="204"/>
      <c r="U227" s="205"/>
      <c r="V227" s="228"/>
      <c r="W227" s="207"/>
      <c r="X227" s="207"/>
      <c r="Y227" s="207"/>
      <c r="Z227" s="207"/>
      <c r="AA227" s="198"/>
      <c r="AB227" s="198"/>
      <c r="AC227" s="198"/>
      <c r="AD227" s="198"/>
      <c r="AE227" s="198"/>
      <c r="AF227" s="198"/>
      <c r="AG227" s="198"/>
    </row>
    <row r="228" ht="15.75" customHeight="1">
      <c r="A228" s="323"/>
      <c r="B228" s="198"/>
      <c r="C228" s="198"/>
      <c r="D228" s="198"/>
      <c r="E228" s="198"/>
      <c r="F228" s="198"/>
      <c r="G228" s="198"/>
      <c r="H228" s="198"/>
      <c r="I228" s="198"/>
      <c r="J228" s="320"/>
      <c r="K228" s="207"/>
      <c r="L228" s="198"/>
      <c r="M228" s="198"/>
      <c r="N228" s="198"/>
      <c r="O228" s="198"/>
      <c r="P228" s="198"/>
      <c r="Q228" s="198"/>
      <c r="R228" s="198"/>
      <c r="S228" s="203"/>
      <c r="T228" s="204"/>
      <c r="U228" s="205"/>
      <c r="V228" s="228"/>
      <c r="W228" s="207"/>
      <c r="X228" s="207"/>
      <c r="Y228" s="207"/>
      <c r="Z228" s="207"/>
      <c r="AA228" s="198"/>
      <c r="AB228" s="198"/>
      <c r="AC228" s="198"/>
      <c r="AD228" s="198"/>
      <c r="AE228" s="198"/>
      <c r="AF228" s="198"/>
      <c r="AG228" s="198"/>
    </row>
    <row r="229" ht="15.75" customHeight="1">
      <c r="A229" s="323"/>
      <c r="B229" s="198"/>
      <c r="C229" s="198"/>
      <c r="D229" s="198"/>
      <c r="E229" s="198"/>
      <c r="F229" s="198"/>
      <c r="G229" s="198"/>
      <c r="H229" s="198"/>
      <c r="I229" s="198"/>
      <c r="J229" s="320"/>
      <c r="K229" s="207"/>
      <c r="L229" s="198"/>
      <c r="M229" s="198"/>
      <c r="N229" s="198"/>
      <c r="O229" s="198"/>
      <c r="P229" s="198"/>
      <c r="Q229" s="198"/>
      <c r="R229" s="198"/>
      <c r="S229" s="203"/>
      <c r="T229" s="204"/>
      <c r="U229" s="205"/>
      <c r="V229" s="228"/>
      <c r="W229" s="207"/>
      <c r="X229" s="207"/>
      <c r="Y229" s="207"/>
      <c r="Z229" s="207"/>
      <c r="AA229" s="198"/>
      <c r="AB229" s="198"/>
      <c r="AC229" s="198"/>
      <c r="AD229" s="198"/>
      <c r="AE229" s="198"/>
      <c r="AF229" s="198"/>
      <c r="AG229" s="198"/>
    </row>
    <row r="230" ht="15.75" customHeight="1">
      <c r="A230" s="323"/>
      <c r="B230" s="198"/>
      <c r="C230" s="198"/>
      <c r="D230" s="198"/>
      <c r="E230" s="198"/>
      <c r="F230" s="198"/>
      <c r="G230" s="198"/>
      <c r="H230" s="198"/>
      <c r="I230" s="198"/>
      <c r="J230" s="320"/>
      <c r="K230" s="207"/>
      <c r="L230" s="198"/>
      <c r="M230" s="198"/>
      <c r="N230" s="198"/>
      <c r="O230" s="198"/>
      <c r="P230" s="198"/>
      <c r="Q230" s="198"/>
      <c r="R230" s="198"/>
      <c r="S230" s="203"/>
      <c r="T230" s="204"/>
      <c r="U230" s="205"/>
      <c r="V230" s="228"/>
      <c r="W230" s="207"/>
      <c r="X230" s="207"/>
      <c r="Y230" s="207"/>
      <c r="Z230" s="207"/>
      <c r="AA230" s="198"/>
      <c r="AB230" s="198"/>
      <c r="AC230" s="198"/>
      <c r="AD230" s="198"/>
      <c r="AE230" s="198"/>
      <c r="AF230" s="198"/>
      <c r="AG230" s="198"/>
    </row>
    <row r="231" ht="15.75" customHeight="1">
      <c r="A231" s="323"/>
      <c r="B231" s="198"/>
      <c r="C231" s="198"/>
      <c r="D231" s="198"/>
      <c r="E231" s="198"/>
      <c r="F231" s="198"/>
      <c r="G231" s="198"/>
      <c r="H231" s="198"/>
      <c r="I231" s="198"/>
      <c r="J231" s="320"/>
      <c r="K231" s="207"/>
      <c r="L231" s="198"/>
      <c r="M231" s="198"/>
      <c r="N231" s="198"/>
      <c r="O231" s="198"/>
      <c r="P231" s="198"/>
      <c r="Q231" s="198"/>
      <c r="R231" s="198"/>
      <c r="S231" s="203"/>
      <c r="T231" s="204"/>
      <c r="U231" s="205"/>
      <c r="V231" s="228"/>
      <c r="W231" s="207"/>
      <c r="X231" s="207"/>
      <c r="Y231" s="207"/>
      <c r="Z231" s="207"/>
      <c r="AA231" s="198"/>
      <c r="AB231" s="198"/>
      <c r="AC231" s="198"/>
      <c r="AD231" s="198"/>
      <c r="AE231" s="198"/>
      <c r="AF231" s="198"/>
      <c r="AG231" s="198"/>
    </row>
    <row r="232" ht="15.75" customHeight="1">
      <c r="A232" s="323"/>
      <c r="B232" s="198"/>
      <c r="C232" s="198"/>
      <c r="D232" s="198"/>
      <c r="E232" s="198"/>
      <c r="F232" s="198"/>
      <c r="G232" s="198"/>
      <c r="H232" s="198"/>
      <c r="I232" s="198"/>
      <c r="J232" s="320"/>
      <c r="K232" s="207"/>
      <c r="L232" s="198"/>
      <c r="M232" s="198"/>
      <c r="N232" s="198"/>
      <c r="O232" s="198"/>
      <c r="P232" s="198"/>
      <c r="Q232" s="198"/>
      <c r="R232" s="198"/>
      <c r="S232" s="203"/>
      <c r="T232" s="204"/>
      <c r="U232" s="205"/>
      <c r="V232" s="228"/>
      <c r="W232" s="207"/>
      <c r="X232" s="207"/>
      <c r="Y232" s="207"/>
      <c r="Z232" s="207"/>
      <c r="AA232" s="198"/>
      <c r="AB232" s="198"/>
      <c r="AC232" s="198"/>
      <c r="AD232" s="198"/>
      <c r="AE232" s="198"/>
      <c r="AF232" s="198"/>
      <c r="AG232" s="198"/>
    </row>
    <row r="233" ht="15.75" customHeight="1">
      <c r="A233" s="323"/>
      <c r="B233" s="198"/>
      <c r="C233" s="198"/>
      <c r="D233" s="198"/>
      <c r="E233" s="198"/>
      <c r="F233" s="198"/>
      <c r="G233" s="198"/>
      <c r="H233" s="198"/>
      <c r="I233" s="198"/>
      <c r="J233" s="320"/>
      <c r="K233" s="207"/>
      <c r="L233" s="198"/>
      <c r="M233" s="198"/>
      <c r="N233" s="198"/>
      <c r="O233" s="198"/>
      <c r="P233" s="198"/>
      <c r="Q233" s="198"/>
      <c r="R233" s="198"/>
      <c r="S233" s="203"/>
      <c r="T233" s="204"/>
      <c r="U233" s="205"/>
      <c r="V233" s="228"/>
      <c r="W233" s="207"/>
      <c r="X233" s="207"/>
      <c r="Y233" s="207"/>
      <c r="Z233" s="207"/>
      <c r="AA233" s="198"/>
      <c r="AB233" s="198"/>
      <c r="AC233" s="198"/>
      <c r="AD233" s="198"/>
      <c r="AE233" s="198"/>
      <c r="AF233" s="198"/>
      <c r="AG233" s="198"/>
    </row>
    <row r="234" ht="15.75" customHeight="1">
      <c r="A234" s="323"/>
      <c r="B234" s="198"/>
      <c r="C234" s="198"/>
      <c r="D234" s="198"/>
      <c r="E234" s="198"/>
      <c r="F234" s="198"/>
      <c r="G234" s="198"/>
      <c r="H234" s="198"/>
      <c r="I234" s="198"/>
      <c r="J234" s="320"/>
      <c r="K234" s="207"/>
      <c r="L234" s="198"/>
      <c r="M234" s="198"/>
      <c r="N234" s="198"/>
      <c r="O234" s="198"/>
      <c r="P234" s="198"/>
      <c r="Q234" s="198"/>
      <c r="R234" s="198"/>
      <c r="S234" s="203"/>
      <c r="T234" s="204"/>
      <c r="U234" s="205"/>
      <c r="V234" s="228"/>
      <c r="W234" s="207"/>
      <c r="X234" s="207"/>
      <c r="Y234" s="207"/>
      <c r="Z234" s="207"/>
      <c r="AA234" s="198"/>
      <c r="AB234" s="198"/>
      <c r="AC234" s="198"/>
      <c r="AD234" s="198"/>
      <c r="AE234" s="198"/>
      <c r="AF234" s="198"/>
      <c r="AG234" s="198"/>
    </row>
    <row r="235" ht="15.75" customHeight="1">
      <c r="A235" s="323"/>
      <c r="B235" s="198"/>
      <c r="C235" s="198"/>
      <c r="D235" s="198"/>
      <c r="E235" s="198"/>
      <c r="F235" s="198"/>
      <c r="G235" s="198"/>
      <c r="H235" s="198"/>
      <c r="I235" s="198"/>
      <c r="J235" s="320"/>
      <c r="K235" s="207"/>
      <c r="L235" s="198"/>
      <c r="M235" s="198"/>
      <c r="N235" s="198"/>
      <c r="O235" s="198"/>
      <c r="P235" s="198"/>
      <c r="Q235" s="198"/>
      <c r="R235" s="198"/>
      <c r="S235" s="203"/>
      <c r="T235" s="204"/>
      <c r="U235" s="205"/>
      <c r="V235" s="228"/>
      <c r="W235" s="207"/>
      <c r="X235" s="207"/>
      <c r="Y235" s="207"/>
      <c r="Z235" s="207"/>
      <c r="AA235" s="198"/>
      <c r="AB235" s="198"/>
      <c r="AC235" s="198"/>
      <c r="AD235" s="198"/>
      <c r="AE235" s="198"/>
      <c r="AF235" s="198"/>
      <c r="AG235" s="198"/>
    </row>
    <row r="236" ht="15.75" customHeight="1">
      <c r="A236" s="323"/>
      <c r="B236" s="198"/>
      <c r="C236" s="198"/>
      <c r="D236" s="198"/>
      <c r="E236" s="198"/>
      <c r="F236" s="198"/>
      <c r="G236" s="198"/>
      <c r="H236" s="198"/>
      <c r="I236" s="198"/>
      <c r="J236" s="320"/>
      <c r="K236" s="207"/>
      <c r="L236" s="198"/>
      <c r="M236" s="198"/>
      <c r="N236" s="198"/>
      <c r="O236" s="198"/>
      <c r="P236" s="198"/>
      <c r="Q236" s="198"/>
      <c r="R236" s="198"/>
      <c r="S236" s="203"/>
      <c r="T236" s="204"/>
      <c r="U236" s="205"/>
      <c r="V236" s="228"/>
      <c r="W236" s="207"/>
      <c r="X236" s="207"/>
      <c r="Y236" s="207"/>
      <c r="Z236" s="207"/>
      <c r="AA236" s="198"/>
      <c r="AB236" s="198"/>
      <c r="AC236" s="198"/>
      <c r="AD236" s="198"/>
      <c r="AE236" s="198"/>
      <c r="AF236" s="198"/>
      <c r="AG236" s="198"/>
    </row>
    <row r="237" ht="15.75" customHeight="1">
      <c r="A237" s="323"/>
      <c r="B237" s="198"/>
      <c r="C237" s="198"/>
      <c r="D237" s="198"/>
      <c r="E237" s="198"/>
      <c r="F237" s="198"/>
      <c r="G237" s="198"/>
      <c r="H237" s="198"/>
      <c r="I237" s="198"/>
      <c r="J237" s="320"/>
      <c r="K237" s="207"/>
      <c r="L237" s="198"/>
      <c r="M237" s="198"/>
      <c r="N237" s="198"/>
      <c r="O237" s="198"/>
      <c r="P237" s="198"/>
      <c r="Q237" s="198"/>
      <c r="R237" s="198"/>
      <c r="S237" s="203"/>
      <c r="T237" s="204"/>
      <c r="U237" s="205"/>
      <c r="V237" s="228"/>
      <c r="W237" s="207"/>
      <c r="X237" s="207"/>
      <c r="Y237" s="207"/>
      <c r="Z237" s="207"/>
      <c r="AA237" s="198"/>
      <c r="AB237" s="198"/>
      <c r="AC237" s="198"/>
      <c r="AD237" s="198"/>
      <c r="AE237" s="198"/>
      <c r="AF237" s="198"/>
      <c r="AG237" s="198"/>
    </row>
    <row r="238" ht="15.75" customHeight="1">
      <c r="A238" s="323"/>
      <c r="B238" s="198"/>
      <c r="C238" s="198"/>
      <c r="D238" s="198"/>
      <c r="E238" s="198"/>
      <c r="F238" s="198"/>
      <c r="G238" s="198"/>
      <c r="H238" s="198"/>
      <c r="I238" s="198"/>
      <c r="J238" s="320"/>
      <c r="K238" s="207"/>
      <c r="L238" s="198"/>
      <c r="M238" s="198"/>
      <c r="N238" s="198"/>
      <c r="O238" s="198"/>
      <c r="P238" s="198"/>
      <c r="Q238" s="198"/>
      <c r="R238" s="198"/>
      <c r="S238" s="203"/>
      <c r="T238" s="204"/>
      <c r="U238" s="205"/>
      <c r="V238" s="228"/>
      <c r="W238" s="207"/>
      <c r="X238" s="207"/>
      <c r="Y238" s="207"/>
      <c r="Z238" s="207"/>
      <c r="AA238" s="198"/>
      <c r="AB238" s="198"/>
      <c r="AC238" s="198"/>
      <c r="AD238" s="198"/>
      <c r="AE238" s="198"/>
      <c r="AF238" s="198"/>
      <c r="AG238" s="198"/>
    </row>
    <row r="239" ht="15.75" customHeight="1">
      <c r="A239" s="323"/>
      <c r="B239" s="198"/>
      <c r="C239" s="198"/>
      <c r="D239" s="198"/>
      <c r="E239" s="198"/>
      <c r="F239" s="198"/>
      <c r="G239" s="198"/>
      <c r="H239" s="198"/>
      <c r="I239" s="198"/>
      <c r="J239" s="320"/>
      <c r="K239" s="207"/>
      <c r="L239" s="198"/>
      <c r="M239" s="198"/>
      <c r="N239" s="198"/>
      <c r="O239" s="198"/>
      <c r="P239" s="198"/>
      <c r="Q239" s="198"/>
      <c r="R239" s="198"/>
      <c r="S239" s="203"/>
      <c r="T239" s="204"/>
      <c r="U239" s="205"/>
      <c r="V239" s="228"/>
      <c r="W239" s="207"/>
      <c r="X239" s="207"/>
      <c r="Y239" s="207"/>
      <c r="Z239" s="207"/>
      <c r="AA239" s="198"/>
      <c r="AB239" s="198"/>
      <c r="AC239" s="198"/>
      <c r="AD239" s="198"/>
      <c r="AE239" s="198"/>
      <c r="AF239" s="198"/>
      <c r="AG239" s="198"/>
    </row>
    <row r="240" ht="15.75" customHeight="1">
      <c r="A240" s="323"/>
      <c r="B240" s="198"/>
      <c r="C240" s="198"/>
      <c r="D240" s="198"/>
      <c r="E240" s="198"/>
      <c r="F240" s="198"/>
      <c r="G240" s="198"/>
      <c r="H240" s="198"/>
      <c r="I240" s="198"/>
      <c r="J240" s="198"/>
      <c r="K240" s="198"/>
      <c r="L240" s="198"/>
      <c r="M240" s="198"/>
      <c r="N240" s="198"/>
      <c r="O240" s="198"/>
      <c r="P240" s="198"/>
      <c r="Q240" s="198"/>
      <c r="R240" s="198"/>
      <c r="S240" s="203"/>
      <c r="T240" s="204"/>
      <c r="U240" s="205"/>
      <c r="V240" s="228"/>
      <c r="W240" s="207"/>
      <c r="X240" s="207"/>
      <c r="Y240" s="207"/>
      <c r="Z240" s="207"/>
      <c r="AA240" s="198"/>
      <c r="AB240" s="198"/>
      <c r="AC240" s="198"/>
      <c r="AD240" s="198"/>
      <c r="AE240" s="198"/>
      <c r="AF240" s="198"/>
      <c r="AG240" s="198"/>
    </row>
    <row r="241" ht="15.75" customHeight="1">
      <c r="A241" s="323"/>
      <c r="B241" s="198"/>
      <c r="C241" s="198"/>
      <c r="D241" s="198"/>
      <c r="E241" s="198"/>
      <c r="F241" s="198"/>
      <c r="G241" s="198"/>
      <c r="H241" s="198"/>
      <c r="I241" s="198"/>
      <c r="J241" s="198"/>
      <c r="K241" s="198"/>
      <c r="L241" s="198"/>
      <c r="M241" s="198"/>
      <c r="N241" s="198"/>
      <c r="O241" s="198"/>
      <c r="P241" s="198"/>
      <c r="Q241" s="198"/>
      <c r="R241" s="198"/>
      <c r="S241" s="203"/>
      <c r="T241" s="204"/>
      <c r="U241" s="205"/>
      <c r="V241" s="228"/>
      <c r="W241" s="207"/>
      <c r="X241" s="207"/>
      <c r="Y241" s="207"/>
      <c r="Z241" s="207"/>
      <c r="AA241" s="198"/>
      <c r="AB241" s="198"/>
      <c r="AC241" s="198"/>
      <c r="AD241" s="198"/>
      <c r="AE241" s="198"/>
      <c r="AF241" s="198"/>
      <c r="AG241" s="198"/>
    </row>
    <row r="242" ht="15.75" customHeight="1">
      <c r="A242" s="323"/>
      <c r="B242" s="198"/>
      <c r="C242" s="198"/>
      <c r="D242" s="198"/>
      <c r="E242" s="198"/>
      <c r="F242" s="198"/>
      <c r="G242" s="198"/>
      <c r="H242" s="198"/>
      <c r="I242" s="198"/>
      <c r="J242" s="198"/>
      <c r="K242" s="198"/>
      <c r="L242" s="198"/>
      <c r="M242" s="198"/>
      <c r="N242" s="198"/>
      <c r="O242" s="198"/>
      <c r="P242" s="198"/>
      <c r="Q242" s="198"/>
      <c r="R242" s="198"/>
      <c r="S242" s="203"/>
      <c r="T242" s="204"/>
      <c r="U242" s="205"/>
      <c r="V242" s="228"/>
      <c r="W242" s="207"/>
      <c r="X242" s="207"/>
      <c r="Y242" s="207"/>
      <c r="Z242" s="207"/>
      <c r="AA242" s="198"/>
      <c r="AB242" s="198"/>
      <c r="AC242" s="198"/>
      <c r="AD242" s="198"/>
      <c r="AE242" s="198"/>
      <c r="AF242" s="198"/>
      <c r="AG242" s="198"/>
    </row>
    <row r="243" ht="15.75" customHeight="1">
      <c r="A243" s="323"/>
      <c r="B243" s="198"/>
      <c r="C243" s="198"/>
      <c r="D243" s="198"/>
      <c r="E243" s="198"/>
      <c r="F243" s="198"/>
      <c r="G243" s="198"/>
      <c r="H243" s="198"/>
      <c r="I243" s="198"/>
      <c r="J243" s="198"/>
      <c r="K243" s="198"/>
      <c r="L243" s="198"/>
      <c r="M243" s="198"/>
      <c r="N243" s="198"/>
      <c r="O243" s="198"/>
      <c r="P243" s="198"/>
      <c r="Q243" s="198"/>
      <c r="R243" s="198"/>
      <c r="S243" s="203"/>
      <c r="T243" s="204"/>
      <c r="U243" s="205"/>
      <c r="V243" s="228"/>
      <c r="W243" s="207"/>
      <c r="X243" s="207"/>
      <c r="Y243" s="207"/>
      <c r="Z243" s="207"/>
      <c r="AA243" s="198"/>
      <c r="AB243" s="198"/>
      <c r="AC243" s="198"/>
      <c r="AD243" s="198"/>
      <c r="AE243" s="198"/>
      <c r="AF243" s="198"/>
      <c r="AG243" s="198"/>
    </row>
    <row r="244" ht="15.75" customHeight="1">
      <c r="A244" s="323"/>
      <c r="B244" s="198"/>
      <c r="C244" s="198"/>
      <c r="D244" s="198"/>
      <c r="E244" s="198"/>
      <c r="F244" s="198"/>
      <c r="G244" s="198"/>
      <c r="H244" s="198"/>
      <c r="I244" s="198"/>
      <c r="J244" s="198"/>
      <c r="K244" s="198"/>
      <c r="L244" s="198"/>
      <c r="M244" s="198"/>
      <c r="N244" s="198"/>
      <c r="O244" s="198"/>
      <c r="P244" s="198"/>
      <c r="Q244" s="198"/>
      <c r="R244" s="198"/>
      <c r="S244" s="203"/>
      <c r="T244" s="204"/>
      <c r="U244" s="205"/>
      <c r="V244" s="228"/>
      <c r="W244" s="207"/>
      <c r="X244" s="207"/>
      <c r="Y244" s="207"/>
      <c r="Z244" s="207"/>
      <c r="AA244" s="198"/>
      <c r="AB244" s="198"/>
      <c r="AC244" s="198"/>
      <c r="AD244" s="198"/>
      <c r="AE244" s="198"/>
      <c r="AF244" s="198"/>
      <c r="AG244" s="198"/>
    </row>
    <row r="245" ht="15.75" customHeight="1">
      <c r="A245" s="323"/>
      <c r="B245" s="198"/>
      <c r="C245" s="198"/>
      <c r="D245" s="198"/>
      <c r="E245" s="198"/>
      <c r="F245" s="198"/>
      <c r="G245" s="198"/>
      <c r="H245" s="198"/>
      <c r="I245" s="198"/>
      <c r="J245" s="198"/>
      <c r="K245" s="198"/>
      <c r="L245" s="198"/>
      <c r="M245" s="198"/>
      <c r="N245" s="198"/>
      <c r="O245" s="198"/>
      <c r="P245" s="198"/>
      <c r="Q245" s="198"/>
      <c r="R245" s="198"/>
      <c r="S245" s="203"/>
      <c r="T245" s="204"/>
      <c r="U245" s="205"/>
      <c r="V245" s="228"/>
      <c r="W245" s="207"/>
      <c r="X245" s="207"/>
      <c r="Y245" s="207"/>
      <c r="Z245" s="207"/>
      <c r="AA245" s="198"/>
      <c r="AB245" s="198"/>
      <c r="AC245" s="198"/>
      <c r="AD245" s="198"/>
      <c r="AE245" s="198"/>
      <c r="AF245" s="198"/>
      <c r="AG245" s="198"/>
    </row>
    <row r="246" ht="15.75" customHeight="1">
      <c r="A246" s="323"/>
      <c r="B246" s="198"/>
      <c r="C246" s="198"/>
      <c r="D246" s="198"/>
      <c r="E246" s="198"/>
      <c r="F246" s="198"/>
      <c r="G246" s="198"/>
      <c r="H246" s="198"/>
      <c r="I246" s="198"/>
      <c r="J246" s="198"/>
      <c r="K246" s="198"/>
      <c r="L246" s="198"/>
      <c r="M246" s="198"/>
      <c r="N246" s="198"/>
      <c r="O246" s="198"/>
      <c r="P246" s="198"/>
      <c r="Q246" s="198"/>
      <c r="R246" s="198"/>
      <c r="S246" s="203"/>
      <c r="T246" s="204"/>
      <c r="U246" s="205"/>
      <c r="V246" s="228"/>
      <c r="W246" s="207"/>
      <c r="X246" s="207"/>
      <c r="Y246" s="207"/>
      <c r="Z246" s="207"/>
      <c r="AA246" s="198"/>
      <c r="AB246" s="198"/>
      <c r="AC246" s="198"/>
      <c r="AD246" s="198"/>
      <c r="AE246" s="198"/>
      <c r="AF246" s="198"/>
      <c r="AG246" s="198"/>
    </row>
    <row r="247" ht="15.75" customHeight="1">
      <c r="A247" s="323"/>
      <c r="B247" s="198"/>
      <c r="C247" s="198"/>
      <c r="D247" s="198"/>
      <c r="E247" s="198"/>
      <c r="F247" s="198"/>
      <c r="G247" s="198"/>
      <c r="H247" s="198"/>
      <c r="I247" s="198"/>
      <c r="J247" s="198"/>
      <c r="K247" s="198"/>
      <c r="L247" s="198"/>
      <c r="M247" s="198"/>
      <c r="N247" s="198"/>
      <c r="O247" s="198"/>
      <c r="P247" s="198"/>
      <c r="Q247" s="198"/>
      <c r="R247" s="198"/>
      <c r="S247" s="203"/>
      <c r="T247" s="204"/>
      <c r="U247" s="205"/>
      <c r="V247" s="228"/>
      <c r="W247" s="207"/>
      <c r="X247" s="207"/>
      <c r="Y247" s="207"/>
      <c r="Z247" s="207"/>
      <c r="AA247" s="198"/>
      <c r="AB247" s="198"/>
      <c r="AC247" s="198"/>
      <c r="AD247" s="198"/>
      <c r="AE247" s="198"/>
      <c r="AF247" s="198"/>
      <c r="AG247" s="198"/>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P1:R1"/>
    <mergeCell ref="T1:U1"/>
    <mergeCell ref="A3:A17"/>
    <mergeCell ref="A28:A30"/>
  </mergeCells>
  <dataValidations>
    <dataValidation type="list" allowBlank="1" showErrorMessage="1" sqref="N3:O25 N27:O30">
      <formula1>"Not Due,Waiting,Partial,Fully Received,Completed"</formula1>
    </dataValidation>
    <dataValidation type="list" allowBlank="1" showErrorMessage="1" sqref="C3:C25 M3:M25 C27:C30 M27:M30">
      <formula1>"Sinar State,Khartoum State,In Progress,Completion,Blue Nile,West Kordofan"</formula1>
    </dataValidation>
    <dataValidation type="list" allowBlank="1" showErrorMessage="1" sqref="E3:E25 E27:E30">
      <formula1>"Community kitchen,Food baskets,Health support,WASH,Shelter centers,The needs of women and children,Alternative education,Mental and physical health"</formula1>
    </dataValidation>
  </dataValidations>
  <hyperlinks>
    <hyperlink r:id="rId2" ref="A3"/>
    <hyperlink r:id="rId3" ref="A18"/>
    <hyperlink r:id="rId4" ref="A19"/>
    <hyperlink r:id="rId5" ref="A20"/>
    <hyperlink r:id="rId6" ref="A21"/>
    <hyperlink r:id="rId7" ref="A22"/>
    <hyperlink r:id="rId8" ref="A23"/>
    <hyperlink r:id="rId9" ref="A24"/>
    <hyperlink r:id="rId10" ref="A25"/>
    <hyperlink r:id="rId11" ref="A27"/>
    <hyperlink r:id="rId12" ref="A28"/>
  </hyperlinks>
  <printOptions/>
  <pageMargins bottom="0.75" footer="0.0" header="0.0" left="0.7" right="0.7" top="0.75"/>
  <pageSetup orientation="landscape"/>
  <drawing r:id="rId13"/>
  <legacy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2025-03-31T15:28:28Z</dcterms:created>
</cp:coreProperties>
</file>