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0" yWindow="0" windowWidth="8505" windowHeight="10200" tabRatio="773"/>
  </bookViews>
  <sheets>
    <sheet name="Лист1" sheetId="1" r:id="rId1"/>
    <sheet name="Король Георг 5" sheetId="3" r:id="rId2"/>
    <sheet name="Приц Уэльсский" sheetId="2" r:id="rId3"/>
    <sheet name="Бисмарк" sheetId="4" r:id="rId4"/>
    <sheet name="Литторио" sheetId="5" r:id="rId5"/>
    <sheet name="Шарнхорост" sheetId="6" r:id="rId6"/>
    <sheet name="ДжулиоЧезаре" sheetId="7" r:id="rId7"/>
    <sheet name="Ришелье" sheetId="8" r:id="rId8"/>
    <sheet name="Дюнкерк" sheetId="9" r:id="rId9"/>
    <sheet name="Ямато" sheetId="10" r:id="rId10"/>
    <sheet name="СевКаролина" sheetId="11" r:id="rId11"/>
    <sheet name="ЮжДакота" sheetId="12" r:id="rId12"/>
    <sheet name="Айова" sheetId="13" r:id="rId13"/>
    <sheet name="Севстополь" sheetId="14" r:id="rId14"/>
    <sheet name="Тирпиц" sheetId="15" r:id="rId1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"/>
  <c r="Q13"/>
  <c r="Q12"/>
  <c r="Q15"/>
  <c r="Q10"/>
  <c r="Q9"/>
  <c r="Q8"/>
  <c r="Q16"/>
  <c r="Q11"/>
  <c r="Q6"/>
  <c r="Q4" l="1"/>
  <c r="Q3"/>
</calcChain>
</file>

<file path=xl/sharedStrings.xml><?xml version="1.0" encoding="utf-8"?>
<sst xmlns="http://schemas.openxmlformats.org/spreadsheetml/2006/main" count="171" uniqueCount="139">
  <si>
    <t>Страна</t>
  </si>
  <si>
    <t>Тип корабля</t>
  </si>
  <si>
    <t>Название</t>
  </si>
  <si>
    <t>Место строительства</t>
  </si>
  <si>
    <t>Дата выпуска</t>
  </si>
  <si>
    <t>Дата окончания эксплуатации</t>
  </si>
  <si>
    <t>Место основного сражения</t>
  </si>
  <si>
    <t>Дата основного сражения</t>
  </si>
  <si>
    <t>Основной колибр</t>
  </si>
  <si>
    <t>Число пушек</t>
  </si>
  <si>
    <t>Разработчик</t>
  </si>
  <si>
    <t>Экипаж</t>
  </si>
  <si>
    <t>Великобритания</t>
  </si>
  <si>
    <t>Линкор</t>
  </si>
  <si>
    <t>Длина, м</t>
  </si>
  <si>
    <t>Мощность двигателя, л.с.</t>
  </si>
  <si>
    <t>Кинг Джордж V</t>
  </si>
  <si>
    <t>«Виккерс-Армстронг»</t>
  </si>
  <si>
    <t>Ньюкасл</t>
  </si>
  <si>
    <t>Результат основного сражения</t>
  </si>
  <si>
    <t>Водоизмещение, т</t>
  </si>
  <si>
    <t>Бноя бортов, мм</t>
  </si>
  <si>
    <t>Скорость, узлы</t>
  </si>
  <si>
    <t>Дальность стрельбы, км</t>
  </si>
  <si>
    <t xml:space="preserve"> 35.3</t>
  </si>
  <si>
    <t>Источник</t>
  </si>
  <si>
    <t>https://ru.wikipedia.org/wiki/Линейные_корабли_типа_«Кинг_Джордж_V»_(1939)#«Хау»_2</t>
  </si>
  <si>
    <t>Дальность хода, тыс. км</t>
  </si>
  <si>
    <t>690 миль на СЗ от Бреста (фр)</t>
  </si>
  <si>
    <t>Принс оф Уэлс</t>
  </si>
  <si>
    <t>«Кэммел-Лэрд»</t>
  </si>
  <si>
    <t>Беркенхед</t>
  </si>
  <si>
    <t>Сингапур</t>
  </si>
  <si>
    <t xml:space="preserve"> 35.4</t>
  </si>
  <si>
    <t>https://ru.wikipedia.org/wiki/Линейные_корабли_типа_«Кинг_Джордж_V»_(1939)#«Хау»_3</t>
  </si>
  <si>
    <t>Поражение от японской авиации</t>
  </si>
  <si>
    <t>Победа над германским рейсером Бисмарк</t>
  </si>
  <si>
    <t>Германия</t>
  </si>
  <si>
    <t>Бисмарк</t>
  </si>
  <si>
    <t>Тирпиц</t>
  </si>
  <si>
    <t>Франция</t>
  </si>
  <si>
    <t>Ришелье</t>
  </si>
  <si>
    <t>Литторио</t>
  </si>
  <si>
    <t>Италия</t>
  </si>
  <si>
    <t>Норт Кэролайн</t>
  </si>
  <si>
    <t>Саут Дакота</t>
  </si>
  <si>
    <t>Айова</t>
  </si>
  <si>
    <t>Ямато</t>
  </si>
  <si>
    <t>Япония</t>
  </si>
  <si>
    <t>США</t>
  </si>
  <si>
    <t>Гамбург</t>
  </si>
  <si>
    <t xml:space="preserve">	Blohm &amp; Voss</t>
  </si>
  <si>
    <t>Поражение Англичаним</t>
  </si>
  <si>
    <t xml:space="preserve"> 28, 5</t>
  </si>
  <si>
    <t>Шарнхорст</t>
  </si>
  <si>
    <t>Дюнкерк</t>
  </si>
  <si>
    <t>Кораблей в серии</t>
  </si>
  <si>
    <t>Потоплен в бою у Нордкапа</t>
  </si>
  <si>
    <t xml:space="preserve"> Kriegsmarinewerft Wilhelmshaven</t>
  </si>
  <si>
    <t>Вильгельмсхафен</t>
  </si>
  <si>
    <t>Нордкап</t>
  </si>
  <si>
    <t>https://ru.wikipedia.org/wiki/Scharnhorst_(1936)</t>
  </si>
  <si>
    <t xml:space="preserve"> верфь Кригсмарине в Вильгельмсхафене</t>
  </si>
  <si>
    <t>https://ru.wikipedia.org/wiki/Tirpitz_(1939)</t>
  </si>
  <si>
    <t>https://ru.wikipedia.org/wiki/Линейные_корабли_типа_«Кинг_Джордж_V»_(1939)#«Хау»_4</t>
  </si>
  <si>
    <t>Шпицберген</t>
  </si>
  <si>
    <t>Сопровождение десанта на остров</t>
  </si>
  <si>
    <t>Джулио Чезаре</t>
  </si>
  <si>
    <t>Генуя</t>
  </si>
  <si>
    <t>верфь «Ансальдо»</t>
  </si>
  <si>
    <t>Севастополь</t>
  </si>
  <si>
    <t>Взворван и затонул после передачи в СССР в результате диверсионной операции итальянских подводников</t>
  </si>
  <si>
    <t>СССР</t>
  </si>
  <si>
    <t>Севстополь</t>
  </si>
  <si>
    <t xml:space="preserve"> Балтийский завод</t>
  </si>
  <si>
    <t>https://ru.wikipedia.org/wiki/Севастополь_(линкор)</t>
  </si>
  <si>
    <t>Оборона Севастополя</t>
  </si>
  <si>
    <t>Санкт-Петербург</t>
  </si>
  <si>
    <t>Верфь брестского арсенала</t>
  </si>
  <si>
    <t>Брест</t>
  </si>
  <si>
    <t>Дакар</t>
  </si>
  <si>
    <t>Вывоз золотых запасов Франции, Бельгии и Польши</t>
  </si>
  <si>
    <t>Примечание</t>
  </si>
  <si>
    <t>В 1940 г участвовал в морском сражении с английскими кораблями</t>
  </si>
  <si>
    <t>Мерс-эдь-Кебир</t>
  </si>
  <si>
    <t>Поврежден почти фатально британской эскадрой</t>
  </si>
  <si>
    <t>Залив Сирт</t>
  </si>
  <si>
    <t>Бой с английской эскадрой. Победа англичан по очкам</t>
  </si>
  <si>
    <t>Куре</t>
  </si>
  <si>
    <t>Филиппины</t>
  </si>
  <si>
    <t>Победа американцев со счетом 3:1 (2 крейсера против 1 потопленного американского авианосца. Все решила палубная авиация</t>
  </si>
  <si>
    <t>Нью-Йорк</t>
  </si>
  <si>
    <t>Иводзима</t>
  </si>
  <si>
    <t>Прикрытие десанта</t>
  </si>
  <si>
    <t>Острова Санта-Круз</t>
  </si>
  <si>
    <t>Прикрытие авианосцев в формате ПВО. Сбито 13 японских самолетов</t>
  </si>
  <si>
    <t>Марианские острова</t>
  </si>
  <si>
    <t>Прикрытие авианосцев.</t>
  </si>
  <si>
    <t xml:space="preserve">
Country</t>
  </si>
  <si>
    <t>Note</t>
  </si>
  <si>
    <t>ID</t>
  </si>
  <si>
    <t>ИД</t>
  </si>
  <si>
    <t>Date_of_the_main_battle</t>
  </si>
  <si>
    <t>Ship_type</t>
  </si>
  <si>
    <t>Name</t>
  </si>
  <si>
    <t>Developer</t>
  </si>
  <si>
    <t>Place_of_construction</t>
  </si>
  <si>
    <t>Release_date</t>
  </si>
  <si>
    <t>Production_end</t>
  </si>
  <si>
    <t>Displacement_t</t>
  </si>
  <si>
    <t>Place_of_the_main_battle</t>
  </si>
  <si>
    <t>Result_of_the_main_battle</t>
  </si>
  <si>
    <t>Main_humming_force</t>
  </si>
  <si>
    <t>Crew</t>
  </si>
  <si>
    <t>Number_of_guns</t>
  </si>
  <si>
    <t>Range_thousand_km</t>
  </si>
  <si>
    <t>Engine_power_hp</t>
  </si>
  <si>
    <t>Length_m</t>
  </si>
  <si>
    <t>Sidewall_ammunition_mm</t>
  </si>
  <si>
    <t>Speed_knots</t>
  </si>
  <si>
    <t>Firing_range_km</t>
  </si>
  <si>
    <t>Source</t>
  </si>
  <si>
    <t>Локальная ссылка на картинку</t>
  </si>
  <si>
    <t>img\ships\King_George_5.jpg</t>
  </si>
  <si>
    <t>img\ships\Prince_of_Wales.jpg</t>
  </si>
  <si>
    <t>img\ships\Bismarck.jpg</t>
  </si>
  <si>
    <t>img\ships\Tirpitz.jpg</t>
  </si>
  <si>
    <t>img\ships\Scharnhorost.jpg</t>
  </si>
  <si>
    <t>img\ships\Richelieu.jpg</t>
  </si>
  <si>
    <t>img\ships\Dunkirk.jpg</t>
  </si>
  <si>
    <t>img\ships\Littorio.jpg</t>
  </si>
  <si>
    <t>img\ships\Giulio_Cesare.jpg</t>
  </si>
  <si>
    <t>img\ships\North_Carolina.jpg</t>
  </si>
  <si>
    <t>img\ships\South_Dakota.jpg</t>
  </si>
  <si>
    <t>img\ships\Iowa.jpg</t>
  </si>
  <si>
    <t>img\ships\Yamato.jpg</t>
  </si>
  <si>
    <t>img\ships\Sevastotopol.jpg</t>
  </si>
  <si>
    <t>Ships_in_series</t>
  </si>
  <si>
    <t>URL_Local_picture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</si>
</sst>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1" xfId="0" applyNumberFormat="1" applyBorder="1" applyAlignment="1">
      <alignment wrapText="1"/>
    </xf>
    <xf numFmtId="0" fontId="1" fillId="0" borderId="1" xfId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15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1D54EF87-6E4F-44A5-83B5-C43BAC8A0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24150" cy="285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38100</xdr:colOff>
      <xdr:row>28</xdr:row>
      <xdr:rowOff>114300</xdr:rowOff>
    </xdr:to>
    <xdr:pic>
      <xdr:nvPicPr>
        <xdr:cNvPr id="5121" name="Picture 1" descr="http://sea-transport.ru/images/stories/main7/severnaya_karolina_bb_55.jpg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572500" cy="54483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65</xdr:col>
      <xdr:colOff>308094</xdr:colOff>
      <xdr:row>138</xdr:row>
      <xdr:rowOff>28575</xdr:rowOff>
    </xdr:to>
    <xdr:pic>
      <xdr:nvPicPr>
        <xdr:cNvPr id="6145" name="Picture 1" descr="https://i.pinimg.com/originals/82/e4/a8/82e4a8e3efc1e96648a8a275c7c9ebea.jpg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9932094" cy="263175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438150</xdr:colOff>
      <xdr:row>15</xdr:row>
      <xdr:rowOff>76200</xdr:rowOff>
    </xdr:to>
    <xdr:pic>
      <xdr:nvPicPr>
        <xdr:cNvPr id="2049" name="Picture 1" descr="http://korabley.net/_nw/0/s5847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4095750" cy="27432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304800</xdr:colOff>
      <xdr:row>21</xdr:row>
      <xdr:rowOff>171450</xdr:rowOff>
    </xdr:to>
    <xdr:pic>
      <xdr:nvPicPr>
        <xdr:cNvPr id="3073" name="Picture 1" descr="File:Poltava1909-1949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0" cy="398145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41</xdr:row>
      <xdr:rowOff>0</xdr:rowOff>
    </xdr:to>
    <xdr:pic>
      <xdr:nvPicPr>
        <xdr:cNvPr id="4097" name="Picture 1" descr="https://topwar.ru/uploads/posts/2013-11/1384724174_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2192000" cy="7620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228600</xdr:colOff>
      <xdr:row>9</xdr:row>
      <xdr:rowOff>95250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7A4E1A7E-0F1B-45AC-A087-35636E29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9</xdr:row>
      <xdr:rowOff>146050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9243ACF-F2ED-46F7-9675-1B31DA92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00" cy="180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44</xdr:row>
      <xdr:rowOff>146050</xdr:rowOff>
    </xdr:to>
    <xdr:pic>
      <xdr:nvPicPr>
        <xdr:cNvPr id="1025" name="Picture 1" descr="Топ самых мощных линкоров Второй мировой войны Линкорн, Вторая мировая война, Кораблестроение, Onliner, Длиннопост"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715000" cy="82486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9</xdr:row>
      <xdr:rowOff>50800</xdr:rowOff>
    </xdr:to>
    <xdr:pic>
      <xdr:nvPicPr>
        <xdr:cNvPr id="3073" name="Picture 1" descr="Bundesarchiv DVM 10 Bild-23-63-12, Schlachtschiff &quot;Scharnhorst&quot;.jpg">
          <a:extLst>
            <a:ext uri="{FF2B5EF4-FFF2-40B4-BE49-F238E27FC236}">
              <a16:creationId xmlns:a16="http://schemas.microsoft.com/office/drawing/2014/main" xmlns="" id="{00000000-0008-0000-05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57500" cy="17081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342900</xdr:colOff>
      <xdr:row>4</xdr:row>
      <xdr:rowOff>133350</xdr:rowOff>
    </xdr:to>
    <xdr:pic>
      <xdr:nvPicPr>
        <xdr:cNvPr id="4097" name="Picture 1" descr="https://upload.wikimedia.org/wikipedia/commons/thumb/7/77/Novorosiysk-1950-Sevastopol.jpg/228px-Novorosiysk-1950-Sevastopol.jpg">
          <a:extLst>
            <a:ext uri="{FF2B5EF4-FFF2-40B4-BE49-F238E27FC236}">
              <a16:creationId xmlns:a16="http://schemas.microsoft.com/office/drawing/2014/main" xmlns="" id="{00000000-0008-0000-06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171700" cy="8699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9</xdr:col>
      <xdr:colOff>285750</xdr:colOff>
      <xdr:row>7</xdr:row>
      <xdr:rowOff>152400</xdr:rowOff>
    </xdr:to>
    <xdr:pic>
      <xdr:nvPicPr>
        <xdr:cNvPr id="4098" name="Picture 2" descr="https://wiki.gcdn.co/images/thumb/6/6d/CesDui_Pic_68.jpg/350px-CesDui_Pic_68.jpg">
          <a:extLst>
            <a:ext uri="{FF2B5EF4-FFF2-40B4-BE49-F238E27FC236}">
              <a16:creationId xmlns:a16="http://schemas.microsoft.com/office/drawing/2014/main" xmlns="" id="{00000000-0008-0000-06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0"/>
          <a:ext cx="3333750" cy="14414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40</xdr:row>
      <xdr:rowOff>47625</xdr:rowOff>
    </xdr:to>
    <xdr:pic>
      <xdr:nvPicPr>
        <xdr:cNvPr id="1025" name="Picture 1" descr="https://s00.yaplakal.com/pics/pics_original/5/1/0/11071015.jpg">
          <a:extLst>
            <a:ext uri="{FF2B5EF4-FFF2-40B4-BE49-F238E27FC236}">
              <a16:creationId xmlns:a16="http://schemas.microsoft.com/office/drawing/2014/main" xmlns="" id="{00000000-0008-0000-07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192000" cy="766762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123825</xdr:colOff>
      <xdr:row>44</xdr:row>
      <xdr:rowOff>85725</xdr:rowOff>
    </xdr:to>
    <xdr:pic>
      <xdr:nvPicPr>
        <xdr:cNvPr id="3073" name="Picture 1" descr="https://war-book.ru/wp-content/uploads/2018/04/00026371.jpg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487025" cy="84677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209550</xdr:colOff>
      <xdr:row>38</xdr:row>
      <xdr:rowOff>76200</xdr:rowOff>
    </xdr:to>
    <xdr:pic>
      <xdr:nvPicPr>
        <xdr:cNvPr id="4097" name="Picture 1" descr="https://cg2.cgsociety.org/uploads/images/medium/runzhuocg-battleship-yamato-1-4e090c14-8j78.jpg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11150" cy="7315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.wikipedia.org/wiki/Scharnhorst_(1936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u.wikipedia.org/wiki/&#1051;&#1080;&#1085;&#1077;&#1081;&#1085;&#1099;&#1077;_&#1082;&#1086;&#1088;&#1072;&#1073;&#1083;&#1080;_&#1090;&#1080;&#1087;&#1072;_&#171;&#1050;&#1080;&#1085;&#1075;_&#1044;&#1078;&#1086;&#1088;&#1076;&#1078;_V&#187;_(1939)" TargetMode="External"/><Relationship Id="rId1" Type="http://schemas.openxmlformats.org/officeDocument/2006/relationships/hyperlink" Target="https://ru.wikipedia.org/wiki/&#1051;&#1080;&#1085;&#1077;&#1081;&#1085;&#1099;&#1077;_&#1082;&#1086;&#1088;&#1072;&#1073;&#1083;&#1080;_&#1090;&#1080;&#1087;&#1072;_&#171;&#1050;&#1080;&#1085;&#1075;_&#1044;&#1078;&#1086;&#1088;&#1076;&#1078;_V&#187;_(1939)" TargetMode="External"/><Relationship Id="rId6" Type="http://schemas.openxmlformats.org/officeDocument/2006/relationships/hyperlink" Target="https://ru.wikipedia.org/wiki/&#1057;&#1077;&#1074;&#1072;&#1089;&#1090;&#1086;&#1087;&#1086;&#1083;&#1100;_(&#1083;&#1080;&#1085;&#1082;&#1086;&#1088;)" TargetMode="External"/><Relationship Id="rId5" Type="http://schemas.openxmlformats.org/officeDocument/2006/relationships/hyperlink" Target="https://ru.wikipedia.org/wiki/&#1051;&#1080;&#1085;&#1077;&#1081;&#1085;&#1099;&#1077;_&#1082;&#1086;&#1088;&#1072;&#1073;&#1083;&#1080;_&#1090;&#1080;&#1087;&#1072;_&#171;&#1050;&#1080;&#1085;&#1075;_&#1044;&#1078;&#1086;&#1088;&#1076;&#1078;_V&#187;_(1939)" TargetMode="External"/><Relationship Id="rId4" Type="http://schemas.openxmlformats.org/officeDocument/2006/relationships/hyperlink" Target="https://ru.wikipedia.org/wiki/Tirpitz_(1939)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tabSelected="1" workbookViewId="0">
      <pane xSplit="5" ySplit="2" topLeftCell="N3" activePane="bottomRight" state="frozenSplit"/>
      <selection pane="topRight" activeCell="F1" sqref="F1"/>
      <selection pane="bottomLeft" activeCell="A2" sqref="A2"/>
      <selection pane="bottomRight" activeCell="L2" sqref="L2:Y2"/>
    </sheetView>
  </sheetViews>
  <sheetFormatPr defaultRowHeight="15"/>
  <cols>
    <col min="1" max="1" width="6.140625" customWidth="1"/>
    <col min="2" max="2" width="9.85546875" style="1" customWidth="1"/>
    <col min="3" max="3" width="6.7109375" style="1" customWidth="1"/>
    <col min="4" max="4" width="8.5703125" style="1" bestFit="1" customWidth="1"/>
    <col min="5" max="5" width="14.85546875" style="1" customWidth="1"/>
    <col min="6" max="6" width="39.7109375" style="1" bestFit="1" customWidth="1"/>
    <col min="7" max="7" width="17.5703125" style="1" bestFit="1" customWidth="1"/>
    <col min="8" max="8" width="8.42578125" style="1" bestFit="1" customWidth="1"/>
    <col min="9" max="9" width="9" style="1" bestFit="1" customWidth="1"/>
    <col min="10" max="10" width="11.85546875" style="1" customWidth="1"/>
    <col min="11" max="11" width="14" style="1" customWidth="1"/>
    <col min="12" max="12" width="13.140625" style="1" customWidth="1"/>
    <col min="13" max="13" width="27" style="1" bestFit="1" customWidth="1"/>
    <col min="14" max="14" width="10.5703125" style="1" customWidth="1"/>
    <col min="15" max="17" width="9.140625" style="1"/>
    <col min="18" max="18" width="10.140625" style="1" customWidth="1"/>
    <col min="19" max="19" width="10.5703125" style="1" customWidth="1"/>
    <col min="20" max="20" width="10.7109375" style="1" customWidth="1"/>
    <col min="21" max="21" width="10.28515625" style="1" customWidth="1"/>
    <col min="22" max="22" width="11.7109375" style="1" customWidth="1"/>
    <col min="23" max="23" width="11" style="1" customWidth="1"/>
    <col min="24" max="24" width="9.140625" style="1"/>
    <col min="25" max="25" width="31.140625" customWidth="1"/>
  </cols>
  <sheetData>
    <row r="1" spans="1:25" s="1" customFormat="1" ht="75">
      <c r="A1" s="7" t="s">
        <v>101</v>
      </c>
      <c r="B1" s="7" t="s">
        <v>0</v>
      </c>
      <c r="C1" s="7" t="s">
        <v>56</v>
      </c>
      <c r="D1" s="7" t="s">
        <v>1</v>
      </c>
      <c r="E1" s="7" t="s">
        <v>2</v>
      </c>
      <c r="F1" s="7" t="s">
        <v>10</v>
      </c>
      <c r="G1" s="7" t="s">
        <v>3</v>
      </c>
      <c r="H1" s="7" t="s">
        <v>4</v>
      </c>
      <c r="I1" s="7" t="s">
        <v>5</v>
      </c>
      <c r="J1" s="7" t="s">
        <v>20</v>
      </c>
      <c r="K1" s="7" t="s">
        <v>6</v>
      </c>
      <c r="L1" s="7" t="s">
        <v>7</v>
      </c>
      <c r="M1" s="7" t="s">
        <v>19</v>
      </c>
      <c r="N1" s="7" t="s">
        <v>8</v>
      </c>
      <c r="O1" s="7" t="s">
        <v>9</v>
      </c>
      <c r="P1" s="7" t="s">
        <v>11</v>
      </c>
      <c r="Q1" s="7" t="s">
        <v>27</v>
      </c>
      <c r="R1" s="7" t="s">
        <v>15</v>
      </c>
      <c r="S1" s="7" t="s">
        <v>14</v>
      </c>
      <c r="T1" s="7" t="s">
        <v>21</v>
      </c>
      <c r="U1" s="7" t="s">
        <v>22</v>
      </c>
      <c r="V1" s="7" t="s">
        <v>23</v>
      </c>
      <c r="W1" s="7" t="s">
        <v>25</v>
      </c>
      <c r="X1" s="7" t="s">
        <v>82</v>
      </c>
      <c r="Y1" s="7" t="s">
        <v>122</v>
      </c>
    </row>
    <row r="2" spans="1:25" s="1" customFormat="1" ht="45">
      <c r="A2" s="7" t="s">
        <v>100</v>
      </c>
      <c r="B2" s="7" t="s">
        <v>98</v>
      </c>
      <c r="C2" s="7" t="s">
        <v>137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102</v>
      </c>
      <c r="M2" s="7" t="s">
        <v>111</v>
      </c>
      <c r="N2" s="7" t="s">
        <v>112</v>
      </c>
      <c r="O2" s="7" t="s">
        <v>114</v>
      </c>
      <c r="P2" s="7" t="s">
        <v>113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7" t="s">
        <v>99</v>
      </c>
      <c r="Y2" s="7" t="s">
        <v>138</v>
      </c>
    </row>
    <row r="3" spans="1:25" ht="36" customHeight="1">
      <c r="A3" s="3">
        <v>1</v>
      </c>
      <c r="B3" s="2" t="s">
        <v>12</v>
      </c>
      <c r="C3" s="2">
        <v>5</v>
      </c>
      <c r="D3" s="2" t="s">
        <v>13</v>
      </c>
      <c r="E3" s="2" t="s">
        <v>16</v>
      </c>
      <c r="F3" s="2" t="s">
        <v>17</v>
      </c>
      <c r="G3" s="2" t="s">
        <v>18</v>
      </c>
      <c r="H3" s="2">
        <v>1939</v>
      </c>
      <c r="I3" s="2">
        <v>1958</v>
      </c>
      <c r="J3" s="2">
        <v>36727</v>
      </c>
      <c r="K3" s="2" t="s">
        <v>28</v>
      </c>
      <c r="L3" s="2">
        <v>1941</v>
      </c>
      <c r="M3" s="2" t="s">
        <v>36</v>
      </c>
      <c r="N3" s="2">
        <v>356</v>
      </c>
      <c r="O3" s="2">
        <v>10</v>
      </c>
      <c r="P3" s="2">
        <v>1422</v>
      </c>
      <c r="Q3" s="2">
        <f>14*1.85</f>
        <v>25.900000000000002</v>
      </c>
      <c r="R3" s="2">
        <v>110000</v>
      </c>
      <c r="S3" s="2">
        <v>213</v>
      </c>
      <c r="T3" s="2">
        <v>356</v>
      </c>
      <c r="U3" s="4" t="s">
        <v>53</v>
      </c>
      <c r="V3" s="2" t="s">
        <v>24</v>
      </c>
      <c r="W3" s="5" t="s">
        <v>26</v>
      </c>
      <c r="X3" s="2"/>
      <c r="Y3" s="3" t="s">
        <v>123</v>
      </c>
    </row>
    <row r="4" spans="1:25" ht="53.25" customHeight="1">
      <c r="A4" s="3">
        <v>2</v>
      </c>
      <c r="B4" s="2" t="s">
        <v>12</v>
      </c>
      <c r="C4" s="2"/>
      <c r="D4" s="2" t="s">
        <v>13</v>
      </c>
      <c r="E4" s="2" t="s">
        <v>29</v>
      </c>
      <c r="F4" s="2" t="s">
        <v>30</v>
      </c>
      <c r="G4" s="2" t="s">
        <v>31</v>
      </c>
      <c r="H4" s="2">
        <v>1939</v>
      </c>
      <c r="I4" s="2">
        <v>1941</v>
      </c>
      <c r="J4" s="2">
        <v>36727</v>
      </c>
      <c r="K4" s="2" t="s">
        <v>32</v>
      </c>
      <c r="L4" s="2">
        <v>1941</v>
      </c>
      <c r="M4" s="2" t="s">
        <v>35</v>
      </c>
      <c r="N4" s="2">
        <v>356</v>
      </c>
      <c r="O4" s="2">
        <v>10</v>
      </c>
      <c r="P4" s="2">
        <v>1422</v>
      </c>
      <c r="Q4" s="2">
        <f>14*1.85</f>
        <v>25.900000000000002</v>
      </c>
      <c r="R4" s="2">
        <v>110000</v>
      </c>
      <c r="S4" s="2">
        <v>213</v>
      </c>
      <c r="T4" s="2">
        <v>357</v>
      </c>
      <c r="U4" s="4" t="s">
        <v>53</v>
      </c>
      <c r="V4" s="2" t="s">
        <v>33</v>
      </c>
      <c r="W4" s="5" t="s">
        <v>34</v>
      </c>
      <c r="X4" s="2"/>
      <c r="Y4" s="3" t="s">
        <v>124</v>
      </c>
    </row>
    <row r="5" spans="1:25" ht="45" customHeight="1">
      <c r="A5" s="3">
        <v>3</v>
      </c>
      <c r="B5" s="2" t="s">
        <v>37</v>
      </c>
      <c r="C5" s="2">
        <v>2</v>
      </c>
      <c r="D5" s="2" t="s">
        <v>13</v>
      </c>
      <c r="E5" s="2" t="s">
        <v>38</v>
      </c>
      <c r="F5" s="2" t="s">
        <v>51</v>
      </c>
      <c r="G5" s="2" t="s">
        <v>50</v>
      </c>
      <c r="H5" s="2">
        <v>1939</v>
      </c>
      <c r="I5" s="2">
        <v>1941</v>
      </c>
      <c r="J5" s="2">
        <v>41700</v>
      </c>
      <c r="K5" s="2" t="s">
        <v>28</v>
      </c>
      <c r="L5" s="2">
        <v>1941</v>
      </c>
      <c r="M5" s="2" t="s">
        <v>52</v>
      </c>
      <c r="N5" s="2">
        <v>380</v>
      </c>
      <c r="O5" s="2">
        <v>8</v>
      </c>
      <c r="P5" s="2">
        <v>2200</v>
      </c>
      <c r="Q5" s="2">
        <v>17.2</v>
      </c>
      <c r="R5" s="2">
        <v>150170</v>
      </c>
      <c r="S5" s="2">
        <v>241</v>
      </c>
      <c r="T5" s="2">
        <v>320</v>
      </c>
      <c r="U5" s="2">
        <v>30</v>
      </c>
      <c r="V5" s="2">
        <v>36.5</v>
      </c>
      <c r="W5" s="5" t="s">
        <v>64</v>
      </c>
      <c r="X5" s="2"/>
      <c r="Y5" s="3" t="s">
        <v>125</v>
      </c>
    </row>
    <row r="6" spans="1:25" ht="57" customHeight="1">
      <c r="A6" s="3">
        <v>4</v>
      </c>
      <c r="B6" s="2" t="s">
        <v>37</v>
      </c>
      <c r="C6" s="2"/>
      <c r="D6" s="2" t="s">
        <v>13</v>
      </c>
      <c r="E6" s="2" t="s">
        <v>39</v>
      </c>
      <c r="F6" s="2" t="s">
        <v>62</v>
      </c>
      <c r="G6" s="2" t="s">
        <v>59</v>
      </c>
      <c r="H6" s="2">
        <v>1939</v>
      </c>
      <c r="I6" s="2">
        <v>1944</v>
      </c>
      <c r="J6" s="2">
        <v>53500</v>
      </c>
      <c r="K6" s="2" t="s">
        <v>65</v>
      </c>
      <c r="L6" s="2">
        <v>1943</v>
      </c>
      <c r="M6" s="2" t="s">
        <v>66</v>
      </c>
      <c r="N6" s="2">
        <v>380</v>
      </c>
      <c r="O6" s="2">
        <v>8</v>
      </c>
      <c r="P6" s="2">
        <v>2600</v>
      </c>
      <c r="Q6" s="6">
        <f>8.87*1.85</f>
        <v>16.409499999999998</v>
      </c>
      <c r="R6" s="2">
        <v>163026</v>
      </c>
      <c r="S6" s="2">
        <v>241</v>
      </c>
      <c r="T6" s="2">
        <v>320</v>
      </c>
      <c r="U6" s="2">
        <v>30.8</v>
      </c>
      <c r="V6" s="2">
        <v>36.5</v>
      </c>
      <c r="W6" s="5" t="s">
        <v>63</v>
      </c>
      <c r="X6" s="2"/>
      <c r="Y6" s="3" t="s">
        <v>126</v>
      </c>
    </row>
    <row r="7" spans="1:25" ht="25.5" customHeight="1">
      <c r="A7" s="3">
        <v>5</v>
      </c>
      <c r="B7" s="2" t="s">
        <v>37</v>
      </c>
      <c r="C7" s="2">
        <v>1</v>
      </c>
      <c r="D7" s="2" t="s">
        <v>13</v>
      </c>
      <c r="E7" s="2" t="s">
        <v>54</v>
      </c>
      <c r="F7" s="2" t="s">
        <v>58</v>
      </c>
      <c r="G7" s="2" t="s">
        <v>59</v>
      </c>
      <c r="H7" s="2">
        <v>1936</v>
      </c>
      <c r="I7" s="2">
        <v>1943</v>
      </c>
      <c r="J7" s="2">
        <v>31552</v>
      </c>
      <c r="K7" s="2" t="s">
        <v>60</v>
      </c>
      <c r="L7" s="2">
        <v>1943</v>
      </c>
      <c r="M7" s="2" t="s">
        <v>57</v>
      </c>
      <c r="N7" s="2">
        <v>283</v>
      </c>
      <c r="O7" s="2">
        <v>9</v>
      </c>
      <c r="P7" s="2">
        <v>1669</v>
      </c>
      <c r="Q7" s="2">
        <v>18.5</v>
      </c>
      <c r="R7" s="2">
        <v>161164</v>
      </c>
      <c r="S7" s="2">
        <v>235</v>
      </c>
      <c r="T7" s="2">
        <v>350</v>
      </c>
      <c r="U7" s="2">
        <v>31</v>
      </c>
      <c r="V7" s="2">
        <v>42.7</v>
      </c>
      <c r="W7" s="5" t="s">
        <v>61</v>
      </c>
      <c r="X7" s="2"/>
      <c r="Y7" s="3" t="s">
        <v>127</v>
      </c>
    </row>
    <row r="8" spans="1:25" ht="36.75" customHeight="1">
      <c r="A8" s="3">
        <v>6</v>
      </c>
      <c r="B8" s="2" t="s">
        <v>40</v>
      </c>
      <c r="C8" s="2"/>
      <c r="D8" s="2" t="s">
        <v>13</v>
      </c>
      <c r="E8" s="2" t="s">
        <v>41</v>
      </c>
      <c r="F8" s="2" t="s">
        <v>78</v>
      </c>
      <c r="G8" s="2" t="s">
        <v>79</v>
      </c>
      <c r="H8" s="2">
        <v>1939</v>
      </c>
      <c r="I8" s="2">
        <v>1967</v>
      </c>
      <c r="J8" s="2">
        <v>37832</v>
      </c>
      <c r="K8" s="2" t="s">
        <v>80</v>
      </c>
      <c r="L8" s="2">
        <v>1940</v>
      </c>
      <c r="M8" s="2" t="s">
        <v>81</v>
      </c>
      <c r="N8" s="2">
        <v>380</v>
      </c>
      <c r="O8" s="2">
        <v>8</v>
      </c>
      <c r="P8" s="2">
        <v>1620</v>
      </c>
      <c r="Q8" s="2">
        <f>18.5</f>
        <v>18.5</v>
      </c>
      <c r="R8" s="2">
        <v>150000</v>
      </c>
      <c r="S8" s="2">
        <v>242</v>
      </c>
      <c r="T8" s="2">
        <v>330</v>
      </c>
      <c r="U8" s="2">
        <v>32.6</v>
      </c>
      <c r="V8" s="2">
        <v>41.7</v>
      </c>
      <c r="W8" s="2"/>
      <c r="X8" s="2" t="s">
        <v>83</v>
      </c>
      <c r="Y8" s="3" t="s">
        <v>128</v>
      </c>
    </row>
    <row r="9" spans="1:25" ht="41.25" customHeight="1">
      <c r="A9" s="3">
        <v>7</v>
      </c>
      <c r="B9" s="2" t="s">
        <v>40</v>
      </c>
      <c r="C9" s="2">
        <v>2</v>
      </c>
      <c r="D9" s="2" t="s">
        <v>13</v>
      </c>
      <c r="E9" s="2" t="s">
        <v>55</v>
      </c>
      <c r="F9" s="2" t="s">
        <v>78</v>
      </c>
      <c r="G9" s="2" t="s">
        <v>79</v>
      </c>
      <c r="H9" s="2">
        <v>1938</v>
      </c>
      <c r="I9" s="2">
        <v>1942</v>
      </c>
      <c r="J9" s="2">
        <v>26500</v>
      </c>
      <c r="K9" s="2" t="s">
        <v>84</v>
      </c>
      <c r="L9" s="2">
        <v>1940</v>
      </c>
      <c r="M9" s="2" t="s">
        <v>85</v>
      </c>
      <c r="N9" s="2">
        <v>330</v>
      </c>
      <c r="O9" s="2">
        <v>8</v>
      </c>
      <c r="P9" s="2">
        <v>1381</v>
      </c>
      <c r="Q9" s="2">
        <f>16.4*1.85</f>
        <v>30.34</v>
      </c>
      <c r="R9" s="2">
        <v>110960</v>
      </c>
      <c r="S9" s="2">
        <v>209</v>
      </c>
      <c r="T9" s="2">
        <v>225</v>
      </c>
      <c r="U9" s="2">
        <v>29.5</v>
      </c>
      <c r="V9" s="2">
        <v>40</v>
      </c>
      <c r="W9" s="2"/>
      <c r="X9" s="2"/>
      <c r="Y9" s="3" t="s">
        <v>129</v>
      </c>
    </row>
    <row r="10" spans="1:25" ht="17.25" customHeight="1">
      <c r="A10" s="3">
        <v>8</v>
      </c>
      <c r="B10" s="2" t="s">
        <v>43</v>
      </c>
      <c r="C10" s="2">
        <v>3</v>
      </c>
      <c r="D10" s="2" t="s">
        <v>13</v>
      </c>
      <c r="E10" s="2" t="s">
        <v>42</v>
      </c>
      <c r="F10" s="2" t="s">
        <v>69</v>
      </c>
      <c r="G10" s="2" t="s">
        <v>68</v>
      </c>
      <c r="H10" s="2">
        <v>1937</v>
      </c>
      <c r="I10" s="2">
        <v>1948</v>
      </c>
      <c r="J10" s="2">
        <v>40724</v>
      </c>
      <c r="K10" s="2" t="s">
        <v>86</v>
      </c>
      <c r="L10" s="2">
        <v>1942</v>
      </c>
      <c r="M10" s="2" t="s">
        <v>87</v>
      </c>
      <c r="N10" s="2">
        <v>381</v>
      </c>
      <c r="O10" s="2">
        <v>9</v>
      </c>
      <c r="P10" s="2">
        <v>1830</v>
      </c>
      <c r="Q10" s="2">
        <f>4.7*1.85</f>
        <v>8.6950000000000003</v>
      </c>
      <c r="R10" s="2">
        <v>130000</v>
      </c>
      <c r="S10" s="2">
        <v>224</v>
      </c>
      <c r="T10" s="2">
        <v>350</v>
      </c>
      <c r="U10" s="2">
        <v>30</v>
      </c>
      <c r="V10" s="2">
        <v>42.3</v>
      </c>
      <c r="W10" s="2"/>
      <c r="X10" s="2"/>
      <c r="Y10" s="3" t="s">
        <v>130</v>
      </c>
    </row>
    <row r="11" spans="1:25" ht="77.25" customHeight="1">
      <c r="A11" s="3">
        <v>9</v>
      </c>
      <c r="B11" s="2" t="s">
        <v>43</v>
      </c>
      <c r="C11" s="2">
        <v>3</v>
      </c>
      <c r="D11" s="2" t="s">
        <v>13</v>
      </c>
      <c r="E11" s="2" t="s">
        <v>67</v>
      </c>
      <c r="F11" s="2" t="s">
        <v>69</v>
      </c>
      <c r="G11" s="2" t="s">
        <v>68</v>
      </c>
      <c r="H11" s="2">
        <v>1914</v>
      </c>
      <c r="I11" s="2">
        <v>1955</v>
      </c>
      <c r="J11" s="2">
        <v>25086</v>
      </c>
      <c r="K11" s="2" t="s">
        <v>70</v>
      </c>
      <c r="L11" s="2">
        <v>1955</v>
      </c>
      <c r="M11" s="2" t="s">
        <v>71</v>
      </c>
      <c r="N11" s="2">
        <v>305</v>
      </c>
      <c r="O11" s="2">
        <v>13</v>
      </c>
      <c r="P11" s="2">
        <v>894</v>
      </c>
      <c r="Q11" s="2">
        <f>4.8*1.85</f>
        <v>8.8800000000000008</v>
      </c>
      <c r="R11" s="2">
        <v>31000</v>
      </c>
      <c r="S11" s="2">
        <v>168</v>
      </c>
      <c r="T11" s="2">
        <v>135</v>
      </c>
      <c r="U11" s="2">
        <v>21.5</v>
      </c>
      <c r="V11" s="2"/>
      <c r="W11" s="2"/>
      <c r="X11" s="2"/>
      <c r="Y11" s="3" t="s">
        <v>131</v>
      </c>
    </row>
    <row r="12" spans="1:25" ht="36" customHeight="1">
      <c r="A12" s="3">
        <v>10</v>
      </c>
      <c r="B12" s="2" t="s">
        <v>49</v>
      </c>
      <c r="C12" s="2">
        <v>2</v>
      </c>
      <c r="D12" s="2" t="s">
        <v>13</v>
      </c>
      <c r="E12" s="2" t="s">
        <v>44</v>
      </c>
      <c r="F12" s="2" t="s">
        <v>91</v>
      </c>
      <c r="G12" s="2" t="s">
        <v>91</v>
      </c>
      <c r="H12" s="2">
        <v>1940</v>
      </c>
      <c r="I12" s="2">
        <v>1960</v>
      </c>
      <c r="J12" s="2">
        <v>37486</v>
      </c>
      <c r="K12" s="2" t="s">
        <v>92</v>
      </c>
      <c r="L12" s="2">
        <v>1944</v>
      </c>
      <c r="M12" s="2" t="s">
        <v>93</v>
      </c>
      <c r="N12" s="2">
        <v>410</v>
      </c>
      <c r="O12" s="2">
        <v>9</v>
      </c>
      <c r="P12" s="2">
        <v>1880</v>
      </c>
      <c r="Q12" s="2">
        <f>13.5*1.85</f>
        <v>24.975000000000001</v>
      </c>
      <c r="R12" s="2">
        <v>121000</v>
      </c>
      <c r="S12" s="2">
        <v>218</v>
      </c>
      <c r="T12" s="2">
        <v>305</v>
      </c>
      <c r="U12" s="2">
        <v>27.5</v>
      </c>
      <c r="V12" s="2"/>
      <c r="W12" s="2"/>
      <c r="X12" s="2"/>
      <c r="Y12" s="3" t="s">
        <v>132</v>
      </c>
    </row>
    <row r="13" spans="1:25" ht="51.75" customHeight="1">
      <c r="A13" s="3">
        <v>11</v>
      </c>
      <c r="B13" s="2" t="s">
        <v>49</v>
      </c>
      <c r="C13" s="2">
        <v>4</v>
      </c>
      <c r="D13" s="2" t="s">
        <v>13</v>
      </c>
      <c r="E13" s="2" t="s">
        <v>45</v>
      </c>
      <c r="F13" s="2"/>
      <c r="G13" s="2" t="s">
        <v>91</v>
      </c>
      <c r="H13" s="2">
        <v>1942</v>
      </c>
      <c r="I13" s="2">
        <v>1962</v>
      </c>
      <c r="J13" s="2">
        <v>35000</v>
      </c>
      <c r="K13" s="2" t="s">
        <v>94</v>
      </c>
      <c r="L13" s="2">
        <v>1942</v>
      </c>
      <c r="M13" s="2" t="s">
        <v>95</v>
      </c>
      <c r="N13" s="2">
        <v>406</v>
      </c>
      <c r="O13" s="2">
        <v>9</v>
      </c>
      <c r="P13" s="2">
        <v>850</v>
      </c>
      <c r="Q13" s="2">
        <f>15*1.85</f>
        <v>27.75</v>
      </c>
      <c r="R13" s="2">
        <v>130000</v>
      </c>
      <c r="S13" s="2">
        <v>207</v>
      </c>
      <c r="T13" s="2">
        <v>310</v>
      </c>
      <c r="U13" s="2">
        <v>27.8</v>
      </c>
      <c r="V13" s="2"/>
      <c r="W13" s="2"/>
      <c r="X13" s="2"/>
      <c r="Y13" s="3" t="s">
        <v>133</v>
      </c>
    </row>
    <row r="14" spans="1:25" ht="34.5" customHeight="1">
      <c r="A14" s="3">
        <v>12</v>
      </c>
      <c r="B14" s="2" t="s">
        <v>49</v>
      </c>
      <c r="C14" s="2">
        <v>4</v>
      </c>
      <c r="D14" s="2" t="s">
        <v>13</v>
      </c>
      <c r="E14" s="2" t="s">
        <v>46</v>
      </c>
      <c r="F14" s="2"/>
      <c r="G14" s="2" t="s">
        <v>91</v>
      </c>
      <c r="H14" s="2">
        <v>1942</v>
      </c>
      <c r="I14" s="2">
        <v>2012</v>
      </c>
      <c r="J14" s="2">
        <v>48425</v>
      </c>
      <c r="K14" s="2" t="s">
        <v>96</v>
      </c>
      <c r="L14" s="2">
        <v>1944</v>
      </c>
      <c r="M14" s="2" t="s">
        <v>97</v>
      </c>
      <c r="N14" s="2">
        <v>406</v>
      </c>
      <c r="O14" s="2">
        <v>9</v>
      </c>
      <c r="P14" s="2">
        <v>2800</v>
      </c>
      <c r="Q14" s="2">
        <f>17*1.85</f>
        <v>31.450000000000003</v>
      </c>
      <c r="R14" s="2">
        <v>212000</v>
      </c>
      <c r="S14" s="2">
        <v>270</v>
      </c>
      <c r="T14" s="2">
        <v>307</v>
      </c>
      <c r="U14" s="2">
        <v>32.5</v>
      </c>
      <c r="V14" s="2"/>
      <c r="W14" s="2"/>
      <c r="X14" s="2"/>
      <c r="Y14" s="3" t="s">
        <v>134</v>
      </c>
    </row>
    <row r="15" spans="1:25" ht="16.5" customHeight="1">
      <c r="A15" s="3">
        <v>13</v>
      </c>
      <c r="B15" s="2" t="s">
        <v>48</v>
      </c>
      <c r="C15" s="2">
        <v>2</v>
      </c>
      <c r="D15" s="2" t="s">
        <v>13</v>
      </c>
      <c r="E15" s="2" t="s">
        <v>47</v>
      </c>
      <c r="F15" s="2" t="s">
        <v>88</v>
      </c>
      <c r="G15" s="2" t="s">
        <v>88</v>
      </c>
      <c r="H15" s="2">
        <v>1940</v>
      </c>
      <c r="I15" s="2">
        <v>1945</v>
      </c>
      <c r="J15" s="2">
        <v>63200</v>
      </c>
      <c r="K15" s="2" t="s">
        <v>89</v>
      </c>
      <c r="L15" s="2">
        <v>1944</v>
      </c>
      <c r="M15" s="2" t="s">
        <v>90</v>
      </c>
      <c r="N15" s="2">
        <v>460</v>
      </c>
      <c r="O15" s="2">
        <v>9</v>
      </c>
      <c r="P15" s="2">
        <v>2500</v>
      </c>
      <c r="Q15" s="2">
        <f>7.2*1.85</f>
        <v>13.32</v>
      </c>
      <c r="R15" s="2">
        <v>150000</v>
      </c>
      <c r="S15" s="2">
        <v>244</v>
      </c>
      <c r="T15" s="2">
        <v>410</v>
      </c>
      <c r="U15" s="2">
        <v>27.5</v>
      </c>
      <c r="V15" s="2">
        <v>42</v>
      </c>
      <c r="W15" s="2"/>
      <c r="X15" s="2"/>
      <c r="Y15" s="3" t="s">
        <v>135</v>
      </c>
    </row>
    <row r="16" spans="1:25" ht="18.75" customHeight="1">
      <c r="A16" s="3">
        <v>14</v>
      </c>
      <c r="B16" s="2" t="s">
        <v>72</v>
      </c>
      <c r="C16" s="2">
        <v>4</v>
      </c>
      <c r="D16" s="2" t="s">
        <v>13</v>
      </c>
      <c r="E16" s="2" t="s">
        <v>73</v>
      </c>
      <c r="F16" s="2" t="s">
        <v>74</v>
      </c>
      <c r="G16" s="2" t="s">
        <v>77</v>
      </c>
      <c r="H16" s="2">
        <v>1914</v>
      </c>
      <c r="I16" s="2">
        <v>1956</v>
      </c>
      <c r="J16" s="2">
        <v>23300</v>
      </c>
      <c r="K16" s="2" t="s">
        <v>70</v>
      </c>
      <c r="L16" s="2">
        <v>1942</v>
      </c>
      <c r="M16" s="2" t="s">
        <v>76</v>
      </c>
      <c r="N16" s="2">
        <v>305</v>
      </c>
      <c r="O16" s="2">
        <v>12</v>
      </c>
      <c r="P16" s="2">
        <v>1220</v>
      </c>
      <c r="Q16" s="2">
        <f>3*1.85</f>
        <v>5.5500000000000007</v>
      </c>
      <c r="R16" s="2">
        <v>42000</v>
      </c>
      <c r="S16" s="2">
        <v>181</v>
      </c>
      <c r="T16" s="2">
        <v>225</v>
      </c>
      <c r="U16" s="2">
        <v>24.6</v>
      </c>
      <c r="V16" s="2">
        <v>40</v>
      </c>
      <c r="W16" s="5" t="s">
        <v>75</v>
      </c>
      <c r="X16" s="2"/>
      <c r="Y16" s="3" t="s">
        <v>136</v>
      </c>
    </row>
  </sheetData>
  <phoneticPr fontId="2" type="noConversion"/>
  <hyperlinks>
    <hyperlink ref="W3" r:id="rId1" location="«Хау»_2"/>
    <hyperlink ref="W4" r:id="rId2" location="«Хау»_2" display="https://ru.wikipedia.org/wiki/Линейные_корабли_типа_«Кинг_Джордж_V»_(1939)#«Хау»_2"/>
    <hyperlink ref="W7" r:id="rId3"/>
    <hyperlink ref="W6" r:id="rId4"/>
    <hyperlink ref="W5" r:id="rId5" location="«Хау»_2" display="https://ru.wikipedia.org/wiki/Линейные_корабли_типа_«Кинг_Джордж_V»_(1939)#«Хау»_2"/>
    <hyperlink ref="W16" r:id="rId6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18" sqref="R18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zoomScale="25" zoomScaleNormal="25" workbookViewId="0">
      <selection activeCell="BQ43" sqref="BQ43"/>
    </sheetView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8" sqref="N8"/>
    </sheetView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8" sqref="M8"/>
    </sheetView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3" sqref="I2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3" sqref="M13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3" sqref="J1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Король Георг 5</vt:lpstr>
      <vt:lpstr>Приц Уэльсский</vt:lpstr>
      <vt:lpstr>Бисмарк</vt:lpstr>
      <vt:lpstr>Литторио</vt:lpstr>
      <vt:lpstr>Шарнхорост</vt:lpstr>
      <vt:lpstr>ДжулиоЧезаре</vt:lpstr>
      <vt:lpstr>Ришелье</vt:lpstr>
      <vt:lpstr>Дюнкерк</vt:lpstr>
      <vt:lpstr>Ямато</vt:lpstr>
      <vt:lpstr>СевКаролина</vt:lpstr>
      <vt:lpstr>ЮжДакота</vt:lpstr>
      <vt:lpstr>Айова</vt:lpstr>
      <vt:lpstr>Севстополь</vt:lpstr>
      <vt:lpstr>Тирпиц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Алексей</cp:lastModifiedBy>
  <dcterms:created xsi:type="dcterms:W3CDTF">2020-04-13T13:21:54Z</dcterms:created>
  <dcterms:modified xsi:type="dcterms:W3CDTF">2020-05-05T15:42:41Z</dcterms:modified>
</cp:coreProperties>
</file>