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GitWorkspace\ML_arbnco\data\db\"/>
    </mc:Choice>
  </mc:AlternateContent>
  <xr:revisionPtr revIDLastSave="0" documentId="13_ncr:1_{122890AA-EC4D-4F70-AB75-AC37F61E022A}" xr6:coauthVersionLast="40" xr6:coauthVersionMax="40" xr10:uidLastSave="{00000000-0000-0000-0000-000000000000}"/>
  <bookViews>
    <workbookView xWindow="0" yWindow="0" windowWidth="28800" windowHeight="12165" activeTab="4" xr2:uid="{420312EB-66B9-47BD-8740-8C71916C6286}"/>
  </bookViews>
  <sheets>
    <sheet name="Lighting" sheetId="3" r:id="rId1"/>
    <sheet name="Glass" sheetId="5" r:id="rId2"/>
    <sheet name="OpaqueConduction" sheetId="6" r:id="rId3"/>
    <sheet name="DHWs" sheetId="7" r:id="rId4"/>
    <sheet name="Heaters" sheetId="8" r:id="rId5"/>
  </sheets>
  <definedNames>
    <definedName name="_xlnm._FilterDatabase" localSheetId="3" hidden="1">DHWs!$A$10:$N$27</definedName>
    <definedName name="_xlnm._FilterDatabase" localSheetId="1" hidden="1">Glass!$A$10:$M$22</definedName>
    <definedName name="_xlnm._FilterDatabase" localSheetId="4" hidden="1">Heaters!$A$10:$L$26</definedName>
    <definedName name="_xlnm._FilterDatabase" localSheetId="0" hidden="1">Lighting!$A$10:$K$132</definedName>
    <definedName name="_xlnm._FilterDatabase" localSheetId="2" hidden="1">OpaqueConduction!$A$10:$L$22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6" l="1"/>
  <c r="A17" i="6"/>
  <c r="A16" i="6"/>
  <c r="A15" i="6"/>
  <c r="A14" i="6"/>
  <c r="A13" i="6"/>
  <c r="A12" i="6"/>
  <c r="A11" i="6"/>
  <c r="F13" i="8" l="1"/>
  <c r="F11" i="8"/>
  <c r="F15" i="6"/>
  <c r="C15" i="6"/>
  <c r="F16" i="6"/>
  <c r="C16" i="6"/>
  <c r="C17" i="6"/>
  <c r="F17" i="6"/>
  <c r="C14" i="6"/>
  <c r="C13" i="6"/>
  <c r="C12" i="6"/>
  <c r="C11" i="6"/>
  <c r="C18" i="6"/>
  <c r="C21" i="6"/>
  <c r="C22" i="6"/>
  <c r="C20" i="6"/>
  <c r="C19" i="6"/>
  <c r="D17" i="5"/>
  <c r="E17" i="5"/>
  <c r="D21" i="5"/>
  <c r="E21" i="5"/>
  <c r="D15" i="5"/>
  <c r="E15" i="5"/>
  <c r="D11" i="5"/>
  <c r="E11" i="5"/>
  <c r="D12" i="5"/>
  <c r="E12" i="5"/>
  <c r="D13" i="5"/>
  <c r="E13" i="5"/>
  <c r="D14" i="5"/>
  <c r="E14" i="5"/>
  <c r="I18" i="5"/>
  <c r="D18" i="5" s="1"/>
  <c r="H18" i="5"/>
  <c r="D19" i="5"/>
  <c r="E19" i="5"/>
  <c r="D22" i="5"/>
  <c r="E22" i="5"/>
  <c r="D20" i="5"/>
  <c r="E20" i="5"/>
  <c r="E16" i="5"/>
  <c r="D16" i="5"/>
  <c r="E18" i="5" l="1"/>
  <c r="A31" i="3"/>
  <c r="A35" i="3"/>
  <c r="A30" i="3"/>
  <c r="A33" i="3"/>
  <c r="A34" i="3"/>
  <c r="A37" i="3"/>
  <c r="A32" i="3"/>
  <c r="A36" i="3"/>
  <c r="A21" i="3"/>
  <c r="A22" i="3"/>
  <c r="A23" i="3"/>
  <c r="A44" i="3"/>
  <c r="A45" i="3"/>
  <c r="A46" i="3"/>
  <c r="A47" i="3"/>
  <c r="A55" i="3"/>
  <c r="A56" i="3"/>
  <c r="A48" i="3"/>
  <c r="A49" i="3"/>
  <c r="A50" i="3"/>
  <c r="A51" i="3"/>
  <c r="A59" i="3"/>
  <c r="A60" i="3"/>
  <c r="A42" i="3"/>
  <c r="A43" i="3"/>
  <c r="A38" i="3"/>
  <c r="A39" i="3"/>
  <c r="A41" i="3"/>
  <c r="A115" i="3"/>
  <c r="A116" i="3"/>
  <c r="A117" i="3"/>
  <c r="A118" i="3"/>
  <c r="A119" i="3"/>
  <c r="A120" i="3"/>
  <c r="A61" i="3"/>
  <c r="A62" i="3"/>
  <c r="A64" i="3"/>
  <c r="A65" i="3"/>
  <c r="A40" i="3"/>
  <c r="A57" i="3"/>
  <c r="A63" i="3"/>
  <c r="A52" i="3"/>
  <c r="A53" i="3"/>
  <c r="A54" i="3"/>
  <c r="A58" i="3"/>
  <c r="A66" i="3"/>
  <c r="A67" i="3"/>
  <c r="A68" i="3"/>
  <c r="A69" i="3"/>
  <c r="A70" i="3"/>
  <c r="A71" i="3"/>
  <c r="A80" i="3"/>
  <c r="A81" i="3"/>
  <c r="A82" i="3"/>
  <c r="A11" i="3"/>
  <c r="A12" i="3"/>
  <c r="A72" i="3"/>
  <c r="A73" i="3"/>
  <c r="A74" i="3"/>
  <c r="A77" i="3"/>
  <c r="A78" i="3"/>
  <c r="A79" i="3"/>
  <c r="A87" i="3"/>
  <c r="A88" i="3"/>
  <c r="A89" i="3"/>
  <c r="A92" i="3"/>
  <c r="A93" i="3"/>
  <c r="A94" i="3"/>
  <c r="A95" i="3"/>
  <c r="A96" i="3"/>
  <c r="A97" i="3"/>
  <c r="A98" i="3"/>
  <c r="A99" i="3"/>
  <c r="A100" i="3"/>
  <c r="A101" i="3"/>
  <c r="A102" i="3"/>
  <c r="A75" i="3"/>
  <c r="A76" i="3"/>
  <c r="A83" i="3"/>
  <c r="A84" i="3"/>
  <c r="A85" i="3"/>
  <c r="A86" i="3"/>
  <c r="A90" i="3"/>
  <c r="A91" i="3"/>
  <c r="A24" i="3"/>
  <c r="A25" i="3"/>
  <c r="A26" i="3"/>
  <c r="A27" i="3"/>
  <c r="A28" i="3"/>
  <c r="A29" i="3"/>
  <c r="A111" i="3"/>
  <c r="A112" i="3"/>
  <c r="A113" i="3"/>
  <c r="A114" i="3"/>
  <c r="A13" i="3"/>
  <c r="A14" i="3"/>
  <c r="A15" i="3"/>
  <c r="A16" i="3"/>
  <c r="A17" i="3"/>
  <c r="A18" i="3"/>
  <c r="A19" i="3"/>
  <c r="A20" i="3"/>
  <c r="A103" i="3"/>
  <c r="A104" i="3"/>
  <c r="A105" i="3"/>
  <c r="A106" i="3"/>
  <c r="A107" i="3"/>
  <c r="A108" i="3"/>
  <c r="A127" i="3"/>
  <c r="A128" i="3"/>
  <c r="A129" i="3"/>
  <c r="A130" i="3"/>
  <c r="A121" i="3"/>
  <c r="A124" i="3"/>
  <c r="A125" i="3"/>
  <c r="A109" i="3"/>
  <c r="A132" i="3"/>
  <c r="A123" i="3"/>
  <c r="A122" i="3"/>
  <c r="A110" i="3"/>
  <c r="A131" i="3"/>
  <c r="A12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Colin Parry</author>
  </authors>
  <commentList>
    <comment ref="C10" authorId="0" shapeId="0" xr:uid="{C8D19BDF-CB36-4E7B-8941-2FA7DAFFC4EF}">
      <text>
        <r>
          <rPr>
            <b/>
            <sz val="9"/>
            <color indexed="81"/>
            <rFont val="Tahoma"/>
            <family val="2"/>
          </rPr>
          <t>Colin Parry:</t>
        </r>
        <r>
          <rPr>
            <sz val="9"/>
            <color indexed="81"/>
            <rFont val="Tahoma"/>
            <family val="2"/>
          </rPr>
          <t xml:space="preserve">
Maps to multiple SBEM ACTIVITY-NAME values.
This is used to try and group lights of a similar wattage per LAMP-TYPE.</t>
        </r>
      </text>
    </comment>
    <comment ref="I10" authorId="0" shapeId="0" xr:uid="{5C08841E-452C-4AAE-90A0-C81A8FEB179B}">
      <text>
        <r>
          <rPr>
            <b/>
            <sz val="9"/>
            <color indexed="81"/>
            <rFont val="Tahoma"/>
            <family val="2"/>
          </rPr>
          <t>Colin Parry:</t>
        </r>
        <r>
          <rPr>
            <sz val="9"/>
            <color indexed="81"/>
            <rFont val="Tahoma"/>
            <family val="2"/>
          </rPr>
          <t xml:space="preserve">
Categories of components should be comparable.
Practical consideration, usually governed by existing fixture type and zone type.
Fixture type is not known by SBEM, but in "advanced mode" the user could manually set the category(ies) for a particular object. E.g. Zone z04/01 can only take tube fittings. This would then adjust the range of costs seen by the MOO for retrofits to that object, thus giving more relevant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Colin Parry</author>
  </authors>
  <commentList>
    <comment ref="B10" authorId="0" shapeId="0" xr:uid="{EDC18530-7E46-40EF-8B23-B75BAB21A374}">
      <text>
        <r>
          <rPr>
            <b/>
            <sz val="9"/>
            <color indexed="81"/>
            <rFont val="Tahoma"/>
            <family val="2"/>
          </rPr>
          <t>Colin Parry:</t>
        </r>
        <r>
          <rPr>
            <sz val="9"/>
            <color indexed="81"/>
            <rFont val="Tahoma"/>
            <family val="2"/>
          </rPr>
          <t xml:space="preserve">
If these are blank do not change the original value</t>
        </r>
      </text>
    </comment>
    <comment ref="K10" authorId="0" shapeId="0" xr:uid="{C21E14BA-AD67-4EEB-B3CA-4FB834FC72BF}">
      <text>
        <r>
          <rPr>
            <b/>
            <sz val="9"/>
            <color indexed="81"/>
            <rFont val="Tahoma"/>
            <family val="2"/>
          </rPr>
          <t>Colin Parry:</t>
        </r>
        <r>
          <rPr>
            <sz val="9"/>
            <color indexed="81"/>
            <rFont val="Tahoma"/>
            <family val="2"/>
          </rPr>
          <t xml:space="preserve">
Categories of components should be comparable.
Practical consideration, usually governed by existing fixture type and zone type.
Fixture type is not known by SBEM, but in "advanced mode" the user could manually set the category(ies) for a particular object. E.g. Zone z04/01 can only take tube fittings. This would then adjust the range of costs seen by the MOO for retrofits to that object, thus giving more relevant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Colin Parry</author>
  </authors>
  <commentList>
    <comment ref="J10" authorId="0" shapeId="0" xr:uid="{D0EEAA7A-1861-4ADE-BB83-68E0E8C1F0E9}">
      <text>
        <r>
          <rPr>
            <b/>
            <sz val="9"/>
            <color indexed="81"/>
            <rFont val="Tahoma"/>
            <family val="2"/>
          </rPr>
          <t>Colin Parry:</t>
        </r>
        <r>
          <rPr>
            <sz val="9"/>
            <color indexed="81"/>
            <rFont val="Tahoma"/>
            <family val="2"/>
          </rPr>
          <t xml:space="preserve">
Categories of components should be comparable.
Practical consideration, usually governed by existing fixture type and zone type.
Fixture type is not known by SBEM, but in "advanced mode" the user could manually set the category(ies) for a particular object. E.g. Zone z04/01 can only take tube fittings. This would then adjust the range of costs seen by the MOO for retrofits to that object, thus giving more relevant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Colin Parry</author>
  </authors>
  <commentList>
    <comment ref="I10" authorId="0" shapeId="0" xr:uid="{4E0DE95A-5A36-4FC1-B31F-4842B1F73278}">
      <text>
        <r>
          <rPr>
            <b/>
            <sz val="9"/>
            <color indexed="81"/>
            <rFont val="Tahoma"/>
            <family val="2"/>
          </rPr>
          <t>Colin Parry:</t>
        </r>
        <r>
          <rPr>
            <sz val="9"/>
            <color indexed="81"/>
            <rFont val="Tahoma"/>
            <family val="2"/>
          </rPr>
          <t xml:space="preserve">
In Litres/minute</t>
        </r>
      </text>
    </comment>
    <comment ref="K10" authorId="0" shapeId="0" xr:uid="{FE033F61-7670-4FA9-888B-A773FEF187BD}">
      <text>
        <r>
          <rPr>
            <b/>
            <sz val="9"/>
            <color indexed="81"/>
            <rFont val="Tahoma"/>
            <family val="2"/>
          </rPr>
          <t>Colin Parry:</t>
        </r>
        <r>
          <rPr>
            <sz val="9"/>
            <color indexed="81"/>
            <rFont val="Tahoma"/>
            <family val="2"/>
          </rPr>
          <t xml:space="preserve">
Categories of components should be comparable.
Practical consideration, usually governed by existing fixture type and zone type.
Fixture type is not known by SBEM, but in "advanced mode" the user could manually set the category(ies) for a particular object. E.g. Zone z04/01 can only take tube fittings. This would then adjust the range of costs seen by the MOO for retrofits to that object, thus giving more relevant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Colin Parry</author>
  </authors>
  <commentList>
    <comment ref="C10" authorId="0" shapeId="0" xr:uid="{80B81DD8-A6C2-4E8B-BF44-27282D8DCE63}">
      <text>
        <r>
          <rPr>
            <b/>
            <sz val="9"/>
            <color indexed="81"/>
            <rFont val="Tahoma"/>
            <family val="2"/>
          </rPr>
          <t>Colin Parry:</t>
        </r>
        <r>
          <rPr>
            <sz val="9"/>
            <color indexed="81"/>
            <rFont val="Tahoma"/>
            <family val="2"/>
          </rPr>
          <t xml:space="preserve">
calculate from existing HEAT_SSEFF * new HEAT_GEN_SEFF / old HEAT_GEN_SEFF</t>
        </r>
      </text>
    </comment>
    <comment ref="I10" authorId="0" shapeId="0" xr:uid="{7AD8D87B-6915-42B1-8830-068D4822206B}">
      <text>
        <r>
          <rPr>
            <b/>
            <sz val="9"/>
            <color indexed="81"/>
            <rFont val="Tahoma"/>
            <family val="2"/>
          </rPr>
          <t>Colin Parry:</t>
        </r>
        <r>
          <rPr>
            <sz val="9"/>
            <color indexed="81"/>
            <rFont val="Tahoma"/>
            <family val="2"/>
          </rPr>
          <t xml:space="preserve">
Categories of components should be comparable.
Practical consideration, usually governed by existing fixture type and zone type.
Fixture type is not known by SBEM, but in "advanced mode" the user could manually set the category(ies) for a particular object. E.g. Zone z04/01 can only take tube fittings. This would then adjust the range of costs seen by the MOO for retrofits to that object, thus giving more relevant results.</t>
        </r>
      </text>
    </comment>
  </commentList>
</comments>
</file>

<file path=xl/sharedStrings.xml><?xml version="1.0" encoding="utf-8"?>
<sst xmlns="http://schemas.openxmlformats.org/spreadsheetml/2006/main" count="1017" uniqueCount="257">
  <si>
    <t>LAMP-BALLAST-EFF</t>
  </si>
  <si>
    <t>defaultHardness</t>
  </si>
  <si>
    <t>url</t>
  </si>
  <si>
    <t>https://www.screwfix.com/p/lap-amazon-led-bathroom-ceiling-light-white-1200lm-16w/10959</t>
  </si>
  <si>
    <t>description</t>
  </si>
  <si>
    <t>LED bathroom ceiling light</t>
  </si>
  <si>
    <t>https://www.screwfix.com/p/saxby-portico-led-bathroom-ceiling-light-chrome-650lm-9w/1171j</t>
  </si>
  <si>
    <t>https://www.screwfix.com/p/philips-pir-led-white-ceiling-light-6w/9663t</t>
  </si>
  <si>
    <t>Philips PIR LED ceiling</t>
  </si>
  <si>
    <t>https://www.screwfix.com/p/sylvania-luxline-plus-g13-t8-fluorescent-tube-5200lm-58w-1500mm/96871</t>
  </si>
  <si>
    <t>https://www.screwfix.com/p/sylvania-luxline-plus-g13-t8-fluorescent-tube-6000lm-70w-1764mm/25780</t>
  </si>
  <si>
    <t>Sylvania Luxline Plus T8 fluoro 1500mm</t>
  </si>
  <si>
    <t>Sylvania Luxline Plus T8 fluoro 1764mm</t>
  </si>
  <si>
    <t>Sylvania Luxline T5 fluro 300mm</t>
  </si>
  <si>
    <t>https://www.screwfix.com/p/sylvania-luxline-g5-t5-fluorescent-tube-400lm-8w-300mm/64296</t>
  </si>
  <si>
    <t>Sylvania Luxline T5 fluro 1449mm</t>
  </si>
  <si>
    <t>https://www.screwfix.com/p/sylvania-luxline-plus-g5-t5-fluorescent-tube-3650lm-35w-1449mm/81613</t>
  </si>
  <si>
    <t>Philips T8 fluoro 604mm</t>
  </si>
  <si>
    <t>https://www.screwfix.com/p/philips-g13-t8-fluorescent-tube-1350lm-18w-604mm/6361p</t>
  </si>
  <si>
    <t>Diall S15s Striplight LED 284mm</t>
  </si>
  <si>
    <t>https://www.screwfix.com/p/diall-s15s-striplight-led-tube-280lm-3-5w-284mm/7787p</t>
  </si>
  <si>
    <t>Philips T5 fluoro 563mm</t>
  </si>
  <si>
    <t>https://www.screwfix.com/p/philips-g5-t5-fluorescent-tube-1350lm-14w-563mm/1375p</t>
  </si>
  <si>
    <t>objectName</t>
  </si>
  <si>
    <t>SbemZone</t>
  </si>
  <si>
    <t>category</t>
  </si>
  <si>
    <t>Tube</t>
  </si>
  <si>
    <t>Bulb</t>
  </si>
  <si>
    <t>cost_unit</t>
  </si>
  <si>
    <t>region</t>
  </si>
  <si>
    <t>UK</t>
  </si>
  <si>
    <t>Bathroom</t>
  </si>
  <si>
    <t>Street</t>
  </si>
  <si>
    <t>categoryDescription</t>
  </si>
  <si>
    <t>Lamp fixture or luminaire type.</t>
  </si>
  <si>
    <t>lumens</t>
  </si>
  <si>
    <t>watt</t>
  </si>
  <si>
    <t>arbn Lighting 2'-T8-10W-4000K-95CRI T-8 Smart Tube/3 step Dimming Glass</t>
  </si>
  <si>
    <t>arbn Lighting 2'-T8-10W-4000K-95CRI T-8 Smart Tube/3 step Dimming Poly Carb Alum/Lu</t>
  </si>
  <si>
    <t>arbn Lighting 2'-T8-10W-4000K-95CRI T-8 Smart Tube/Non-Dim Glass</t>
  </si>
  <si>
    <t>arbn Lighting 2'-T8-10W-4000K-95CRI T-8 Smart Tube/Non-Dim Poly Carb Alum/Lu</t>
  </si>
  <si>
    <t>arbn Lighting 4'-T8-15W-4000K-95CRI T-8 Smart Tube/3 step Dimming Glass</t>
  </si>
  <si>
    <t>arbn Lighting 4'-T8-15W-4000K-95CRI T-8 Smart Tube/3 step Dimming Poly Carb Alum/Lu</t>
  </si>
  <si>
    <t>arbn Lighting 4'-T8-15W-4000K-95CRI T-8 Smart Tube/Non-Dim Glass</t>
  </si>
  <si>
    <t>arbn Lighting 4'-T8-15W-4000K-95CRI T-8 Smart Tube/Non-Dim Poly Carb Alum/Lu</t>
  </si>
  <si>
    <t>arbn Lighting GL-T5BP-4F-25WA-3500K-95CRI T-5 Linear Tube</t>
  </si>
  <si>
    <t>arbn Lighting GL-T5BP-4F-25WA-4100K-95CRI T-5 Linear Tube</t>
  </si>
  <si>
    <t>arbn Lighting GL-T5BP-4F-25WA-5000K-95CRI T-5 Linear Tube</t>
  </si>
  <si>
    <t>arbn Lighting GL-20W-1X4-RecessedTroffer-95CRI-4100K 1x4 Recessed Troffer</t>
  </si>
  <si>
    <t>arbn Lighting GL-20W-1X4-RecessedTroffer-95CRI-5000K 1x4 Recessed Troffer</t>
  </si>
  <si>
    <t>arbn Lighting GL-20W-2X2-TR-40K 2x2 Recessed Troffer</t>
  </si>
  <si>
    <t>arbn Lighting GL-20W-2X2-TR-50K 2x2 Recessed Troffer</t>
  </si>
  <si>
    <t>arbn Lighting GL-40W-2X4-TR-50K 2x4 Recessed Troffer</t>
  </si>
  <si>
    <t>arbn Lighting GL-20W-1X4-RetroTroffer-95CRI-4100K 1x4 Retrofit Troffer</t>
  </si>
  <si>
    <t>arbn Lighting GL-20W-1X4-RetroTroffer-95CRI-5000K 1x4 Retrofit Troffer</t>
  </si>
  <si>
    <t>arbn Lighting GL-20W-2X2-TRK-40K 2x2 Retrofit Troffer</t>
  </si>
  <si>
    <t>arbn Lighting GL-20W-2X2-TRK-50K 2x2 Retrofit Troffer</t>
  </si>
  <si>
    <t>arbn Lighting GL-40W-2X4-TRK-40K 2x4 Retrofit Troffer</t>
  </si>
  <si>
    <t>arbn Lighting GL-40W-2X4-TRK-50K 2x4 Retrofit Troffer</t>
  </si>
  <si>
    <t>arbn Lighting GL-648STD1-HE-36W-4000K 4’ Strip Light</t>
  </si>
  <si>
    <t>arbn Lighting GL-648STD1-HE-46W-4000K 4’ Strip Light</t>
  </si>
  <si>
    <t>arbn Lighting GL-T8-SRK-4F-45W-3500K-95CRI 4’ Strip Light Retrofit</t>
  </si>
  <si>
    <t>arbn Lighting GL-T8-SRK-4F-45W-4100K-95CRI 4’ Strip Light Retrofit</t>
  </si>
  <si>
    <t>arbn Lighting GL-T8-SRK-4F-45W-5000K-95CRI 4’ Strip Light Retrofit</t>
  </si>
  <si>
    <t>arbn Lighting GL-PNL41-40WA-3500K-95CRI 1x4 Flat Panel</t>
  </si>
  <si>
    <t>arbn Lighting GL-PNL41-40WA-4100K-95CRI 1x4 Flat Panel</t>
  </si>
  <si>
    <t>arbn Lighting GL-PNL41-40WA-5000K-95CRI 1x4 Flat Panel</t>
  </si>
  <si>
    <t>arbn Lighting GL-PNL42-50WA-3500K-95CRI 2x4 Flat Panel</t>
  </si>
  <si>
    <t>arbn Lighting GL-PNL42-50WA-4100K-95CRI 2x4 Flat Panel</t>
  </si>
  <si>
    <t>arbn Lighting GL-PNL42-50WA-5000K-95CRI 2x4 Flat Panel</t>
  </si>
  <si>
    <t>arbn Lighting GL-45W-95CRI-E26 Post Top Lamp Short</t>
  </si>
  <si>
    <t>arbn Lighting GL-45W-95CRI-E39 Post Top Lamp Short</t>
  </si>
  <si>
    <t>arbn Lighting GL-54WPL-95CRI-E26 Post Top Lamp Tall</t>
  </si>
  <si>
    <t>arbn Lighting GL-54WPL-95CRI-E39 Post Top Lamp Tall</t>
  </si>
  <si>
    <t>arbn Lighting GL-40W-WALLPACK-4100K-95CRI Traditional Wall Pack</t>
  </si>
  <si>
    <t>arbn Lighting GL-60W-WALLPACK-4100K-95CRI Traditional Wall Pack</t>
  </si>
  <si>
    <t>arbn Lighting GL-80W-WALLPACK-4100K-95CRI Traditional Wall Pack</t>
  </si>
  <si>
    <t>arbn Lighting GL-WP-25W-120V-50K-V2 Adjustable Wall Pack</t>
  </si>
  <si>
    <t>arbn Lighting GL-WP-40W-120V-50K-V2 Adjustable Wall Pack</t>
  </si>
  <si>
    <t>arbn Lighting GL-WP-60W-120V-50K-V2 Adjustable Wall Pack</t>
  </si>
  <si>
    <t>arbn Lighting GL-WP-80W-120V-50K-V2 Adjustable Wall Pack</t>
  </si>
  <si>
    <t>arbn Lighting GL-100W-HB-R-3500K UFO High Bay Lamp</t>
  </si>
  <si>
    <t>arbn Lighting GL-150W-HB-R-3500K UFO High Bay Lamp</t>
  </si>
  <si>
    <t>arbn Lighting GL-150W-HB-R-4100K UFO High Bay Lamp</t>
  </si>
  <si>
    <t>arbn Lighting GL-200W-HB-R-5000K UFO High Bay Lamp</t>
  </si>
  <si>
    <t>arbn Lighting GL-150W-HB-R-5000K UFO High Bay Lamp</t>
  </si>
  <si>
    <t>arbn Lighting LGL-HB115-X-KK High Bay Replacement Lamp</t>
  </si>
  <si>
    <t>arbn Lighting GL-SBC-150W-480V-50K-B Shoebox Parking Lot Light</t>
  </si>
  <si>
    <t>arbn Lighting GL-80W-DBL-3500K-95CRI Low Profile Shoebox Parking Light</t>
  </si>
  <si>
    <t>arbn Lighting GL-80W-DBL-4100K-95CRI Low Profile Shoebox Parking Light</t>
  </si>
  <si>
    <t>arbn Lighting GL-80W-DBL-5000K-95CRI Low Profile Shoebox Parking Light</t>
  </si>
  <si>
    <t>arbn Lighting GL-100W-DBL-3500K-95CRI Low Profile Shoebox Parking Light</t>
  </si>
  <si>
    <t>arbn Lighting GL-100W-DBL-4100K-95CRI Low Profile Shoebox Parking Light</t>
  </si>
  <si>
    <t>arbn Lighting GL-100W-DBL-5000K-95CRI Low Profile Shoebox Parking Light</t>
  </si>
  <si>
    <t>arbn Lighting GL-150W-DBL-3500K-95CRI Low Profile Shoebox Parking Light</t>
  </si>
  <si>
    <t>arbn Lighting GL-150W-DBL-4100K-95CRI Low Profile Shoebox Parking Light</t>
  </si>
  <si>
    <t>arbn Lighting GL-150W-DBL-5000K-95CRI Low Profile Shoebox Parking Light</t>
  </si>
  <si>
    <t>arbn Lighting GL-200W-DBL-5000K-95CRI Low Profile Shoebox Parking Light</t>
  </si>
  <si>
    <t>arbn Lighting GL-100W-SBSL-4100K Traditional Shoebox Street Light</t>
  </si>
  <si>
    <t>arbn Lighting GL-100W-SBSL-5000K Traditional Shoebox Street Light</t>
  </si>
  <si>
    <t>arbn Lighting GL-120W-SBSL-4100K Traditional Shoebox Street Light</t>
  </si>
  <si>
    <t>arbn Lighting GL-120W-SBSL-5000K Traditional Shoebox Street Light</t>
  </si>
  <si>
    <t>arbn Lighting GL-150W-SBSL-4100K Traditional Shoebox Street Light</t>
  </si>
  <si>
    <t>arbn Lighting GL-150W-SBSL-5000K Traditional Shoebox Street Light</t>
  </si>
  <si>
    <t>arbn Lighting GL-200W-SBSL-4100K Traditional Shoebox Street Light</t>
  </si>
  <si>
    <t>arbn Lighting GL-200W-SBSL-5000K Traditional Shoebox Street Light</t>
  </si>
  <si>
    <t>arbn Lighting LGL-45-30-T2-95-1 Cobra Head Street Light</t>
  </si>
  <si>
    <t>arbn Lighting LGL-50-30-T2-95-1 Cobra Head Street Light</t>
  </si>
  <si>
    <t>arbn Lighting LGL-45-50-T2-95-1 Cobra Head Street Light</t>
  </si>
  <si>
    <t>arbn Lighting LGL-50-50-T2-95-1 Cobra Head Street Light</t>
  </si>
  <si>
    <t>arbn Lighting LGL-45-90-T2-95-1 Cobra Head Street Light</t>
  </si>
  <si>
    <t>arbn Lighting LGL-50-90-T2-95-1 Cobra Head Street Light</t>
  </si>
  <si>
    <t>arbn Lighting LGL-45-150-T2-95-1 Cobra Head Street Light</t>
  </si>
  <si>
    <t>arbn Lighting LGL-50-150-T2-95-1 Cobra Head Street Light</t>
  </si>
  <si>
    <t>arbn Lighting GL-RTC6-18W-3000K Commercial Down Light Retrofit 6"</t>
  </si>
  <si>
    <t>arbn Lighting GL-RTC6-18W-4000K Commercial Down Light Retrofit 6"</t>
  </si>
  <si>
    <t>arbn Lighting GL-RTC8-18W-3000K Commercial Down Light Retrofit 8"</t>
  </si>
  <si>
    <t>arbn Lighting GL-RTC6-18W-4000K Commercial Down Light Retrofit 8"</t>
  </si>
  <si>
    <t>arbn Lighting GL-RTC8-23W-3000K Commercial Down Light Retrofit 8"</t>
  </si>
  <si>
    <t>arbn Lighting GL-RTC6-23W-4000K Commercial Down Light Retrofit 8"</t>
  </si>
  <si>
    <t>arbn Lighting GL-DLB-11W-2700K Down Light Retrofit Bulb 2700K</t>
  </si>
  <si>
    <t>arbn Lighting GL-DLB-11W-3000K Down Light Retrofit Bulb 3000K</t>
  </si>
  <si>
    <t>arbn Lighting GL-DLB-11W-3500K Down Light Retrofit Bulb 3500K</t>
  </si>
  <si>
    <t>arbn Lighting GL-DLB-11W-4000K Down Light Retrofit Bulb 4000K</t>
  </si>
  <si>
    <t>arbn Lighting RT7-A-06-3000K Disk Style Down Light Retrofit White</t>
  </si>
  <si>
    <t>arbn Lighting RT7-A-06-4000K Disk Style Down Light Retrofit White</t>
  </si>
  <si>
    <t>arbn Lighting RT7-A-60-3000K Disk Style Down Light Retrofit Aluminum</t>
  </si>
  <si>
    <t>arbn Lighting RT7-A-60-4000K Disk Style Down Light Retrofit Aluminum</t>
  </si>
  <si>
    <t>arbn Lighting RT7-A-06-3000K-1 Disk Style Down Light Retrofit White</t>
  </si>
  <si>
    <t>arbn Lighting RT7-A-06-4000K-1 Disk Style Down Light Retrofit White</t>
  </si>
  <si>
    <t>arbn Lighting RT7-A-62-3000K-1 Disk Style Down Light Retrofit Nickle</t>
  </si>
  <si>
    <t>arbn Lighting RT7-A-62-4000K-1 Disk Style Down Light Retrofit Nickle</t>
  </si>
  <si>
    <t>arbn Lighting GL-A19-WW-9W-APUSA-95CRI A-19 Style Light Bulb Dimmable 3500K</t>
  </si>
  <si>
    <t>arbn Lighting GL-A19-NW-9W-APUSA-95CRI A-19 Style Light Bulb Dimmable 4000K</t>
  </si>
  <si>
    <t>arbn Lighting GL-A19-CW-9W-APUSA-95CRI A-19 Style Light Bulb Dimmable 5000K</t>
  </si>
  <si>
    <t>arbn Lighting GL-R30-WW-8W-95CRI R-30 Flood Light Bulb 3500K</t>
  </si>
  <si>
    <t>arbn Lighting GL-R30-NW-8W-95CRI R-30 Flood Light Bulb 4000K</t>
  </si>
  <si>
    <t>arbn Lighting GL-R30-CW-8W-95CRI R-30 Flood Light Bulb 5000K</t>
  </si>
  <si>
    <t>arbn Lighting GL-BR40-17W-95CRI BR-40 Flood Light Bulb 2700K</t>
  </si>
  <si>
    <t>arbn Lighting GL-BR40-17W-95CRI BR-40 Flood Light Bulb 3000K</t>
  </si>
  <si>
    <t>arbn Lighting GL-BR40-17W-95CRI BR-40 Flood Light Bulb 4100K</t>
  </si>
  <si>
    <t>arbn Lighting GL-BR40-17W-95CRI BR-40 Flood Light Bulb 5000K</t>
  </si>
  <si>
    <t>LED</t>
  </si>
  <si>
    <t>Indoor</t>
  </si>
  <si>
    <t>Warehouse</t>
  </si>
  <si>
    <t>Outdoor</t>
  </si>
  <si>
    <t>T5 Fluorescent - triphosphor-coated - high frequency ballast</t>
  </si>
  <si>
    <t>activity_class</t>
  </si>
  <si>
    <t>Disk</t>
  </si>
  <si>
    <t>HighBay</t>
  </si>
  <si>
    <t>WallPack</t>
  </si>
  <si>
    <t>FlatPanel</t>
  </si>
  <si>
    <t>Strip</t>
  </si>
  <si>
    <t>Miscellaneous</t>
  </si>
  <si>
    <t>SbemGlass</t>
  </si>
  <si>
    <t>Glazing type within a window fixture.</t>
  </si>
  <si>
    <t>U-VALUE</t>
  </si>
  <si>
    <t>LIG-SOL-TRANS</t>
  </si>
  <si>
    <t>TOT-SOL-TRANS</t>
  </si>
  <si>
    <t>area</t>
  </si>
  <si>
    <t>aspect_ratio</t>
  </si>
  <si>
    <t>height_m</t>
  </si>
  <si>
    <t>width_m</t>
  </si>
  <si>
    <t>Wall</t>
  </si>
  <si>
    <t>Euramax 1 panel fixed sash uPVC 28mm Low E</t>
  </si>
  <si>
    <t>Euramax 1 panel left or right hung uPVC 28mm Low E</t>
  </si>
  <si>
    <t>Jeld Wen Triple glazed casement timber frame Low E</t>
  </si>
  <si>
    <t>SbemConstruction</t>
  </si>
  <si>
    <t>wall_type</t>
  </si>
  <si>
    <t>YBS Airtec Reflective Double Insulation 3.7mm</t>
  </si>
  <si>
    <t>YBS Airtec Double 4mm</t>
  </si>
  <si>
    <t>YBS Superquilt Multilayer 40mm</t>
  </si>
  <si>
    <t>Blanket</t>
  </si>
  <si>
    <t>YBS Breatherquilt 2 in 1 membrane and insulation</t>
  </si>
  <si>
    <t>Board</t>
  </si>
  <si>
    <t>Kingspan TP10 Insulation Board 25mm</t>
  </si>
  <si>
    <t>Kingspan TP10 Insulation Board 50mm</t>
  </si>
  <si>
    <t>Kingspan TP10 Insulation Board 75mm</t>
  </si>
  <si>
    <t>Kingspan TP10 Insulation Board 100mm</t>
  </si>
  <si>
    <t>Kingspan TP10 Insulation Board 120mm</t>
  </si>
  <si>
    <t>thickness_m</t>
  </si>
  <si>
    <t>https://www.insulation-info.co.uk/cavity-wall-insulation</t>
  </si>
  <si>
    <t>Nominal glass wool</t>
  </si>
  <si>
    <t>Nominal EPS beads</t>
  </si>
  <si>
    <t>Nominal polyurethane foam</t>
  </si>
  <si>
    <t>Foam</t>
  </si>
  <si>
    <t>DHW-GEN-SEFF</t>
  </si>
  <si>
    <t>HEAT-GEN-TYPE</t>
  </si>
  <si>
    <t>SbemDhwGenerator</t>
  </si>
  <si>
    <t>Instantaneous combi</t>
  </si>
  <si>
    <t>fuel_type</t>
  </si>
  <si>
    <t>Natural Gas</t>
  </si>
  <si>
    <t>Baxi 624 24kW Combi Boiler</t>
  </si>
  <si>
    <t>Baxi 630 30kW Combi Boiler</t>
  </si>
  <si>
    <t>Ideal Logic+ Combi C24 24kW Combi Boiler</t>
  </si>
  <si>
    <t>Biasi Advance 25C Combi Boiler</t>
  </si>
  <si>
    <t>Ideal Vogue Max Combi 32 32kW Combi Boiler</t>
  </si>
  <si>
    <t>Baxi duo-tec 24 24kW Combi Boiler</t>
  </si>
  <si>
    <t>Ideal Logic Max Combi C24 24kW Combi Boiler</t>
  </si>
  <si>
    <t>Baxi duo-tec 28 28kW Combi Boiler</t>
  </si>
  <si>
    <t>Baxi duo-tec 40 40kW Combi Boiler</t>
  </si>
  <si>
    <t>flow_rate</t>
  </si>
  <si>
    <t>Dedicated hot water boiler</t>
  </si>
  <si>
    <t>Ideal vogue Max System 26 26kW System Boiler</t>
  </si>
  <si>
    <t>Baxi Ecoblue 24kW System Boiler</t>
  </si>
  <si>
    <t>Baxi Megaflow 15 15kW System Boiler</t>
  </si>
  <si>
    <t>Worcester Bosch Greenstar 30CDI 30kW System Domestic Gas Boiler</t>
  </si>
  <si>
    <t>Instantaneous hot water only</t>
  </si>
  <si>
    <t>Grid Supplied Electricity</t>
  </si>
  <si>
    <t>Ariston Undersink Water Heater 3kW 10L</t>
  </si>
  <si>
    <t>Ariston Undersink Water Heater 2kW 15L</t>
  </si>
  <si>
    <t>Ariston Undersink Water Heater 3kW 30L</t>
  </si>
  <si>
    <t>Ariston Undersink Water Heater 3kW 15L</t>
  </si>
  <si>
    <t>STORE-SYSTEM</t>
  </si>
  <si>
    <t>NO</t>
  </si>
  <si>
    <t>YES</t>
  </si>
  <si>
    <t>STORE-VOL</t>
  </si>
  <si>
    <t>30 kW</t>
  </si>
  <si>
    <t>24 kW</t>
  </si>
  <si>
    <t>25.1 kW</t>
  </si>
  <si>
    <t>32 kW</t>
  </si>
  <si>
    <t>28 kW</t>
  </si>
  <si>
    <t>40 kW</t>
  </si>
  <si>
    <t>26 kW</t>
  </si>
  <si>
    <t>15 kW</t>
  </si>
  <si>
    <t>3 kW</t>
  </si>
  <si>
    <t>2 kW</t>
  </si>
  <si>
    <t>LTHW boiler</t>
  </si>
  <si>
    <t>SbemHvacSystem</t>
  </si>
  <si>
    <t>Insulation of wall, roof or floor.</t>
  </si>
  <si>
    <t>Domestic hot water heater.</t>
  </si>
  <si>
    <t>The HVAC heating system.</t>
  </si>
  <si>
    <t>14 kW</t>
  </si>
  <si>
    <t>Heat pump (electric): air source</t>
  </si>
  <si>
    <t>9 kW</t>
  </si>
  <si>
    <t>Mitsubishi Ecodan PUHZ-HW140VHA2 Air Source Heat Pump</t>
  </si>
  <si>
    <t>Samsung RC090 Premium Air Source Heat Pump</t>
  </si>
  <si>
    <t>16 kW</t>
  </si>
  <si>
    <t>Samsung RC160 Premium Air Source Heat Pump</t>
  </si>
  <si>
    <t>meta_name</t>
  </si>
  <si>
    <t>meta_value</t>
  </si>
  <si>
    <t>rank</t>
  </si>
  <si>
    <t>T8 Fluorescent - halophosphate - high frequency ballast</t>
  </si>
  <si>
    <t>LAMP-TYPE</t>
  </si>
  <si>
    <t>Toilets</t>
  </si>
  <si>
    <t>Baxi Megaflo 15 15kW System Boiler</t>
  </si>
  <si>
    <t>rating</t>
  </si>
  <si>
    <t>sampleGroup</t>
  </si>
  <si>
    <t>Group 1</t>
  </si>
  <si>
    <t>Group 2</t>
  </si>
  <si>
    <t>{"function": "calculateHeatSSEff"}</t>
  </si>
  <si>
    <t>HEAT-GEN-SEFF</t>
  </si>
  <si>
    <t>relevantColumns</t>
  </si>
  <si>
    <t>lumens,watt</t>
  </si>
  <si>
    <t>aspect_ratio,width_m,height_m</t>
  </si>
  <si>
    <t>width_m,height_m,thickness_m</t>
  </si>
  <si>
    <t>fuel_type,category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</si>
</sst>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00"/>
  </numFmts>
  <fonts count="5"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164" fontId="0" fillId="0" borderId="0" xfId="0" applyNumberFormat="1"/>
    <xf numFmtId="0" fontId="0" fillId="0" borderId="0" xfId="0" applyNumberFormat="1"/>
    <xf numFmtId="0" fontId="1" fillId="0" borderId="0" xfId="0" applyFont="1"/>
    <xf numFmtId="164" fontId="1" fillId="0" borderId="0" xfId="0" applyNumberFormat="1" applyFont="1"/>
    <xf numFmtId="0" fontId="2" fillId="0" borderId="0" xfId="1"/>
    <xf numFmtId="0" fontId="1" fillId="0" borderId="0" xfId="0" applyNumberFormat="1" applyFont="1"/>
    <xf numFmtId="0" fontId="0" fillId="0" borderId="0" xfId="0" applyNumberFormat="1" applyAlignment="1">
      <alignment horizontal="left"/>
    </xf>
    <xf numFmtId="165" fontId="0" fillId="0" borderId="0" xfId="0" applyNumberFormat="1"/>
    <xf numFmtId="165" fontId="1" fillId="0" borderId="0" xfId="0" applyNumberFormat="1" applyFont="1"/>
    <xf numFmtId="166" fontId="0" fillId="0" borderId="0" xfId="0" applyNumberFormat="1"/>
    <xf numFmtId="166" fontId="1" fillId="0" borderId="0" xfId="0" applyNumberFormat="1" applyFont="1"/>
    <xf numFmtId="0" fontId="1" fillId="0" borderId="1" xfId="0" applyFont="1" applyBorder="1"/>
    <xf numFmtId="164" fontId="1"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Glass!$D$15:$D$22</c:f>
              <c:numCache>
                <c:formatCode>General</c:formatCode>
                <c:ptCount val="8"/>
                <c:pt idx="0">
                  <c:v>1.35</c:v>
                </c:pt>
                <c:pt idx="1">
                  <c:v>0.12</c:v>
                </c:pt>
                <c:pt idx="2">
                  <c:v>0.3</c:v>
                </c:pt>
                <c:pt idx="3">
                  <c:v>0.29999999999999993</c:v>
                </c:pt>
                <c:pt idx="4">
                  <c:v>0.78125</c:v>
                </c:pt>
                <c:pt idx="5">
                  <c:v>1</c:v>
                </c:pt>
                <c:pt idx="6">
                  <c:v>0.78019999999999989</c:v>
                </c:pt>
                <c:pt idx="7">
                  <c:v>3.3000000000000003</c:v>
                </c:pt>
              </c:numCache>
            </c:numRef>
          </c:xVal>
          <c:yVal>
            <c:numRef>
              <c:f>Glass!$G$15:$G$22</c:f>
              <c:numCache>
                <c:formatCode>"£"#,##0.00</c:formatCode>
                <c:ptCount val="8"/>
                <c:pt idx="0">
                  <c:v>141</c:v>
                </c:pt>
                <c:pt idx="1">
                  <c:v>32</c:v>
                </c:pt>
                <c:pt idx="2">
                  <c:v>56.86</c:v>
                </c:pt>
                <c:pt idx="3">
                  <c:v>77</c:v>
                </c:pt>
                <c:pt idx="4">
                  <c:v>78</c:v>
                </c:pt>
                <c:pt idx="5">
                  <c:v>82</c:v>
                </c:pt>
                <c:pt idx="6">
                  <c:v>106</c:v>
                </c:pt>
                <c:pt idx="7">
                  <c:v>234</c:v>
                </c:pt>
              </c:numCache>
            </c:numRef>
          </c:yVal>
          <c:smooth val="0"/>
          <c:extLst>
            <c:ext xmlns:c16="http://schemas.microsoft.com/office/drawing/2014/chart" uri="{C3380CC4-5D6E-409C-BE32-E72D297353CC}">
              <c16:uniqueId val="{00000000-0E90-4E45-90CE-E125DC2CE08D}"/>
            </c:ext>
          </c:extLst>
        </c:ser>
        <c:dLbls>
          <c:showLegendKey val="0"/>
          <c:showVal val="0"/>
          <c:showCatName val="0"/>
          <c:showSerName val="0"/>
          <c:showPercent val="0"/>
          <c:showBubbleSize val="0"/>
        </c:dLbls>
        <c:axId val="544213552"/>
        <c:axId val="544221096"/>
      </c:scatterChart>
      <c:valAx>
        <c:axId val="544213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21096"/>
        <c:crosses val="autoZero"/>
        <c:crossBetween val="midCat"/>
      </c:valAx>
      <c:valAx>
        <c:axId val="544221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13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OpaqueConduction!$A$15:$A$17</c:f>
              <c:numCache>
                <c:formatCode>General</c:formatCode>
                <c:ptCount val="3"/>
                <c:pt idx="0">
                  <c:v>0.46899999999999997</c:v>
                </c:pt>
                <c:pt idx="1">
                  <c:v>0.48099999999999998</c:v>
                </c:pt>
                <c:pt idx="2">
                  <c:v>0.48099999999999998</c:v>
                </c:pt>
              </c:numCache>
            </c:numRef>
          </c:xVal>
          <c:yVal>
            <c:numRef>
              <c:f>OpaqueConduction!$H$15:$H$17</c:f>
              <c:numCache>
                <c:formatCode>"£"#,##0.00</c:formatCode>
                <c:ptCount val="3"/>
                <c:pt idx="0">
                  <c:v>24</c:v>
                </c:pt>
                <c:pt idx="1">
                  <c:v>20</c:v>
                </c:pt>
                <c:pt idx="2">
                  <c:v>15.5</c:v>
                </c:pt>
              </c:numCache>
            </c:numRef>
          </c:yVal>
          <c:smooth val="0"/>
          <c:extLst>
            <c:ext xmlns:c16="http://schemas.microsoft.com/office/drawing/2014/chart" uri="{C3380CC4-5D6E-409C-BE32-E72D297353CC}">
              <c16:uniqueId val="{00000000-2E04-4C54-ACEF-84D18DE4B099}"/>
            </c:ext>
          </c:extLst>
        </c:ser>
        <c:dLbls>
          <c:showLegendKey val="0"/>
          <c:showVal val="0"/>
          <c:showCatName val="0"/>
          <c:showSerName val="0"/>
          <c:showPercent val="0"/>
          <c:showBubbleSize val="0"/>
        </c:dLbls>
        <c:axId val="318004896"/>
        <c:axId val="462904064"/>
      </c:scatterChart>
      <c:valAx>
        <c:axId val="31800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04064"/>
        <c:crosses val="autoZero"/>
        <c:crossBetween val="midCat"/>
      </c:valAx>
      <c:valAx>
        <c:axId val="462904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04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DHWs!$J$11:$J$27</c:f>
              <c:numCache>
                <c:formatCode>General</c:formatCode>
                <c:ptCount val="17"/>
                <c:pt idx="0">
                  <c:v>2</c:v>
                </c:pt>
                <c:pt idx="1">
                  <c:v>3</c:v>
                </c:pt>
                <c:pt idx="2">
                  <c:v>3</c:v>
                </c:pt>
                <c:pt idx="3">
                  <c:v>3</c:v>
                </c:pt>
                <c:pt idx="4">
                  <c:v>25.1</c:v>
                </c:pt>
                <c:pt idx="5">
                  <c:v>15</c:v>
                </c:pt>
                <c:pt idx="6">
                  <c:v>24</c:v>
                </c:pt>
                <c:pt idx="7">
                  <c:v>24</c:v>
                </c:pt>
                <c:pt idx="8">
                  <c:v>24</c:v>
                </c:pt>
                <c:pt idx="9">
                  <c:v>28</c:v>
                </c:pt>
                <c:pt idx="10">
                  <c:v>40</c:v>
                </c:pt>
                <c:pt idx="11">
                  <c:v>32</c:v>
                </c:pt>
                <c:pt idx="12">
                  <c:v>26</c:v>
                </c:pt>
                <c:pt idx="13">
                  <c:v>30</c:v>
                </c:pt>
                <c:pt idx="14">
                  <c:v>24</c:v>
                </c:pt>
                <c:pt idx="15">
                  <c:v>30</c:v>
                </c:pt>
                <c:pt idx="16">
                  <c:v>24</c:v>
                </c:pt>
              </c:numCache>
            </c:numRef>
          </c:xVal>
          <c:yVal>
            <c:numRef>
              <c:f>DHWs!$F$11:$F$27</c:f>
              <c:numCache>
                <c:formatCode>"£"#,##0.00</c:formatCode>
                <c:ptCount val="17"/>
                <c:pt idx="0">
                  <c:v>130</c:v>
                </c:pt>
                <c:pt idx="1">
                  <c:v>135</c:v>
                </c:pt>
                <c:pt idx="2">
                  <c:v>146</c:v>
                </c:pt>
                <c:pt idx="3">
                  <c:v>312</c:v>
                </c:pt>
                <c:pt idx="4">
                  <c:v>580</c:v>
                </c:pt>
                <c:pt idx="5">
                  <c:v>842</c:v>
                </c:pt>
                <c:pt idx="6">
                  <c:v>766</c:v>
                </c:pt>
                <c:pt idx="7">
                  <c:v>860</c:v>
                </c:pt>
                <c:pt idx="8">
                  <c:v>896</c:v>
                </c:pt>
                <c:pt idx="9">
                  <c:v>926</c:v>
                </c:pt>
                <c:pt idx="10">
                  <c:v>1134</c:v>
                </c:pt>
                <c:pt idx="11">
                  <c:v>1156</c:v>
                </c:pt>
                <c:pt idx="12">
                  <c:v>1048</c:v>
                </c:pt>
                <c:pt idx="13">
                  <c:v>1280</c:v>
                </c:pt>
                <c:pt idx="14">
                  <c:v>766</c:v>
                </c:pt>
                <c:pt idx="15">
                  <c:v>880</c:v>
                </c:pt>
                <c:pt idx="16">
                  <c:v>977</c:v>
                </c:pt>
              </c:numCache>
            </c:numRef>
          </c:yVal>
          <c:smooth val="0"/>
          <c:extLst>
            <c:ext xmlns:c16="http://schemas.microsoft.com/office/drawing/2014/chart" uri="{C3380CC4-5D6E-409C-BE32-E72D297353CC}">
              <c16:uniqueId val="{00000000-01B2-433B-9EED-A9182847D04E}"/>
            </c:ext>
          </c:extLst>
        </c:ser>
        <c:dLbls>
          <c:showLegendKey val="0"/>
          <c:showVal val="0"/>
          <c:showCatName val="0"/>
          <c:showSerName val="0"/>
          <c:showPercent val="0"/>
          <c:showBubbleSize val="0"/>
        </c:dLbls>
        <c:axId val="554487872"/>
        <c:axId val="554491808"/>
      </c:scatterChart>
      <c:valAx>
        <c:axId val="554487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91808"/>
        <c:crosses val="autoZero"/>
        <c:crossBetween val="midCat"/>
      </c:valAx>
      <c:valAx>
        <c:axId val="554491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87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Heaters!$H$11:$H$26</c:f>
              <c:numCache>
                <c:formatCode>General</c:formatCode>
                <c:ptCount val="16"/>
                <c:pt idx="0">
                  <c:v>9</c:v>
                </c:pt>
                <c:pt idx="1">
                  <c:v>14</c:v>
                </c:pt>
                <c:pt idx="2">
                  <c:v>16</c:v>
                </c:pt>
                <c:pt idx="3">
                  <c:v>25.1</c:v>
                </c:pt>
                <c:pt idx="4">
                  <c:v>15</c:v>
                </c:pt>
                <c:pt idx="5">
                  <c:v>24</c:v>
                </c:pt>
                <c:pt idx="6">
                  <c:v>24</c:v>
                </c:pt>
                <c:pt idx="7">
                  <c:v>24</c:v>
                </c:pt>
                <c:pt idx="8">
                  <c:v>28</c:v>
                </c:pt>
                <c:pt idx="9">
                  <c:v>40</c:v>
                </c:pt>
                <c:pt idx="10">
                  <c:v>32</c:v>
                </c:pt>
                <c:pt idx="11">
                  <c:v>26</c:v>
                </c:pt>
                <c:pt idx="12">
                  <c:v>30</c:v>
                </c:pt>
                <c:pt idx="13">
                  <c:v>24</c:v>
                </c:pt>
                <c:pt idx="14">
                  <c:v>30</c:v>
                </c:pt>
                <c:pt idx="15">
                  <c:v>24</c:v>
                </c:pt>
              </c:numCache>
            </c:numRef>
          </c:xVal>
          <c:yVal>
            <c:numRef>
              <c:f>Heaters!$F$11:$F$26</c:f>
              <c:numCache>
                <c:formatCode>"£"#,##0.00</c:formatCode>
                <c:ptCount val="16"/>
                <c:pt idx="0">
                  <c:v>3095.8333333333335</c:v>
                </c:pt>
                <c:pt idx="1">
                  <c:v>5000</c:v>
                </c:pt>
                <c:pt idx="2">
                  <c:v>4297.5</c:v>
                </c:pt>
                <c:pt idx="3">
                  <c:v>580</c:v>
                </c:pt>
                <c:pt idx="4">
                  <c:v>842</c:v>
                </c:pt>
                <c:pt idx="5">
                  <c:v>766</c:v>
                </c:pt>
                <c:pt idx="6">
                  <c:v>860</c:v>
                </c:pt>
                <c:pt idx="7">
                  <c:v>896</c:v>
                </c:pt>
                <c:pt idx="8">
                  <c:v>926</c:v>
                </c:pt>
                <c:pt idx="9">
                  <c:v>1134</c:v>
                </c:pt>
                <c:pt idx="10">
                  <c:v>1156</c:v>
                </c:pt>
                <c:pt idx="11">
                  <c:v>1048</c:v>
                </c:pt>
                <c:pt idx="12">
                  <c:v>1280</c:v>
                </c:pt>
                <c:pt idx="13">
                  <c:v>766</c:v>
                </c:pt>
                <c:pt idx="14">
                  <c:v>880</c:v>
                </c:pt>
                <c:pt idx="15">
                  <c:v>977</c:v>
                </c:pt>
              </c:numCache>
            </c:numRef>
          </c:yVal>
          <c:smooth val="0"/>
          <c:extLst>
            <c:ext xmlns:c16="http://schemas.microsoft.com/office/drawing/2014/chart" uri="{C3380CC4-5D6E-409C-BE32-E72D297353CC}">
              <c16:uniqueId val="{00000000-715C-45FB-8995-C9F978B428E8}"/>
            </c:ext>
          </c:extLst>
        </c:ser>
        <c:dLbls>
          <c:showLegendKey val="0"/>
          <c:showVal val="0"/>
          <c:showCatName val="0"/>
          <c:showSerName val="0"/>
          <c:showPercent val="0"/>
          <c:showBubbleSize val="0"/>
        </c:dLbls>
        <c:axId val="479545984"/>
        <c:axId val="479546312"/>
      </c:scatterChart>
      <c:valAx>
        <c:axId val="479545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46312"/>
        <c:crosses val="autoZero"/>
        <c:crossBetween val="midCat"/>
      </c:valAx>
      <c:valAx>
        <c:axId val="479546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45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752475</xdr:colOff>
      <xdr:row>16</xdr:row>
      <xdr:rowOff>119062</xdr:rowOff>
    </xdr:from>
    <xdr:to>
      <xdr:col>11</xdr:col>
      <xdr:colOff>1895475</xdr:colOff>
      <xdr:row>31</xdr:row>
      <xdr:rowOff>4762</xdr:rowOff>
    </xdr:to>
    <xdr:graphicFrame macro="">
      <xdr:nvGraphicFramePr>
        <xdr:cNvPr id="2" name="Chart 1">
          <a:extLst>
            <a:ext uri="{FF2B5EF4-FFF2-40B4-BE49-F238E27FC236}">
              <a16:creationId xmlns:a16="http://schemas.microsoft.com/office/drawing/2014/main" id="{6DE63839-5B54-45D2-8A5A-A5DB90E43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361950</xdr:colOff>
      <xdr:row>22</xdr:row>
      <xdr:rowOff>109537</xdr:rowOff>
    </xdr:from>
    <xdr:to>
      <xdr:col>10</xdr:col>
      <xdr:colOff>742950</xdr:colOff>
      <xdr:row>36</xdr:row>
      <xdr:rowOff>185737</xdr:rowOff>
    </xdr:to>
    <xdr:graphicFrame macro="">
      <xdr:nvGraphicFramePr>
        <xdr:cNvPr id="2" name="Chart 1">
          <a:extLst>
            <a:ext uri="{FF2B5EF4-FFF2-40B4-BE49-F238E27FC236}">
              <a16:creationId xmlns:a16="http://schemas.microsoft.com/office/drawing/2014/main" id="{1D83322B-5B20-4609-B7C2-6205E3C0A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438150</xdr:colOff>
      <xdr:row>20</xdr:row>
      <xdr:rowOff>14287</xdr:rowOff>
    </xdr:from>
    <xdr:to>
      <xdr:col>11</xdr:col>
      <xdr:colOff>57150</xdr:colOff>
      <xdr:row>34</xdr:row>
      <xdr:rowOff>90487</xdr:rowOff>
    </xdr:to>
    <xdr:graphicFrame macro="">
      <xdr:nvGraphicFramePr>
        <xdr:cNvPr id="2" name="Chart 1">
          <a:extLst>
            <a:ext uri="{FF2B5EF4-FFF2-40B4-BE49-F238E27FC236}">
              <a16:creationId xmlns:a16="http://schemas.microsoft.com/office/drawing/2014/main" id="{2A1AB8A0-119F-49EB-AA71-4E4CA1A46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114300</xdr:colOff>
      <xdr:row>26</xdr:row>
      <xdr:rowOff>4762</xdr:rowOff>
    </xdr:from>
    <xdr:to>
      <xdr:col>10</xdr:col>
      <xdr:colOff>114300</xdr:colOff>
      <xdr:row>40</xdr:row>
      <xdr:rowOff>80962</xdr:rowOff>
    </xdr:to>
    <xdr:graphicFrame macro="">
      <xdr:nvGraphicFramePr>
        <xdr:cNvPr id="2" name="Chart 1">
          <a:extLst>
            <a:ext uri="{FF2B5EF4-FFF2-40B4-BE49-F238E27FC236}">
              <a16:creationId xmlns:a16="http://schemas.microsoft.com/office/drawing/2014/main" id="{512DC202-A1B7-4DFC-8964-E27D7E1AA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rewfix.com/p/philips-pir-led-white-ceiling-light-6w/9663t" TargetMode="External"/><Relationship Id="rId13" Type="http://schemas.openxmlformats.org/officeDocument/2006/relationships/comments" Target="../comments1.xml"/><Relationship Id="rId3" Type="http://schemas.openxmlformats.org/officeDocument/2006/relationships/hyperlink" Target="https://www.screwfix.com/p/sylvania-luxline-plus-g5-t5-fluorescent-tube-3650lm-35w-1449mm/81613" TargetMode="External"/><Relationship Id="rId7" Type="http://schemas.openxmlformats.org/officeDocument/2006/relationships/hyperlink" Target="https://www.screwfix.com/p/sylvania-luxline-plus-g13-t8-fluorescent-tube-5200lm-58w-1500mm/96871" TargetMode="External"/><Relationship Id="rId12" Type="http://schemas.openxmlformats.org/officeDocument/2006/relationships/vmlDrawing" Target="../drawings/vmlDrawing1.vml"/><Relationship Id="rId2" Type="http://schemas.openxmlformats.org/officeDocument/2006/relationships/hyperlink" Target="https://www.screwfix.com/p/sylvania-luxline-g5-t5-fluorescent-tube-400lm-8w-300mm/64296" TargetMode="External"/><Relationship Id="rId1" Type="http://schemas.openxmlformats.org/officeDocument/2006/relationships/hyperlink" Target="https://www.screwfix.com/p/sylvania-luxline-plus-g13-t8-fluorescent-tube-6000lm-70w-1764mm/25780" TargetMode="External"/><Relationship Id="rId6" Type="http://schemas.openxmlformats.org/officeDocument/2006/relationships/hyperlink" Target="https://www.screwfix.com/p/philips-g5-t5-fluorescent-tube-1350lm-14w-563mm/1375p" TargetMode="External"/><Relationship Id="rId11" Type="http://schemas.openxmlformats.org/officeDocument/2006/relationships/printerSettings" Target="../printerSettings/printerSettings1.bin"/><Relationship Id="rId5" Type="http://schemas.openxmlformats.org/officeDocument/2006/relationships/hyperlink" Target="https://www.screwfix.com/p/diall-s15s-striplight-led-tube-280lm-3-5w-284mm/7787p" TargetMode="External"/><Relationship Id="rId10" Type="http://schemas.openxmlformats.org/officeDocument/2006/relationships/hyperlink" Target="https://www.screwfix.com/p/lap-amazon-led-bathroom-ceiling-light-white-1200lm-16w/10959" TargetMode="External"/><Relationship Id="rId4" Type="http://schemas.openxmlformats.org/officeDocument/2006/relationships/hyperlink" Target="https://www.screwfix.com/p/philips-g13-t8-fluorescent-tube-1350lm-18w-604mm/6361p" TargetMode="External"/><Relationship Id="rId9" Type="http://schemas.openxmlformats.org/officeDocument/2006/relationships/hyperlink" Target="https://www.screwfix.com/p/saxby-portico-led-bathroom-ceiling-light-chrome-650lm-9w/1171j"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93BC6-E5F8-4F39-97AF-6DD0B7B84C4C}">
  <dimension ref="A1:K132"/>
  <sheetViews>
    <sheetView workbookViewId="0">
      <pane ySplit="10" topLeftCell="A11" activePane="bottomLeft" state="frozen"/>
      <selection pane="bottomLeft" activeCell="A5" sqref="A5"/>
    </sheetView>
  </sheetViews>
  <sheetFormatPr defaultRowHeight="15" x14ac:dyDescent="0.25"/>
  <cols>
    <col min="1" max="1" width="19.28515625" customWidth="1"/>
    <col min="2" max="3" width="57.140625" style="1" customWidth="1"/>
    <col min="4" max="6" width="11.42578125" style="2" customWidth="1"/>
    <col min="7" max="7" width="11.42578125" style="1" customWidth="1"/>
    <col min="8" max="8" width="11.42578125" style="2" customWidth="1"/>
    <col min="9" max="9" width="17.140625" style="1" customWidth="1"/>
    <col min="10" max="10" width="57.140625" customWidth="1"/>
  </cols>
  <sheetData>
    <row r="1" spans="1:11" ht="15.75" thickBot="1" x14ac:dyDescent="0.3">
      <c r="A1" s="12" t="s">
        <v>239</v>
      </c>
      <c r="B1" s="13" t="s">
        <v>240</v>
      </c>
      <c r="C1" s="7"/>
      <c r="D1" s="7"/>
      <c r="G1" s="2"/>
      <c r="I1" s="2"/>
    </row>
    <row r="2" spans="1:11" ht="15.75" thickTop="1" x14ac:dyDescent="0.25">
      <c r="A2" s="3" t="s">
        <v>1</v>
      </c>
      <c r="B2" s="7">
        <v>0.8</v>
      </c>
      <c r="C2" s="7"/>
      <c r="D2" s="7"/>
      <c r="G2" s="2"/>
    </row>
    <row r="3" spans="1:11" x14ac:dyDescent="0.25">
      <c r="A3" s="3" t="s">
        <v>23</v>
      </c>
      <c r="B3" s="1" t="s">
        <v>24</v>
      </c>
    </row>
    <row r="4" spans="1:11" x14ac:dyDescent="0.25">
      <c r="A4" s="3" t="s">
        <v>33</v>
      </c>
      <c r="B4" s="1" t="s">
        <v>34</v>
      </c>
    </row>
    <row r="5" spans="1:11" x14ac:dyDescent="0.25">
      <c r="A5" s="3" t="s">
        <v>252</v>
      </c>
      <c r="B5" s="1" t="s">
        <v>253</v>
      </c>
    </row>
    <row r="10" spans="1:11" s="3" customFormat="1" x14ac:dyDescent="0.25">
      <c r="A10" s="3" t="s">
        <v>0</v>
      </c>
      <c r="B10" s="3" t="s">
        <v>243</v>
      </c>
      <c r="C10" s="3" t="s">
        <v>147</v>
      </c>
      <c r="D10" s="6" t="s">
        <v>241</v>
      </c>
      <c r="E10" s="4" t="s">
        <v>28</v>
      </c>
      <c r="F10" s="6" t="s">
        <v>35</v>
      </c>
      <c r="G10" s="6" t="s">
        <v>36</v>
      </c>
      <c r="H10" s="4" t="s">
        <v>29</v>
      </c>
      <c r="I10" s="6" t="s">
        <v>25</v>
      </c>
      <c r="J10" s="4" t="s">
        <v>4</v>
      </c>
      <c r="K10" s="3" t="s">
        <v>2</v>
      </c>
    </row>
    <row r="11" spans="1:11" x14ac:dyDescent="0.25">
      <c r="A11">
        <f t="shared" ref="A11:A42" si="0">F11/G11</f>
        <v>135</v>
      </c>
      <c r="B11" s="1" t="s">
        <v>142</v>
      </c>
      <c r="C11" s="1" t="s">
        <v>144</v>
      </c>
      <c r="D11" s="2">
        <v>1</v>
      </c>
      <c r="E11" s="1">
        <v>308.69716800000003</v>
      </c>
      <c r="F11" s="2">
        <v>15525</v>
      </c>
      <c r="G11" s="2">
        <v>115</v>
      </c>
      <c r="H11" s="1" t="s">
        <v>30</v>
      </c>
      <c r="I11" s="2" t="s">
        <v>149</v>
      </c>
      <c r="J11" s="1" t="s">
        <v>86</v>
      </c>
    </row>
    <row r="12" spans="1:11" x14ac:dyDescent="0.25">
      <c r="A12">
        <f t="shared" si="0"/>
        <v>130</v>
      </c>
      <c r="B12" s="1" t="s">
        <v>142</v>
      </c>
      <c r="C12" s="1" t="s">
        <v>145</v>
      </c>
      <c r="D12" s="2">
        <v>2</v>
      </c>
      <c r="E12" s="1">
        <v>587.19569999999999</v>
      </c>
      <c r="F12" s="2">
        <v>19500</v>
      </c>
      <c r="G12" s="2">
        <v>150</v>
      </c>
      <c r="H12" s="1" t="s">
        <v>30</v>
      </c>
      <c r="I12" s="2" t="s">
        <v>32</v>
      </c>
      <c r="J12" s="1" t="s">
        <v>87</v>
      </c>
    </row>
    <row r="13" spans="1:11" x14ac:dyDescent="0.25">
      <c r="A13">
        <f t="shared" si="0"/>
        <v>120</v>
      </c>
      <c r="B13" s="1" t="s">
        <v>142</v>
      </c>
      <c r="C13" s="1" t="s">
        <v>143</v>
      </c>
      <c r="D13" s="2">
        <v>3</v>
      </c>
      <c r="E13" s="1">
        <v>20.132424</v>
      </c>
      <c r="F13" s="2">
        <v>1560</v>
      </c>
      <c r="G13" s="2">
        <v>13</v>
      </c>
      <c r="H13" s="1" t="s">
        <v>30</v>
      </c>
      <c r="I13" s="2" t="s">
        <v>148</v>
      </c>
      <c r="J13" s="1" t="s">
        <v>124</v>
      </c>
    </row>
    <row r="14" spans="1:11" x14ac:dyDescent="0.25">
      <c r="A14">
        <f t="shared" si="0"/>
        <v>120</v>
      </c>
      <c r="B14" s="1" t="s">
        <v>142</v>
      </c>
      <c r="C14" s="1" t="s">
        <v>143</v>
      </c>
      <c r="D14" s="2">
        <v>4</v>
      </c>
      <c r="E14" s="1">
        <v>20.132424</v>
      </c>
      <c r="F14" s="2">
        <v>1560</v>
      </c>
      <c r="G14" s="2">
        <v>13</v>
      </c>
      <c r="H14" s="1" t="s">
        <v>30</v>
      </c>
      <c r="I14" s="2" t="s">
        <v>148</v>
      </c>
      <c r="J14" s="1" t="s">
        <v>125</v>
      </c>
    </row>
    <row r="15" spans="1:11" x14ac:dyDescent="0.25">
      <c r="A15">
        <f t="shared" si="0"/>
        <v>120</v>
      </c>
      <c r="B15" s="1" t="s">
        <v>142</v>
      </c>
      <c r="C15" s="1" t="s">
        <v>143</v>
      </c>
      <c r="D15" s="2">
        <v>5</v>
      </c>
      <c r="E15" s="1">
        <v>20.132424</v>
      </c>
      <c r="F15" s="2">
        <v>1560</v>
      </c>
      <c r="G15" s="2">
        <v>13</v>
      </c>
      <c r="H15" s="1" t="s">
        <v>30</v>
      </c>
      <c r="I15" s="2" t="s">
        <v>148</v>
      </c>
      <c r="J15" s="1" t="s">
        <v>126</v>
      </c>
    </row>
    <row r="16" spans="1:11" x14ac:dyDescent="0.25">
      <c r="A16">
        <f t="shared" si="0"/>
        <v>120</v>
      </c>
      <c r="B16" s="1" t="s">
        <v>142</v>
      </c>
      <c r="C16" s="1" t="s">
        <v>143</v>
      </c>
      <c r="D16" s="2">
        <v>6</v>
      </c>
      <c r="E16" s="1">
        <v>20.132424</v>
      </c>
      <c r="F16" s="2">
        <v>1560</v>
      </c>
      <c r="G16" s="2">
        <v>13</v>
      </c>
      <c r="H16" s="1" t="s">
        <v>30</v>
      </c>
      <c r="I16" s="2" t="s">
        <v>148</v>
      </c>
      <c r="J16" s="1" t="s">
        <v>127</v>
      </c>
    </row>
    <row r="17" spans="1:10" x14ac:dyDescent="0.25">
      <c r="A17">
        <f t="shared" si="0"/>
        <v>120</v>
      </c>
      <c r="B17" s="1" t="s">
        <v>142</v>
      </c>
      <c r="C17" s="1" t="s">
        <v>143</v>
      </c>
      <c r="D17" s="2">
        <v>7</v>
      </c>
      <c r="E17" s="1">
        <v>20.132424</v>
      </c>
      <c r="F17" s="2">
        <v>1560</v>
      </c>
      <c r="G17" s="2">
        <v>13</v>
      </c>
      <c r="H17" s="1" t="s">
        <v>30</v>
      </c>
      <c r="I17" s="2" t="s">
        <v>148</v>
      </c>
      <c r="J17" s="1" t="s">
        <v>128</v>
      </c>
    </row>
    <row r="18" spans="1:10" x14ac:dyDescent="0.25">
      <c r="A18">
        <f t="shared" si="0"/>
        <v>120</v>
      </c>
      <c r="B18" s="1" t="s">
        <v>142</v>
      </c>
      <c r="C18" s="1" t="s">
        <v>143</v>
      </c>
      <c r="D18" s="2">
        <v>8</v>
      </c>
      <c r="E18" s="1">
        <v>20.132424</v>
      </c>
      <c r="F18" s="2">
        <v>1560</v>
      </c>
      <c r="G18" s="2">
        <v>13</v>
      </c>
      <c r="H18" s="1" t="s">
        <v>30</v>
      </c>
      <c r="I18" s="2" t="s">
        <v>148</v>
      </c>
      <c r="J18" s="1" t="s">
        <v>129</v>
      </c>
    </row>
    <row r="19" spans="1:10" x14ac:dyDescent="0.25">
      <c r="A19">
        <f t="shared" si="0"/>
        <v>120</v>
      </c>
      <c r="B19" s="1" t="s">
        <v>142</v>
      </c>
      <c r="C19" s="1" t="s">
        <v>143</v>
      </c>
      <c r="D19" s="2">
        <v>9</v>
      </c>
      <c r="E19" s="1">
        <v>20.132424</v>
      </c>
      <c r="F19" s="2">
        <v>1560</v>
      </c>
      <c r="G19" s="2">
        <v>13</v>
      </c>
      <c r="H19" s="1" t="s">
        <v>30</v>
      </c>
      <c r="I19" s="2" t="s">
        <v>148</v>
      </c>
      <c r="J19" s="1" t="s">
        <v>130</v>
      </c>
    </row>
    <row r="20" spans="1:10" x14ac:dyDescent="0.25">
      <c r="A20">
        <f t="shared" si="0"/>
        <v>120</v>
      </c>
      <c r="B20" s="1" t="s">
        <v>142</v>
      </c>
      <c r="C20" s="1" t="s">
        <v>143</v>
      </c>
      <c r="D20" s="2">
        <v>10</v>
      </c>
      <c r="E20" s="1">
        <v>20.132424</v>
      </c>
      <c r="F20" s="2">
        <v>1560</v>
      </c>
      <c r="G20" s="2">
        <v>13</v>
      </c>
      <c r="H20" s="1" t="s">
        <v>30</v>
      </c>
      <c r="I20" s="2" t="s">
        <v>148</v>
      </c>
      <c r="J20" s="1" t="s">
        <v>131</v>
      </c>
    </row>
    <row r="21" spans="1:10" x14ac:dyDescent="0.25">
      <c r="A21">
        <f t="shared" si="0"/>
        <v>120</v>
      </c>
      <c r="B21" s="1" t="s">
        <v>142</v>
      </c>
      <c r="C21" s="1" t="s">
        <v>143</v>
      </c>
      <c r="D21" s="2">
        <v>11</v>
      </c>
      <c r="E21" s="1">
        <v>23.487827999999997</v>
      </c>
      <c r="F21" s="2">
        <v>3000</v>
      </c>
      <c r="G21" s="2">
        <v>25</v>
      </c>
      <c r="H21" s="1" t="s">
        <v>30</v>
      </c>
      <c r="I21" s="2" t="s">
        <v>26</v>
      </c>
      <c r="J21" s="1" t="s">
        <v>45</v>
      </c>
    </row>
    <row r="22" spans="1:10" x14ac:dyDescent="0.25">
      <c r="A22">
        <f t="shared" si="0"/>
        <v>120</v>
      </c>
      <c r="B22" s="1" t="s">
        <v>142</v>
      </c>
      <c r="C22" s="1" t="s">
        <v>143</v>
      </c>
      <c r="D22" s="2">
        <v>12</v>
      </c>
      <c r="E22" s="1">
        <v>23.487827999999997</v>
      </c>
      <c r="F22" s="2">
        <v>3000</v>
      </c>
      <c r="G22" s="2">
        <v>25</v>
      </c>
      <c r="H22" s="1" t="s">
        <v>30</v>
      </c>
      <c r="I22" s="2" t="s">
        <v>26</v>
      </c>
      <c r="J22" s="1" t="s">
        <v>46</v>
      </c>
    </row>
    <row r="23" spans="1:10" x14ac:dyDescent="0.25">
      <c r="A23">
        <f t="shared" si="0"/>
        <v>120</v>
      </c>
      <c r="B23" s="1" t="s">
        <v>142</v>
      </c>
      <c r="C23" s="1" t="s">
        <v>143</v>
      </c>
      <c r="D23" s="2">
        <v>13</v>
      </c>
      <c r="E23" s="1">
        <v>23.487827999999997</v>
      </c>
      <c r="F23" s="2">
        <v>3000</v>
      </c>
      <c r="G23" s="2">
        <v>25</v>
      </c>
      <c r="H23" s="1" t="s">
        <v>30</v>
      </c>
      <c r="I23" s="2" t="s">
        <v>26</v>
      </c>
      <c r="J23" s="1" t="s">
        <v>47</v>
      </c>
    </row>
    <row r="24" spans="1:10" x14ac:dyDescent="0.25">
      <c r="A24">
        <f t="shared" si="0"/>
        <v>120</v>
      </c>
      <c r="B24" s="1" t="s">
        <v>142</v>
      </c>
      <c r="C24" s="1" t="s">
        <v>143</v>
      </c>
      <c r="D24" s="2">
        <v>14</v>
      </c>
      <c r="E24" s="1">
        <v>109.05063</v>
      </c>
      <c r="F24" s="2">
        <v>2160</v>
      </c>
      <c r="G24" s="2">
        <v>18</v>
      </c>
      <c r="H24" s="1" t="s">
        <v>30</v>
      </c>
      <c r="I24" s="2" t="s">
        <v>26</v>
      </c>
      <c r="J24" s="1" t="s">
        <v>114</v>
      </c>
    </row>
    <row r="25" spans="1:10" x14ac:dyDescent="0.25">
      <c r="A25">
        <f t="shared" si="0"/>
        <v>120</v>
      </c>
      <c r="B25" s="1" t="s">
        <v>142</v>
      </c>
      <c r="C25" s="1" t="s">
        <v>143</v>
      </c>
      <c r="D25" s="2">
        <v>15</v>
      </c>
      <c r="E25" s="1">
        <v>109.05063</v>
      </c>
      <c r="F25" s="2">
        <v>2160</v>
      </c>
      <c r="G25" s="2">
        <v>18</v>
      </c>
      <c r="H25" s="1" t="s">
        <v>30</v>
      </c>
      <c r="I25" s="2" t="s">
        <v>26</v>
      </c>
      <c r="J25" s="1" t="s">
        <v>115</v>
      </c>
    </row>
    <row r="26" spans="1:10" x14ac:dyDescent="0.25">
      <c r="A26">
        <f t="shared" si="0"/>
        <v>120</v>
      </c>
      <c r="B26" s="1" t="s">
        <v>142</v>
      </c>
      <c r="C26" s="1" t="s">
        <v>143</v>
      </c>
      <c r="D26" s="2">
        <v>16</v>
      </c>
      <c r="E26" s="1">
        <v>115.76143799999998</v>
      </c>
      <c r="F26" s="2">
        <v>2160</v>
      </c>
      <c r="G26" s="2">
        <v>18</v>
      </c>
      <c r="H26" s="1" t="s">
        <v>30</v>
      </c>
      <c r="I26" s="2" t="s">
        <v>26</v>
      </c>
      <c r="J26" s="1" t="s">
        <v>116</v>
      </c>
    </row>
    <row r="27" spans="1:10" x14ac:dyDescent="0.25">
      <c r="A27">
        <f t="shared" si="0"/>
        <v>120</v>
      </c>
      <c r="B27" s="1" t="s">
        <v>142</v>
      </c>
      <c r="C27" s="1" t="s">
        <v>143</v>
      </c>
      <c r="D27" s="2">
        <v>17</v>
      </c>
      <c r="E27" s="1">
        <v>115.76143799999998</v>
      </c>
      <c r="F27" s="2">
        <v>2160</v>
      </c>
      <c r="G27" s="2">
        <v>18</v>
      </c>
      <c r="H27" s="1" t="s">
        <v>30</v>
      </c>
      <c r="I27" s="2" t="s">
        <v>26</v>
      </c>
      <c r="J27" s="1" t="s">
        <v>117</v>
      </c>
    </row>
    <row r="28" spans="1:10" x14ac:dyDescent="0.25">
      <c r="A28">
        <f t="shared" si="0"/>
        <v>120</v>
      </c>
      <c r="B28" s="1" t="s">
        <v>142</v>
      </c>
      <c r="C28" s="1" t="s">
        <v>143</v>
      </c>
      <c r="D28" s="2">
        <v>18</v>
      </c>
      <c r="E28" s="1">
        <v>122.472246</v>
      </c>
      <c r="F28" s="2">
        <v>2760</v>
      </c>
      <c r="G28" s="2">
        <v>23</v>
      </c>
      <c r="H28" s="1" t="s">
        <v>30</v>
      </c>
      <c r="I28" s="2" t="s">
        <v>26</v>
      </c>
      <c r="J28" s="1" t="s">
        <v>118</v>
      </c>
    </row>
    <row r="29" spans="1:10" x14ac:dyDescent="0.25">
      <c r="A29">
        <f t="shared" si="0"/>
        <v>120</v>
      </c>
      <c r="B29" s="1" t="s">
        <v>142</v>
      </c>
      <c r="C29" s="1" t="s">
        <v>143</v>
      </c>
      <c r="D29" s="2">
        <v>19</v>
      </c>
      <c r="E29" s="1">
        <v>122.472246</v>
      </c>
      <c r="F29" s="2">
        <v>2760</v>
      </c>
      <c r="G29" s="2">
        <v>23</v>
      </c>
      <c r="H29" s="1" t="s">
        <v>30</v>
      </c>
      <c r="I29" s="2" t="s">
        <v>26</v>
      </c>
      <c r="J29" s="1" t="s">
        <v>119</v>
      </c>
    </row>
    <row r="30" spans="1:10" x14ac:dyDescent="0.25">
      <c r="A30">
        <f t="shared" si="0"/>
        <v>115</v>
      </c>
      <c r="B30" s="1" t="s">
        <v>142</v>
      </c>
      <c r="C30" s="1" t="s">
        <v>143</v>
      </c>
      <c r="D30" s="2">
        <v>20</v>
      </c>
      <c r="E30" s="1">
        <v>25.920495900000002</v>
      </c>
      <c r="F30" s="2">
        <v>1150</v>
      </c>
      <c r="G30" s="2">
        <v>10</v>
      </c>
      <c r="H30" s="1" t="s">
        <v>30</v>
      </c>
      <c r="I30" s="2" t="s">
        <v>26</v>
      </c>
      <c r="J30" s="1" t="s">
        <v>39</v>
      </c>
    </row>
    <row r="31" spans="1:10" x14ac:dyDescent="0.25">
      <c r="A31">
        <f t="shared" si="0"/>
        <v>115</v>
      </c>
      <c r="B31" s="1" t="s">
        <v>142</v>
      </c>
      <c r="C31" s="1" t="s">
        <v>143</v>
      </c>
      <c r="D31" s="2">
        <v>21</v>
      </c>
      <c r="E31" s="1">
        <v>27.178772399999996</v>
      </c>
      <c r="F31" s="2">
        <v>1150</v>
      </c>
      <c r="G31" s="2">
        <v>10</v>
      </c>
      <c r="H31" s="1" t="s">
        <v>30</v>
      </c>
      <c r="I31" s="2" t="s">
        <v>26</v>
      </c>
      <c r="J31" s="1" t="s">
        <v>37</v>
      </c>
    </row>
    <row r="32" spans="1:10" x14ac:dyDescent="0.25">
      <c r="A32">
        <f t="shared" si="0"/>
        <v>115</v>
      </c>
      <c r="B32" s="1" t="s">
        <v>142</v>
      </c>
      <c r="C32" s="1" t="s">
        <v>143</v>
      </c>
      <c r="D32" s="2">
        <v>22</v>
      </c>
      <c r="E32" s="1">
        <v>29.275899900000002</v>
      </c>
      <c r="F32" s="2">
        <v>1725</v>
      </c>
      <c r="G32" s="2">
        <v>15</v>
      </c>
      <c r="H32" s="1" t="s">
        <v>30</v>
      </c>
      <c r="I32" s="2" t="s">
        <v>26</v>
      </c>
      <c r="J32" s="1" t="s">
        <v>43</v>
      </c>
    </row>
    <row r="33" spans="1:10" x14ac:dyDescent="0.25">
      <c r="A33">
        <f t="shared" si="0"/>
        <v>115</v>
      </c>
      <c r="B33" s="1" t="s">
        <v>142</v>
      </c>
      <c r="C33" s="1" t="s">
        <v>143</v>
      </c>
      <c r="D33" s="2">
        <v>23</v>
      </c>
      <c r="E33" s="1">
        <v>30.198636</v>
      </c>
      <c r="F33" s="2">
        <v>1150</v>
      </c>
      <c r="G33" s="2">
        <v>10</v>
      </c>
      <c r="H33" s="1" t="s">
        <v>30</v>
      </c>
      <c r="I33" s="2" t="s">
        <v>26</v>
      </c>
      <c r="J33" s="1" t="s">
        <v>40</v>
      </c>
    </row>
    <row r="34" spans="1:10" x14ac:dyDescent="0.25">
      <c r="A34">
        <f t="shared" si="0"/>
        <v>115</v>
      </c>
      <c r="B34" s="1" t="s">
        <v>142</v>
      </c>
      <c r="C34" s="1" t="s">
        <v>143</v>
      </c>
      <c r="D34" s="2">
        <v>24</v>
      </c>
      <c r="E34" s="1">
        <v>30.534176399999996</v>
      </c>
      <c r="F34" s="2">
        <v>1725</v>
      </c>
      <c r="G34" s="2">
        <v>15</v>
      </c>
      <c r="H34" s="1" t="s">
        <v>30</v>
      </c>
      <c r="I34" s="2" t="s">
        <v>26</v>
      </c>
      <c r="J34" s="1" t="s">
        <v>41</v>
      </c>
    </row>
    <row r="35" spans="1:10" x14ac:dyDescent="0.25">
      <c r="A35">
        <f t="shared" si="0"/>
        <v>115</v>
      </c>
      <c r="B35" s="1" t="s">
        <v>142</v>
      </c>
      <c r="C35" s="1" t="s">
        <v>143</v>
      </c>
      <c r="D35" s="2">
        <v>25</v>
      </c>
      <c r="E35" s="1">
        <v>31.456912499999998</v>
      </c>
      <c r="F35" s="2">
        <v>1150</v>
      </c>
      <c r="G35" s="2">
        <v>10</v>
      </c>
      <c r="H35" s="1" t="s">
        <v>30</v>
      </c>
      <c r="I35" s="2" t="s">
        <v>26</v>
      </c>
      <c r="J35" s="1" t="s">
        <v>38</v>
      </c>
    </row>
    <row r="36" spans="1:10" x14ac:dyDescent="0.25">
      <c r="A36">
        <f t="shared" si="0"/>
        <v>115</v>
      </c>
      <c r="B36" s="1" t="s">
        <v>142</v>
      </c>
      <c r="C36" s="1" t="s">
        <v>143</v>
      </c>
      <c r="D36" s="2">
        <v>26</v>
      </c>
      <c r="E36" s="1">
        <v>38.587146000000004</v>
      </c>
      <c r="F36" s="2">
        <v>1725</v>
      </c>
      <c r="G36" s="2">
        <v>15</v>
      </c>
      <c r="H36" s="1" t="s">
        <v>30</v>
      </c>
      <c r="I36" s="2" t="s">
        <v>26</v>
      </c>
      <c r="J36" s="1" t="s">
        <v>44</v>
      </c>
    </row>
    <row r="37" spans="1:10" x14ac:dyDescent="0.25">
      <c r="A37">
        <f t="shared" si="0"/>
        <v>115</v>
      </c>
      <c r="B37" s="1" t="s">
        <v>142</v>
      </c>
      <c r="C37" s="1" t="s">
        <v>143</v>
      </c>
      <c r="D37" s="2">
        <v>27</v>
      </c>
      <c r="E37" s="1">
        <v>39.845422500000005</v>
      </c>
      <c r="F37" s="2">
        <v>1725</v>
      </c>
      <c r="G37" s="2">
        <v>15</v>
      </c>
      <c r="H37" s="1" t="s">
        <v>30</v>
      </c>
      <c r="I37" s="2" t="s">
        <v>26</v>
      </c>
      <c r="J37" s="1" t="s">
        <v>42</v>
      </c>
    </row>
    <row r="38" spans="1:10" x14ac:dyDescent="0.25">
      <c r="A38">
        <f t="shared" si="0"/>
        <v>115</v>
      </c>
      <c r="B38" s="1" t="s">
        <v>142</v>
      </c>
      <c r="C38" s="1" t="s">
        <v>143</v>
      </c>
      <c r="D38" s="2">
        <v>28</v>
      </c>
      <c r="E38" s="1">
        <v>104.01752399999999</v>
      </c>
      <c r="F38" s="2">
        <v>5175</v>
      </c>
      <c r="G38" s="2">
        <v>45</v>
      </c>
      <c r="H38" s="1" t="s">
        <v>30</v>
      </c>
      <c r="I38" s="2" t="s">
        <v>26</v>
      </c>
      <c r="J38" s="1" t="s">
        <v>61</v>
      </c>
    </row>
    <row r="39" spans="1:10" x14ac:dyDescent="0.25">
      <c r="A39">
        <f t="shared" si="0"/>
        <v>115</v>
      </c>
      <c r="B39" s="1" t="s">
        <v>142</v>
      </c>
      <c r="C39" s="1" t="s">
        <v>143</v>
      </c>
      <c r="D39" s="2">
        <v>29</v>
      </c>
      <c r="E39" s="1">
        <v>104.01752399999999</v>
      </c>
      <c r="F39" s="2">
        <v>5175</v>
      </c>
      <c r="G39" s="2">
        <v>45</v>
      </c>
      <c r="H39" s="1" t="s">
        <v>30</v>
      </c>
      <c r="I39" s="2" t="s">
        <v>26</v>
      </c>
      <c r="J39" s="1" t="s">
        <v>62</v>
      </c>
    </row>
    <row r="40" spans="1:10" x14ac:dyDescent="0.25">
      <c r="A40">
        <f t="shared" si="0"/>
        <v>115</v>
      </c>
      <c r="B40" s="1" t="s">
        <v>142</v>
      </c>
      <c r="C40" s="1" t="s">
        <v>145</v>
      </c>
      <c r="D40" s="2">
        <v>30</v>
      </c>
      <c r="E40" s="1">
        <v>104.01752399999999</v>
      </c>
      <c r="F40" s="2">
        <v>4600</v>
      </c>
      <c r="G40" s="2">
        <v>40</v>
      </c>
      <c r="H40" s="1" t="s">
        <v>30</v>
      </c>
      <c r="I40" s="2" t="s">
        <v>150</v>
      </c>
      <c r="J40" s="1" t="s">
        <v>74</v>
      </c>
    </row>
    <row r="41" spans="1:10" x14ac:dyDescent="0.25">
      <c r="A41">
        <f t="shared" si="0"/>
        <v>115</v>
      </c>
      <c r="B41" s="1" t="s">
        <v>142</v>
      </c>
      <c r="C41" s="1" t="s">
        <v>143</v>
      </c>
      <c r="D41" s="2">
        <v>31</v>
      </c>
      <c r="E41" s="1">
        <v>109.05063</v>
      </c>
      <c r="F41" s="2">
        <v>5175</v>
      </c>
      <c r="G41" s="2">
        <v>45</v>
      </c>
      <c r="H41" s="1" t="s">
        <v>30</v>
      </c>
      <c r="I41" s="2" t="s">
        <v>26</v>
      </c>
      <c r="J41" s="1" t="s">
        <v>63</v>
      </c>
    </row>
    <row r="42" spans="1:10" x14ac:dyDescent="0.25">
      <c r="A42">
        <f t="shared" si="0"/>
        <v>115</v>
      </c>
      <c r="B42" s="1" t="s">
        <v>142</v>
      </c>
      <c r="C42" s="1" t="s">
        <v>143</v>
      </c>
      <c r="D42" s="2">
        <v>32</v>
      </c>
      <c r="E42" s="1">
        <v>114.08373599999999</v>
      </c>
      <c r="F42" s="2">
        <v>4140</v>
      </c>
      <c r="G42" s="2">
        <v>36</v>
      </c>
      <c r="H42" s="1" t="s">
        <v>30</v>
      </c>
      <c r="I42" s="2" t="s">
        <v>152</v>
      </c>
      <c r="J42" s="1" t="s">
        <v>59</v>
      </c>
    </row>
    <row r="43" spans="1:10" x14ac:dyDescent="0.25">
      <c r="A43">
        <f t="shared" ref="A43:A74" si="1">F43/G43</f>
        <v>115</v>
      </c>
      <c r="B43" s="1" t="s">
        <v>142</v>
      </c>
      <c r="C43" s="1" t="s">
        <v>143</v>
      </c>
      <c r="D43" s="2">
        <v>33</v>
      </c>
      <c r="E43" s="1">
        <v>119.11684199999999</v>
      </c>
      <c r="F43" s="2">
        <v>5290</v>
      </c>
      <c r="G43" s="2">
        <v>46</v>
      </c>
      <c r="H43" s="1" t="s">
        <v>30</v>
      </c>
      <c r="I43" s="2" t="s">
        <v>152</v>
      </c>
      <c r="J43" s="1" t="s">
        <v>60</v>
      </c>
    </row>
    <row r="44" spans="1:10" x14ac:dyDescent="0.25">
      <c r="A44">
        <f t="shared" si="1"/>
        <v>115</v>
      </c>
      <c r="B44" s="1" t="s">
        <v>142</v>
      </c>
      <c r="C44" s="1" t="s">
        <v>143</v>
      </c>
      <c r="D44" s="2">
        <v>34</v>
      </c>
      <c r="E44" s="1">
        <v>120.794544</v>
      </c>
      <c r="F44" s="2">
        <v>2300</v>
      </c>
      <c r="G44" s="2">
        <v>20</v>
      </c>
      <c r="H44" s="1" t="s">
        <v>30</v>
      </c>
      <c r="I44" s="2" t="s">
        <v>151</v>
      </c>
      <c r="J44" s="1" t="s">
        <v>48</v>
      </c>
    </row>
    <row r="45" spans="1:10" x14ac:dyDescent="0.25">
      <c r="A45">
        <f t="shared" si="1"/>
        <v>115</v>
      </c>
      <c r="B45" s="1" t="s">
        <v>142</v>
      </c>
      <c r="C45" s="1" t="s">
        <v>143</v>
      </c>
      <c r="D45" s="2">
        <v>35</v>
      </c>
      <c r="E45" s="1">
        <v>120.794544</v>
      </c>
      <c r="F45" s="2">
        <v>2300</v>
      </c>
      <c r="G45" s="2">
        <v>20</v>
      </c>
      <c r="H45" s="1" t="s">
        <v>30</v>
      </c>
      <c r="I45" s="2" t="s">
        <v>151</v>
      </c>
      <c r="J45" s="1" t="s">
        <v>49</v>
      </c>
    </row>
    <row r="46" spans="1:10" x14ac:dyDescent="0.25">
      <c r="A46">
        <f t="shared" si="1"/>
        <v>115</v>
      </c>
      <c r="B46" s="1" t="s">
        <v>142</v>
      </c>
      <c r="C46" s="1" t="s">
        <v>143</v>
      </c>
      <c r="D46" s="2">
        <v>36</v>
      </c>
      <c r="E46" s="1">
        <v>120.794544</v>
      </c>
      <c r="F46" s="2">
        <v>2300</v>
      </c>
      <c r="G46" s="2">
        <v>20</v>
      </c>
      <c r="H46" s="1" t="s">
        <v>30</v>
      </c>
      <c r="I46" s="2" t="s">
        <v>151</v>
      </c>
      <c r="J46" s="1" t="s">
        <v>50</v>
      </c>
    </row>
    <row r="47" spans="1:10" x14ac:dyDescent="0.25">
      <c r="A47">
        <f t="shared" si="1"/>
        <v>115</v>
      </c>
      <c r="B47" s="1" t="s">
        <v>142</v>
      </c>
      <c r="C47" s="1" t="s">
        <v>143</v>
      </c>
      <c r="D47" s="2">
        <v>37</v>
      </c>
      <c r="E47" s="1">
        <v>120.794544</v>
      </c>
      <c r="F47" s="2">
        <v>2300</v>
      </c>
      <c r="G47" s="2">
        <v>20</v>
      </c>
      <c r="H47" s="1" t="s">
        <v>30</v>
      </c>
      <c r="I47" s="2" t="s">
        <v>151</v>
      </c>
      <c r="J47" s="1" t="s">
        <v>51</v>
      </c>
    </row>
    <row r="48" spans="1:10" x14ac:dyDescent="0.25">
      <c r="A48">
        <f t="shared" si="1"/>
        <v>115</v>
      </c>
      <c r="B48" s="1" t="s">
        <v>142</v>
      </c>
      <c r="C48" s="1" t="s">
        <v>143</v>
      </c>
      <c r="D48" s="2">
        <v>38</v>
      </c>
      <c r="E48" s="1">
        <v>120.794544</v>
      </c>
      <c r="F48" s="2">
        <v>2300</v>
      </c>
      <c r="G48" s="2">
        <v>20</v>
      </c>
      <c r="H48" s="1" t="s">
        <v>30</v>
      </c>
      <c r="I48" s="2" t="s">
        <v>151</v>
      </c>
      <c r="J48" s="1" t="s">
        <v>53</v>
      </c>
    </row>
    <row r="49" spans="1:10" x14ac:dyDescent="0.25">
      <c r="A49">
        <f t="shared" si="1"/>
        <v>115</v>
      </c>
      <c r="B49" s="1" t="s">
        <v>142</v>
      </c>
      <c r="C49" s="1" t="s">
        <v>143</v>
      </c>
      <c r="D49" s="2">
        <v>39</v>
      </c>
      <c r="E49" s="1">
        <v>120.794544</v>
      </c>
      <c r="F49" s="2">
        <v>2300</v>
      </c>
      <c r="G49" s="2">
        <v>20</v>
      </c>
      <c r="H49" s="1" t="s">
        <v>30</v>
      </c>
      <c r="I49" s="2" t="s">
        <v>151</v>
      </c>
      <c r="J49" s="1" t="s">
        <v>54</v>
      </c>
    </row>
    <row r="50" spans="1:10" x14ac:dyDescent="0.25">
      <c r="A50">
        <f t="shared" si="1"/>
        <v>115</v>
      </c>
      <c r="B50" s="1" t="s">
        <v>142</v>
      </c>
      <c r="C50" s="1" t="s">
        <v>143</v>
      </c>
      <c r="D50" s="2">
        <v>40</v>
      </c>
      <c r="E50" s="1">
        <v>124.14994799999999</v>
      </c>
      <c r="F50" s="2">
        <v>2300</v>
      </c>
      <c r="G50" s="2">
        <v>20</v>
      </c>
      <c r="H50" s="1" t="s">
        <v>30</v>
      </c>
      <c r="I50" s="2" t="s">
        <v>151</v>
      </c>
      <c r="J50" s="1" t="s">
        <v>55</v>
      </c>
    </row>
    <row r="51" spans="1:10" x14ac:dyDescent="0.25">
      <c r="A51">
        <f t="shared" si="1"/>
        <v>115</v>
      </c>
      <c r="B51" s="1" t="s">
        <v>142</v>
      </c>
      <c r="C51" s="1" t="s">
        <v>143</v>
      </c>
      <c r="D51" s="2">
        <v>41</v>
      </c>
      <c r="E51" s="1">
        <v>124.14994799999999</v>
      </c>
      <c r="F51" s="2">
        <v>2300</v>
      </c>
      <c r="G51" s="2">
        <v>20</v>
      </c>
      <c r="H51" s="1" t="s">
        <v>30</v>
      </c>
      <c r="I51" s="2" t="s">
        <v>151</v>
      </c>
      <c r="J51" s="1" t="s">
        <v>56</v>
      </c>
    </row>
    <row r="52" spans="1:10" x14ac:dyDescent="0.25">
      <c r="A52">
        <f t="shared" si="1"/>
        <v>115</v>
      </c>
      <c r="B52" s="1" t="s">
        <v>142</v>
      </c>
      <c r="C52" s="1" t="s">
        <v>145</v>
      </c>
      <c r="D52" s="2">
        <v>42</v>
      </c>
      <c r="E52" s="1">
        <v>134.21616</v>
      </c>
      <c r="F52" s="2">
        <v>2875</v>
      </c>
      <c r="G52" s="2">
        <v>25</v>
      </c>
      <c r="H52" s="1" t="s">
        <v>30</v>
      </c>
      <c r="I52" s="2" t="s">
        <v>150</v>
      </c>
      <c r="J52" s="1" t="s">
        <v>77</v>
      </c>
    </row>
    <row r="53" spans="1:10" x14ac:dyDescent="0.25">
      <c r="A53">
        <f t="shared" si="1"/>
        <v>115</v>
      </c>
      <c r="B53" s="1" t="s">
        <v>142</v>
      </c>
      <c r="C53" s="1" t="s">
        <v>145</v>
      </c>
      <c r="D53" s="2">
        <v>43</v>
      </c>
      <c r="E53" s="1">
        <v>134.21616</v>
      </c>
      <c r="F53" s="2">
        <v>4600</v>
      </c>
      <c r="G53" s="2">
        <v>40</v>
      </c>
      <c r="H53" s="1" t="s">
        <v>30</v>
      </c>
      <c r="I53" s="2" t="s">
        <v>150</v>
      </c>
      <c r="J53" s="1" t="s">
        <v>78</v>
      </c>
    </row>
    <row r="54" spans="1:10" x14ac:dyDescent="0.25">
      <c r="A54">
        <f t="shared" si="1"/>
        <v>115</v>
      </c>
      <c r="B54" s="1" t="s">
        <v>142</v>
      </c>
      <c r="C54" s="1" t="s">
        <v>145</v>
      </c>
      <c r="D54" s="2">
        <v>44</v>
      </c>
      <c r="E54" s="1">
        <v>134.21616</v>
      </c>
      <c r="F54" s="2">
        <v>6900</v>
      </c>
      <c r="G54" s="2">
        <v>60</v>
      </c>
      <c r="H54" s="1" t="s">
        <v>30</v>
      </c>
      <c r="I54" s="2" t="s">
        <v>150</v>
      </c>
      <c r="J54" s="1" t="s">
        <v>79</v>
      </c>
    </row>
    <row r="55" spans="1:10" x14ac:dyDescent="0.25">
      <c r="A55">
        <f t="shared" si="1"/>
        <v>115</v>
      </c>
      <c r="B55" s="1" t="s">
        <v>142</v>
      </c>
      <c r="C55" s="1" t="s">
        <v>143</v>
      </c>
      <c r="D55" s="2">
        <v>45</v>
      </c>
      <c r="E55" s="1">
        <v>142.60466999999997</v>
      </c>
      <c r="F55" s="2">
        <v>4600</v>
      </c>
      <c r="G55" s="2">
        <v>40</v>
      </c>
      <c r="H55" s="1" t="s">
        <v>30</v>
      </c>
      <c r="I55" s="2" t="s">
        <v>151</v>
      </c>
      <c r="J55" s="1" t="s">
        <v>52</v>
      </c>
    </row>
    <row r="56" spans="1:10" x14ac:dyDescent="0.25">
      <c r="A56">
        <f t="shared" si="1"/>
        <v>115</v>
      </c>
      <c r="B56" s="1" t="s">
        <v>142</v>
      </c>
      <c r="C56" s="1" t="s">
        <v>143</v>
      </c>
      <c r="D56" s="2">
        <v>46</v>
      </c>
      <c r="E56" s="1">
        <v>142.60466999999997</v>
      </c>
      <c r="F56" s="2">
        <v>5750</v>
      </c>
      <c r="G56" s="2">
        <v>50</v>
      </c>
      <c r="H56" s="1" t="s">
        <v>30</v>
      </c>
      <c r="I56" s="2" t="s">
        <v>151</v>
      </c>
      <c r="J56" s="1" t="s">
        <v>52</v>
      </c>
    </row>
    <row r="57" spans="1:10" x14ac:dyDescent="0.25">
      <c r="A57">
        <f t="shared" si="1"/>
        <v>115</v>
      </c>
      <c r="B57" s="1" t="s">
        <v>142</v>
      </c>
      <c r="C57" s="1" t="s">
        <v>145</v>
      </c>
      <c r="D57" s="2">
        <v>47</v>
      </c>
      <c r="E57" s="1">
        <v>142.60466999999997</v>
      </c>
      <c r="F57" s="2">
        <v>6900</v>
      </c>
      <c r="G57" s="2">
        <v>60</v>
      </c>
      <c r="H57" s="1" t="s">
        <v>30</v>
      </c>
      <c r="I57" s="2" t="s">
        <v>150</v>
      </c>
      <c r="J57" s="1" t="s">
        <v>75</v>
      </c>
    </row>
    <row r="58" spans="1:10" x14ac:dyDescent="0.25">
      <c r="A58">
        <f t="shared" si="1"/>
        <v>115</v>
      </c>
      <c r="B58" s="1" t="s">
        <v>142</v>
      </c>
      <c r="C58" s="1" t="s">
        <v>145</v>
      </c>
      <c r="D58" s="2">
        <v>48</v>
      </c>
      <c r="E58" s="1">
        <v>142.60466999999997</v>
      </c>
      <c r="F58" s="2">
        <v>9200</v>
      </c>
      <c r="G58" s="2">
        <v>80</v>
      </c>
      <c r="H58" s="1" t="s">
        <v>30</v>
      </c>
      <c r="I58" s="2" t="s">
        <v>150</v>
      </c>
      <c r="J58" s="1" t="s">
        <v>80</v>
      </c>
    </row>
    <row r="59" spans="1:10" x14ac:dyDescent="0.25">
      <c r="A59">
        <f t="shared" si="1"/>
        <v>115</v>
      </c>
      <c r="B59" s="1" t="s">
        <v>142</v>
      </c>
      <c r="C59" s="1" t="s">
        <v>143</v>
      </c>
      <c r="D59" s="2">
        <v>49</v>
      </c>
      <c r="E59" s="1">
        <v>145.96007399999999</v>
      </c>
      <c r="F59" s="2">
        <v>4600</v>
      </c>
      <c r="G59" s="2">
        <v>40</v>
      </c>
      <c r="H59" s="1" t="s">
        <v>30</v>
      </c>
      <c r="I59" s="2" t="s">
        <v>151</v>
      </c>
      <c r="J59" s="1" t="s">
        <v>57</v>
      </c>
    </row>
    <row r="60" spans="1:10" x14ac:dyDescent="0.25">
      <c r="A60">
        <f t="shared" si="1"/>
        <v>115</v>
      </c>
      <c r="B60" s="1" t="s">
        <v>142</v>
      </c>
      <c r="C60" s="1" t="s">
        <v>143</v>
      </c>
      <c r="D60" s="2">
        <v>50</v>
      </c>
      <c r="E60" s="1">
        <v>145.96007399999999</v>
      </c>
      <c r="F60" s="2">
        <v>4600</v>
      </c>
      <c r="G60" s="2">
        <v>40</v>
      </c>
      <c r="H60" s="1" t="s">
        <v>30</v>
      </c>
      <c r="I60" s="2" t="s">
        <v>151</v>
      </c>
      <c r="J60" s="1" t="s">
        <v>58</v>
      </c>
    </row>
    <row r="61" spans="1:10" x14ac:dyDescent="0.25">
      <c r="A61">
        <f t="shared" si="1"/>
        <v>115</v>
      </c>
      <c r="B61" s="1" t="s">
        <v>142</v>
      </c>
      <c r="C61" s="1" t="s">
        <v>145</v>
      </c>
      <c r="D61" s="2">
        <v>51</v>
      </c>
      <c r="E61" s="1">
        <v>159.38169000000002</v>
      </c>
      <c r="F61" s="2">
        <v>5175</v>
      </c>
      <c r="G61" s="2">
        <v>45</v>
      </c>
      <c r="H61" s="1" t="s">
        <v>30</v>
      </c>
      <c r="I61" s="2" t="s">
        <v>153</v>
      </c>
      <c r="J61" s="1" t="s">
        <v>70</v>
      </c>
    </row>
    <row r="62" spans="1:10" x14ac:dyDescent="0.25">
      <c r="A62">
        <f t="shared" si="1"/>
        <v>115</v>
      </c>
      <c r="B62" s="1" t="s">
        <v>142</v>
      </c>
      <c r="C62" s="1" t="s">
        <v>145</v>
      </c>
      <c r="D62" s="2">
        <v>52</v>
      </c>
      <c r="E62" s="1">
        <v>159.38169000000002</v>
      </c>
      <c r="F62" s="2">
        <v>5175</v>
      </c>
      <c r="G62" s="2">
        <v>45</v>
      </c>
      <c r="H62" s="1" t="s">
        <v>30</v>
      </c>
      <c r="I62" s="2" t="s">
        <v>153</v>
      </c>
      <c r="J62" s="1" t="s">
        <v>71</v>
      </c>
    </row>
    <row r="63" spans="1:10" x14ac:dyDescent="0.25">
      <c r="A63">
        <f t="shared" si="1"/>
        <v>115</v>
      </c>
      <c r="B63" s="1" t="s">
        <v>142</v>
      </c>
      <c r="C63" s="1" t="s">
        <v>145</v>
      </c>
      <c r="D63" s="2">
        <v>53</v>
      </c>
      <c r="E63" s="1">
        <v>171.12560399999998</v>
      </c>
      <c r="F63" s="2">
        <v>9200</v>
      </c>
      <c r="G63" s="2">
        <v>80</v>
      </c>
      <c r="H63" s="1" t="s">
        <v>30</v>
      </c>
      <c r="I63" s="2" t="s">
        <v>150</v>
      </c>
      <c r="J63" s="1" t="s">
        <v>76</v>
      </c>
    </row>
    <row r="64" spans="1:10" x14ac:dyDescent="0.25">
      <c r="A64">
        <f t="shared" si="1"/>
        <v>115</v>
      </c>
      <c r="B64" s="1" t="s">
        <v>142</v>
      </c>
      <c r="C64" s="1" t="s">
        <v>145</v>
      </c>
      <c r="D64" s="2">
        <v>54</v>
      </c>
      <c r="E64" s="1">
        <v>192.93572999999998</v>
      </c>
      <c r="F64" s="2">
        <v>6210</v>
      </c>
      <c r="G64" s="2">
        <v>54</v>
      </c>
      <c r="H64" s="1" t="s">
        <v>30</v>
      </c>
      <c r="I64" s="2" t="s">
        <v>153</v>
      </c>
      <c r="J64" s="1" t="s">
        <v>72</v>
      </c>
    </row>
    <row r="65" spans="1:10" x14ac:dyDescent="0.25">
      <c r="A65">
        <f t="shared" si="1"/>
        <v>115</v>
      </c>
      <c r="B65" s="1" t="s">
        <v>142</v>
      </c>
      <c r="C65" s="1" t="s">
        <v>145</v>
      </c>
      <c r="D65" s="2">
        <v>55</v>
      </c>
      <c r="E65" s="1">
        <v>192.93572999999998</v>
      </c>
      <c r="F65" s="2">
        <v>6210</v>
      </c>
      <c r="G65" s="2">
        <v>54</v>
      </c>
      <c r="H65" s="1" t="s">
        <v>30</v>
      </c>
      <c r="I65" s="2" t="s">
        <v>153</v>
      </c>
      <c r="J65" s="1" t="s">
        <v>73</v>
      </c>
    </row>
    <row r="66" spans="1:10" x14ac:dyDescent="0.25">
      <c r="A66">
        <f t="shared" si="1"/>
        <v>115</v>
      </c>
      <c r="B66" s="1" t="s">
        <v>142</v>
      </c>
      <c r="C66" s="1" t="s">
        <v>144</v>
      </c>
      <c r="D66" s="2">
        <v>56</v>
      </c>
      <c r="E66" s="1">
        <v>301.98636000000005</v>
      </c>
      <c r="F66" s="2">
        <v>11500</v>
      </c>
      <c r="G66" s="2">
        <v>100</v>
      </c>
      <c r="H66" s="1" t="s">
        <v>30</v>
      </c>
      <c r="I66" s="2" t="s">
        <v>149</v>
      </c>
      <c r="J66" s="1" t="s">
        <v>81</v>
      </c>
    </row>
    <row r="67" spans="1:10" x14ac:dyDescent="0.25">
      <c r="A67">
        <f t="shared" si="1"/>
        <v>115</v>
      </c>
      <c r="B67" s="1" t="s">
        <v>142</v>
      </c>
      <c r="C67" s="1" t="s">
        <v>144</v>
      </c>
      <c r="D67" s="2">
        <v>57</v>
      </c>
      <c r="E67" s="1">
        <v>301.98636000000005</v>
      </c>
      <c r="F67" s="2">
        <v>11500</v>
      </c>
      <c r="G67" s="2">
        <v>100</v>
      </c>
      <c r="H67" s="1" t="s">
        <v>30</v>
      </c>
      <c r="I67" s="2" t="s">
        <v>149</v>
      </c>
      <c r="J67" s="1" t="s">
        <v>81</v>
      </c>
    </row>
    <row r="68" spans="1:10" x14ac:dyDescent="0.25">
      <c r="A68">
        <f t="shared" si="1"/>
        <v>115</v>
      </c>
      <c r="B68" s="1" t="s">
        <v>142</v>
      </c>
      <c r="C68" s="1" t="s">
        <v>144</v>
      </c>
      <c r="D68" s="2">
        <v>58</v>
      </c>
      <c r="E68" s="1">
        <v>301.98636000000005</v>
      </c>
      <c r="F68" s="2">
        <v>11500</v>
      </c>
      <c r="G68" s="2">
        <v>100</v>
      </c>
      <c r="H68" s="1" t="s">
        <v>30</v>
      </c>
      <c r="I68" s="2" t="s">
        <v>149</v>
      </c>
      <c r="J68" s="1" t="s">
        <v>81</v>
      </c>
    </row>
    <row r="69" spans="1:10" x14ac:dyDescent="0.25">
      <c r="A69">
        <f t="shared" si="1"/>
        <v>115</v>
      </c>
      <c r="B69" s="1" t="s">
        <v>142</v>
      </c>
      <c r="C69" s="1" t="s">
        <v>144</v>
      </c>
      <c r="D69" s="2">
        <v>59</v>
      </c>
      <c r="E69" s="1">
        <v>369.09444000000002</v>
      </c>
      <c r="F69" s="2">
        <v>17250</v>
      </c>
      <c r="G69" s="2">
        <v>150</v>
      </c>
      <c r="H69" s="1" t="s">
        <v>30</v>
      </c>
      <c r="I69" s="2" t="s">
        <v>149</v>
      </c>
      <c r="J69" s="1" t="s">
        <v>82</v>
      </c>
    </row>
    <row r="70" spans="1:10" x14ac:dyDescent="0.25">
      <c r="A70">
        <f t="shared" si="1"/>
        <v>115</v>
      </c>
      <c r="B70" s="1" t="s">
        <v>142</v>
      </c>
      <c r="C70" s="1" t="s">
        <v>144</v>
      </c>
      <c r="D70" s="2">
        <v>60</v>
      </c>
      <c r="E70" s="1">
        <v>369.09444000000002</v>
      </c>
      <c r="F70" s="2">
        <v>17250</v>
      </c>
      <c r="G70" s="2">
        <v>150</v>
      </c>
      <c r="H70" s="1" t="s">
        <v>30</v>
      </c>
      <c r="I70" s="2" t="s">
        <v>149</v>
      </c>
      <c r="J70" s="1" t="s">
        <v>83</v>
      </c>
    </row>
    <row r="71" spans="1:10" x14ac:dyDescent="0.25">
      <c r="A71">
        <f t="shared" si="1"/>
        <v>115</v>
      </c>
      <c r="B71" s="1" t="s">
        <v>142</v>
      </c>
      <c r="C71" s="1" t="s">
        <v>144</v>
      </c>
      <c r="D71" s="2">
        <v>61</v>
      </c>
      <c r="E71" s="1">
        <v>369.09444000000002</v>
      </c>
      <c r="F71" s="2">
        <v>17250</v>
      </c>
      <c r="G71" s="2">
        <v>150</v>
      </c>
      <c r="H71" s="1" t="s">
        <v>30</v>
      </c>
      <c r="I71" s="2" t="s">
        <v>149</v>
      </c>
      <c r="J71" s="1" t="s">
        <v>84</v>
      </c>
    </row>
    <row r="72" spans="1:10" x14ac:dyDescent="0.25">
      <c r="A72">
        <f t="shared" si="1"/>
        <v>115</v>
      </c>
      <c r="B72" s="1" t="s">
        <v>142</v>
      </c>
      <c r="C72" s="1" t="s">
        <v>145</v>
      </c>
      <c r="D72" s="2">
        <v>62</v>
      </c>
      <c r="E72" s="1">
        <v>402.64848000000001</v>
      </c>
      <c r="F72" s="2">
        <v>9200</v>
      </c>
      <c r="G72" s="2">
        <v>80</v>
      </c>
      <c r="H72" s="1" t="s">
        <v>30</v>
      </c>
      <c r="I72" s="2" t="s">
        <v>32</v>
      </c>
      <c r="J72" s="1" t="s">
        <v>88</v>
      </c>
    </row>
    <row r="73" spans="1:10" x14ac:dyDescent="0.25">
      <c r="A73">
        <f t="shared" si="1"/>
        <v>115</v>
      </c>
      <c r="B73" s="1" t="s">
        <v>142</v>
      </c>
      <c r="C73" s="1" t="s">
        <v>145</v>
      </c>
      <c r="D73" s="2">
        <v>63</v>
      </c>
      <c r="E73" s="1">
        <v>402.64848000000001</v>
      </c>
      <c r="F73" s="2">
        <v>9200</v>
      </c>
      <c r="G73" s="2">
        <v>80</v>
      </c>
      <c r="H73" s="1" t="s">
        <v>30</v>
      </c>
      <c r="I73" s="2" t="s">
        <v>32</v>
      </c>
      <c r="J73" s="1" t="s">
        <v>89</v>
      </c>
    </row>
    <row r="74" spans="1:10" x14ac:dyDescent="0.25">
      <c r="A74">
        <f t="shared" si="1"/>
        <v>115</v>
      </c>
      <c r="B74" s="1" t="s">
        <v>142</v>
      </c>
      <c r="C74" s="1" t="s">
        <v>145</v>
      </c>
      <c r="D74" s="2">
        <v>64</v>
      </c>
      <c r="E74" s="1">
        <v>402.64848000000001</v>
      </c>
      <c r="F74" s="2">
        <v>9200</v>
      </c>
      <c r="G74" s="2">
        <v>80</v>
      </c>
      <c r="H74" s="1" t="s">
        <v>30</v>
      </c>
      <c r="I74" s="2" t="s">
        <v>32</v>
      </c>
      <c r="J74" s="1" t="s">
        <v>90</v>
      </c>
    </row>
    <row r="75" spans="1:10" x14ac:dyDescent="0.25">
      <c r="A75">
        <f t="shared" ref="A75:A106" si="2">F75/G75</f>
        <v>115</v>
      </c>
      <c r="B75" s="1" t="s">
        <v>142</v>
      </c>
      <c r="C75" s="1" t="s">
        <v>145</v>
      </c>
      <c r="D75" s="2">
        <v>65</v>
      </c>
      <c r="E75" s="1">
        <v>416.07009599999998</v>
      </c>
      <c r="F75" s="2">
        <v>3450</v>
      </c>
      <c r="G75" s="2">
        <v>30</v>
      </c>
      <c r="H75" s="1" t="s">
        <v>30</v>
      </c>
      <c r="I75" s="2" t="s">
        <v>32</v>
      </c>
      <c r="J75" s="1" t="s">
        <v>106</v>
      </c>
    </row>
    <row r="76" spans="1:10" x14ac:dyDescent="0.25">
      <c r="A76">
        <f t="shared" si="2"/>
        <v>115</v>
      </c>
      <c r="B76" s="1" t="s">
        <v>142</v>
      </c>
      <c r="C76" s="1" t="s">
        <v>145</v>
      </c>
      <c r="D76" s="2">
        <v>66</v>
      </c>
      <c r="E76" s="1">
        <v>416.07009599999998</v>
      </c>
      <c r="F76" s="2">
        <v>3450</v>
      </c>
      <c r="G76" s="2">
        <v>30</v>
      </c>
      <c r="H76" s="1" t="s">
        <v>30</v>
      </c>
      <c r="I76" s="2" t="s">
        <v>32</v>
      </c>
      <c r="J76" s="1" t="s">
        <v>107</v>
      </c>
    </row>
    <row r="77" spans="1:10" x14ac:dyDescent="0.25">
      <c r="A77">
        <f t="shared" si="2"/>
        <v>115</v>
      </c>
      <c r="B77" s="1" t="s">
        <v>142</v>
      </c>
      <c r="C77" s="1" t="s">
        <v>145</v>
      </c>
      <c r="D77" s="2">
        <v>67</v>
      </c>
      <c r="E77" s="1">
        <v>426.13630799999999</v>
      </c>
      <c r="F77" s="2">
        <v>11500</v>
      </c>
      <c r="G77" s="2">
        <v>100</v>
      </c>
      <c r="H77" s="1" t="s">
        <v>30</v>
      </c>
      <c r="I77" s="2" t="s">
        <v>32</v>
      </c>
      <c r="J77" s="1" t="s">
        <v>91</v>
      </c>
    </row>
    <row r="78" spans="1:10" x14ac:dyDescent="0.25">
      <c r="A78">
        <f t="shared" si="2"/>
        <v>115</v>
      </c>
      <c r="B78" s="1" t="s">
        <v>142</v>
      </c>
      <c r="C78" s="1" t="s">
        <v>145</v>
      </c>
      <c r="D78" s="2">
        <v>68</v>
      </c>
      <c r="E78" s="1">
        <v>426.13630799999999</v>
      </c>
      <c r="F78" s="2">
        <v>11500</v>
      </c>
      <c r="G78" s="2">
        <v>100</v>
      </c>
      <c r="H78" s="1" t="s">
        <v>30</v>
      </c>
      <c r="I78" s="2" t="s">
        <v>32</v>
      </c>
      <c r="J78" s="1" t="s">
        <v>92</v>
      </c>
    </row>
    <row r="79" spans="1:10" x14ac:dyDescent="0.25">
      <c r="A79">
        <f t="shared" si="2"/>
        <v>115</v>
      </c>
      <c r="B79" s="1" t="s">
        <v>142</v>
      </c>
      <c r="C79" s="1" t="s">
        <v>145</v>
      </c>
      <c r="D79" s="2">
        <v>69</v>
      </c>
      <c r="E79" s="1">
        <v>426.13630799999999</v>
      </c>
      <c r="F79" s="2">
        <v>11500</v>
      </c>
      <c r="G79" s="2">
        <v>100</v>
      </c>
      <c r="H79" s="1" t="s">
        <v>30</v>
      </c>
      <c r="I79" s="2" t="s">
        <v>32</v>
      </c>
      <c r="J79" s="1" t="s">
        <v>93</v>
      </c>
    </row>
    <row r="80" spans="1:10" x14ac:dyDescent="0.25">
      <c r="A80">
        <f t="shared" si="2"/>
        <v>115</v>
      </c>
      <c r="B80" s="1" t="s">
        <v>142</v>
      </c>
      <c r="C80" s="1" t="s">
        <v>144</v>
      </c>
      <c r="D80" s="2">
        <v>70</v>
      </c>
      <c r="E80" s="1">
        <v>436.20251999999999</v>
      </c>
      <c r="F80" s="2">
        <v>23000</v>
      </c>
      <c r="G80" s="2">
        <v>200</v>
      </c>
      <c r="H80" s="1" t="s">
        <v>30</v>
      </c>
      <c r="I80" s="2" t="s">
        <v>149</v>
      </c>
      <c r="J80" s="1" t="s">
        <v>84</v>
      </c>
    </row>
    <row r="81" spans="1:10" x14ac:dyDescent="0.25">
      <c r="A81">
        <f t="shared" si="2"/>
        <v>115</v>
      </c>
      <c r="B81" s="1" t="s">
        <v>142</v>
      </c>
      <c r="C81" s="1" t="s">
        <v>144</v>
      </c>
      <c r="D81" s="2">
        <v>71</v>
      </c>
      <c r="E81" s="1">
        <v>436.20251999999999</v>
      </c>
      <c r="F81" s="2">
        <v>23000</v>
      </c>
      <c r="G81" s="2">
        <v>200</v>
      </c>
      <c r="H81" s="1" t="s">
        <v>30</v>
      </c>
      <c r="I81" s="2" t="s">
        <v>149</v>
      </c>
      <c r="J81" s="1" t="s">
        <v>84</v>
      </c>
    </row>
    <row r="82" spans="1:10" x14ac:dyDescent="0.25">
      <c r="A82">
        <f t="shared" si="2"/>
        <v>115</v>
      </c>
      <c r="B82" s="1" t="s">
        <v>142</v>
      </c>
      <c r="C82" s="1" t="s">
        <v>144</v>
      </c>
      <c r="D82" s="2">
        <v>72</v>
      </c>
      <c r="E82" s="1">
        <v>436.20251999999999</v>
      </c>
      <c r="F82" s="2">
        <v>23000</v>
      </c>
      <c r="G82" s="2">
        <v>200</v>
      </c>
      <c r="H82" s="1" t="s">
        <v>30</v>
      </c>
      <c r="I82" s="2" t="s">
        <v>149</v>
      </c>
      <c r="J82" s="1" t="s">
        <v>85</v>
      </c>
    </row>
    <row r="83" spans="1:10" x14ac:dyDescent="0.25">
      <c r="A83">
        <f t="shared" si="2"/>
        <v>115</v>
      </c>
      <c r="B83" s="1" t="s">
        <v>142</v>
      </c>
      <c r="C83" s="1" t="s">
        <v>145</v>
      </c>
      <c r="D83" s="2">
        <v>73</v>
      </c>
      <c r="E83" s="1">
        <v>441.23562600000002</v>
      </c>
      <c r="F83" s="2">
        <v>5750</v>
      </c>
      <c r="G83" s="2">
        <v>50</v>
      </c>
      <c r="H83" s="1" t="s">
        <v>30</v>
      </c>
      <c r="I83" s="2" t="s">
        <v>32</v>
      </c>
      <c r="J83" s="1" t="s">
        <v>108</v>
      </c>
    </row>
    <row r="84" spans="1:10" x14ac:dyDescent="0.25">
      <c r="A84">
        <f t="shared" si="2"/>
        <v>115</v>
      </c>
      <c r="B84" s="1" t="s">
        <v>142</v>
      </c>
      <c r="C84" s="1" t="s">
        <v>145</v>
      </c>
      <c r="D84" s="2">
        <v>74</v>
      </c>
      <c r="E84" s="1">
        <v>441.23562600000002</v>
      </c>
      <c r="F84" s="2">
        <v>5750</v>
      </c>
      <c r="G84" s="2">
        <v>50</v>
      </c>
      <c r="H84" s="1" t="s">
        <v>30</v>
      </c>
      <c r="I84" s="2" t="s">
        <v>32</v>
      </c>
      <c r="J84" s="1" t="s">
        <v>109</v>
      </c>
    </row>
    <row r="85" spans="1:10" x14ac:dyDescent="0.25">
      <c r="A85">
        <f t="shared" si="2"/>
        <v>115</v>
      </c>
      <c r="B85" s="1" t="s">
        <v>142</v>
      </c>
      <c r="C85" s="1" t="s">
        <v>145</v>
      </c>
      <c r="D85" s="2">
        <v>75</v>
      </c>
      <c r="E85" s="1">
        <v>464.72345399999995</v>
      </c>
      <c r="F85" s="2">
        <v>10350</v>
      </c>
      <c r="G85" s="2">
        <v>90</v>
      </c>
      <c r="H85" s="1" t="s">
        <v>30</v>
      </c>
      <c r="I85" s="2" t="s">
        <v>32</v>
      </c>
      <c r="J85" s="1" t="s">
        <v>110</v>
      </c>
    </row>
    <row r="86" spans="1:10" x14ac:dyDescent="0.25">
      <c r="A86">
        <f t="shared" si="2"/>
        <v>115</v>
      </c>
      <c r="B86" s="1" t="s">
        <v>142</v>
      </c>
      <c r="C86" s="1" t="s">
        <v>145</v>
      </c>
      <c r="D86" s="2">
        <v>76</v>
      </c>
      <c r="E86" s="1">
        <v>464.72345399999995</v>
      </c>
      <c r="F86" s="2">
        <v>10350</v>
      </c>
      <c r="G86" s="2">
        <v>90</v>
      </c>
      <c r="H86" s="1" t="s">
        <v>30</v>
      </c>
      <c r="I86" s="2" t="s">
        <v>32</v>
      </c>
      <c r="J86" s="1" t="s">
        <v>111</v>
      </c>
    </row>
    <row r="87" spans="1:10" x14ac:dyDescent="0.25">
      <c r="A87">
        <f t="shared" si="2"/>
        <v>115</v>
      </c>
      <c r="B87" s="1" t="s">
        <v>142</v>
      </c>
      <c r="C87" s="1" t="s">
        <v>145</v>
      </c>
      <c r="D87" s="2">
        <v>77</v>
      </c>
      <c r="E87" s="1">
        <v>484.85587800000002</v>
      </c>
      <c r="F87" s="2">
        <v>17250</v>
      </c>
      <c r="G87" s="2">
        <v>150</v>
      </c>
      <c r="H87" s="1" t="s">
        <v>30</v>
      </c>
      <c r="I87" s="2" t="s">
        <v>32</v>
      </c>
      <c r="J87" s="1" t="s">
        <v>94</v>
      </c>
    </row>
    <row r="88" spans="1:10" x14ac:dyDescent="0.25">
      <c r="A88">
        <f t="shared" si="2"/>
        <v>115</v>
      </c>
      <c r="B88" s="1" t="s">
        <v>142</v>
      </c>
      <c r="C88" s="1" t="s">
        <v>145</v>
      </c>
      <c r="D88" s="2">
        <v>78</v>
      </c>
      <c r="E88" s="1">
        <v>484.85587800000002</v>
      </c>
      <c r="F88" s="2">
        <v>17250</v>
      </c>
      <c r="G88" s="2">
        <v>150</v>
      </c>
      <c r="H88" s="1" t="s">
        <v>30</v>
      </c>
      <c r="I88" s="2" t="s">
        <v>32</v>
      </c>
      <c r="J88" s="1" t="s">
        <v>95</v>
      </c>
    </row>
    <row r="89" spans="1:10" x14ac:dyDescent="0.25">
      <c r="A89">
        <f t="shared" si="2"/>
        <v>115</v>
      </c>
      <c r="B89" s="1" t="s">
        <v>142</v>
      </c>
      <c r="C89" s="1" t="s">
        <v>145</v>
      </c>
      <c r="D89" s="2">
        <v>79</v>
      </c>
      <c r="E89" s="1">
        <v>484.85587800000002</v>
      </c>
      <c r="F89" s="2">
        <v>17250</v>
      </c>
      <c r="G89" s="2">
        <v>150</v>
      </c>
      <c r="H89" s="1" t="s">
        <v>30</v>
      </c>
      <c r="I89" s="2" t="s">
        <v>32</v>
      </c>
      <c r="J89" s="1" t="s">
        <v>96</v>
      </c>
    </row>
    <row r="90" spans="1:10" x14ac:dyDescent="0.25">
      <c r="A90">
        <f t="shared" si="2"/>
        <v>115</v>
      </c>
      <c r="B90" s="1" t="s">
        <v>142</v>
      </c>
      <c r="C90" s="1" t="s">
        <v>145</v>
      </c>
      <c r="D90" s="2">
        <v>80</v>
      </c>
      <c r="E90" s="1">
        <v>498.27749399999999</v>
      </c>
      <c r="F90" s="2">
        <v>17250</v>
      </c>
      <c r="G90" s="2">
        <v>150</v>
      </c>
      <c r="H90" s="1" t="s">
        <v>30</v>
      </c>
      <c r="I90" s="2" t="s">
        <v>32</v>
      </c>
      <c r="J90" s="1" t="s">
        <v>112</v>
      </c>
    </row>
    <row r="91" spans="1:10" x14ac:dyDescent="0.25">
      <c r="A91">
        <f t="shared" si="2"/>
        <v>115</v>
      </c>
      <c r="B91" s="1" t="s">
        <v>142</v>
      </c>
      <c r="C91" s="1" t="s">
        <v>145</v>
      </c>
      <c r="D91" s="2">
        <v>81</v>
      </c>
      <c r="E91" s="1">
        <v>498.27749399999999</v>
      </c>
      <c r="F91" s="2">
        <v>17250</v>
      </c>
      <c r="G91" s="2">
        <v>150</v>
      </c>
      <c r="H91" s="1" t="s">
        <v>30</v>
      </c>
      <c r="I91" s="2" t="s">
        <v>32</v>
      </c>
      <c r="J91" s="1" t="s">
        <v>113</v>
      </c>
    </row>
    <row r="92" spans="1:10" x14ac:dyDescent="0.25">
      <c r="A92">
        <f t="shared" si="2"/>
        <v>115</v>
      </c>
      <c r="B92" s="1" t="s">
        <v>142</v>
      </c>
      <c r="C92" s="1" t="s">
        <v>145</v>
      </c>
      <c r="D92" s="2">
        <v>82</v>
      </c>
      <c r="E92" s="1">
        <v>605.65042199999993</v>
      </c>
      <c r="F92" s="2">
        <v>23000</v>
      </c>
      <c r="G92" s="2">
        <v>200</v>
      </c>
      <c r="H92" s="1" t="s">
        <v>30</v>
      </c>
      <c r="I92" s="2" t="s">
        <v>32</v>
      </c>
      <c r="J92" s="1" t="s">
        <v>97</v>
      </c>
    </row>
    <row r="93" spans="1:10" x14ac:dyDescent="0.25">
      <c r="A93">
        <f t="shared" si="2"/>
        <v>115</v>
      </c>
      <c r="B93" s="1" t="s">
        <v>142</v>
      </c>
      <c r="C93" s="1" t="s">
        <v>145</v>
      </c>
      <c r="D93" s="2">
        <v>83</v>
      </c>
      <c r="E93" s="1">
        <v>605.65042199999993</v>
      </c>
      <c r="F93" s="2">
        <v>23000</v>
      </c>
      <c r="G93" s="2">
        <v>200</v>
      </c>
      <c r="H93" s="1" t="s">
        <v>30</v>
      </c>
      <c r="I93" s="2" t="s">
        <v>32</v>
      </c>
      <c r="J93" s="1" t="s">
        <v>97</v>
      </c>
    </row>
    <row r="94" spans="1:10" x14ac:dyDescent="0.25">
      <c r="A94">
        <f t="shared" si="2"/>
        <v>115</v>
      </c>
      <c r="B94" s="1" t="s">
        <v>142</v>
      </c>
      <c r="C94" s="1" t="s">
        <v>145</v>
      </c>
      <c r="D94" s="2">
        <v>84</v>
      </c>
      <c r="E94" s="1">
        <v>605.65042199999993</v>
      </c>
      <c r="F94" s="2">
        <v>23000</v>
      </c>
      <c r="G94" s="2">
        <v>200</v>
      </c>
      <c r="H94" s="1" t="s">
        <v>30</v>
      </c>
      <c r="I94" s="2" t="s">
        <v>32</v>
      </c>
      <c r="J94" s="1" t="s">
        <v>97</v>
      </c>
    </row>
    <row r="95" spans="1:10" x14ac:dyDescent="0.25">
      <c r="A95">
        <f t="shared" si="2"/>
        <v>115</v>
      </c>
      <c r="B95" s="1" t="s">
        <v>142</v>
      </c>
      <c r="C95" s="1" t="s">
        <v>145</v>
      </c>
      <c r="D95" s="2">
        <v>85</v>
      </c>
      <c r="E95" s="1">
        <v>642.55986600000006</v>
      </c>
      <c r="F95" s="2">
        <v>11500</v>
      </c>
      <c r="G95" s="2">
        <v>100</v>
      </c>
      <c r="H95" s="1" t="s">
        <v>30</v>
      </c>
      <c r="I95" s="2" t="s">
        <v>32</v>
      </c>
      <c r="J95" s="1" t="s">
        <v>98</v>
      </c>
    </row>
    <row r="96" spans="1:10" x14ac:dyDescent="0.25">
      <c r="A96">
        <f t="shared" si="2"/>
        <v>115</v>
      </c>
      <c r="B96" s="1" t="s">
        <v>142</v>
      </c>
      <c r="C96" s="1" t="s">
        <v>145</v>
      </c>
      <c r="D96" s="2">
        <v>86</v>
      </c>
      <c r="E96" s="1">
        <v>642.55986600000006</v>
      </c>
      <c r="F96" s="2">
        <v>11500</v>
      </c>
      <c r="G96" s="2">
        <v>100</v>
      </c>
      <c r="H96" s="1" t="s">
        <v>30</v>
      </c>
      <c r="I96" s="2" t="s">
        <v>32</v>
      </c>
      <c r="J96" s="1" t="s">
        <v>99</v>
      </c>
    </row>
    <row r="97" spans="1:11" x14ac:dyDescent="0.25">
      <c r="A97">
        <f t="shared" si="2"/>
        <v>115</v>
      </c>
      <c r="B97" s="1" t="s">
        <v>142</v>
      </c>
      <c r="C97" s="1" t="s">
        <v>145</v>
      </c>
      <c r="D97" s="2">
        <v>87</v>
      </c>
      <c r="E97" s="1">
        <v>664.36999199999991</v>
      </c>
      <c r="F97" s="2">
        <v>13800</v>
      </c>
      <c r="G97" s="2">
        <v>120</v>
      </c>
      <c r="H97" s="1" t="s">
        <v>30</v>
      </c>
      <c r="I97" s="2" t="s">
        <v>32</v>
      </c>
      <c r="J97" s="1" t="s">
        <v>100</v>
      </c>
    </row>
    <row r="98" spans="1:11" x14ac:dyDescent="0.25">
      <c r="A98">
        <f t="shared" si="2"/>
        <v>115</v>
      </c>
      <c r="B98" s="1" t="s">
        <v>142</v>
      </c>
      <c r="C98" s="1" t="s">
        <v>145</v>
      </c>
      <c r="D98" s="2">
        <v>88</v>
      </c>
      <c r="E98" s="1">
        <v>664.36999199999991</v>
      </c>
      <c r="F98" s="2">
        <v>13800</v>
      </c>
      <c r="G98" s="2">
        <v>120</v>
      </c>
      <c r="H98" s="1" t="s">
        <v>30</v>
      </c>
      <c r="I98" s="2" t="s">
        <v>32</v>
      </c>
      <c r="J98" s="1" t="s">
        <v>101</v>
      </c>
    </row>
    <row r="99" spans="1:11" x14ac:dyDescent="0.25">
      <c r="A99">
        <f t="shared" si="2"/>
        <v>115</v>
      </c>
      <c r="B99" s="1" t="s">
        <v>142</v>
      </c>
      <c r="C99" s="1" t="s">
        <v>145</v>
      </c>
      <c r="D99" s="2">
        <v>89</v>
      </c>
      <c r="E99" s="1">
        <v>770.06521800000007</v>
      </c>
      <c r="F99" s="2">
        <v>17250</v>
      </c>
      <c r="G99" s="2">
        <v>150</v>
      </c>
      <c r="H99" s="1" t="s">
        <v>30</v>
      </c>
      <c r="I99" s="2" t="s">
        <v>32</v>
      </c>
      <c r="J99" s="1" t="s">
        <v>102</v>
      </c>
    </row>
    <row r="100" spans="1:11" x14ac:dyDescent="0.25">
      <c r="A100">
        <f t="shared" si="2"/>
        <v>115</v>
      </c>
      <c r="B100" s="1" t="s">
        <v>142</v>
      </c>
      <c r="C100" s="1" t="s">
        <v>145</v>
      </c>
      <c r="D100" s="2">
        <v>90</v>
      </c>
      <c r="E100" s="1">
        <v>770.06521800000007</v>
      </c>
      <c r="F100" s="2">
        <v>17250</v>
      </c>
      <c r="G100" s="2">
        <v>150</v>
      </c>
      <c r="H100" s="1" t="s">
        <v>30</v>
      </c>
      <c r="I100" s="2" t="s">
        <v>32</v>
      </c>
      <c r="J100" s="1" t="s">
        <v>103</v>
      </c>
    </row>
    <row r="101" spans="1:11" x14ac:dyDescent="0.25">
      <c r="A101">
        <f t="shared" si="2"/>
        <v>115</v>
      </c>
      <c r="B101" s="1" t="s">
        <v>142</v>
      </c>
      <c r="C101" s="1" t="s">
        <v>145</v>
      </c>
      <c r="D101" s="2">
        <v>91</v>
      </c>
      <c r="E101" s="1">
        <v>828.78478799999993</v>
      </c>
      <c r="F101" s="2">
        <v>23000</v>
      </c>
      <c r="G101" s="2">
        <v>200</v>
      </c>
      <c r="H101" s="1" t="s">
        <v>30</v>
      </c>
      <c r="I101" s="2" t="s">
        <v>32</v>
      </c>
      <c r="J101" s="1" t="s">
        <v>104</v>
      </c>
    </row>
    <row r="102" spans="1:11" x14ac:dyDescent="0.25">
      <c r="A102">
        <f t="shared" si="2"/>
        <v>115</v>
      </c>
      <c r="B102" s="1" t="s">
        <v>142</v>
      </c>
      <c r="C102" s="1" t="s">
        <v>145</v>
      </c>
      <c r="D102" s="2">
        <v>92</v>
      </c>
      <c r="E102" s="1">
        <v>828.78478799999993</v>
      </c>
      <c r="F102" s="2">
        <v>23000</v>
      </c>
      <c r="G102" s="2">
        <v>200</v>
      </c>
      <c r="H102" s="1" t="s">
        <v>30</v>
      </c>
      <c r="I102" s="2" t="s">
        <v>32</v>
      </c>
      <c r="J102" s="1" t="s">
        <v>105</v>
      </c>
    </row>
    <row r="103" spans="1:11" x14ac:dyDescent="0.25">
      <c r="A103">
        <f t="shared" si="2"/>
        <v>110</v>
      </c>
      <c r="B103" s="1" t="s">
        <v>142</v>
      </c>
      <c r="C103" s="1" t="s">
        <v>143</v>
      </c>
      <c r="D103" s="2">
        <v>93</v>
      </c>
      <c r="E103" s="1">
        <v>13.841041500000001</v>
      </c>
      <c r="F103" s="2">
        <v>990</v>
      </c>
      <c r="G103" s="2">
        <v>9</v>
      </c>
      <c r="H103" s="1" t="s">
        <v>30</v>
      </c>
      <c r="I103" s="2" t="s">
        <v>27</v>
      </c>
      <c r="J103" s="1" t="s">
        <v>132</v>
      </c>
    </row>
    <row r="104" spans="1:11" x14ac:dyDescent="0.25">
      <c r="A104">
        <f t="shared" si="2"/>
        <v>110</v>
      </c>
      <c r="B104" s="1" t="s">
        <v>142</v>
      </c>
      <c r="C104" s="1" t="s">
        <v>143</v>
      </c>
      <c r="D104" s="2">
        <v>94</v>
      </c>
      <c r="E104" s="1">
        <v>13.841041500000001</v>
      </c>
      <c r="F104" s="2">
        <v>990</v>
      </c>
      <c r="G104" s="2">
        <v>9</v>
      </c>
      <c r="H104" s="1" t="s">
        <v>30</v>
      </c>
      <c r="I104" s="2" t="s">
        <v>27</v>
      </c>
      <c r="J104" s="1" t="s">
        <v>133</v>
      </c>
    </row>
    <row r="105" spans="1:11" x14ac:dyDescent="0.25">
      <c r="A105">
        <f t="shared" si="2"/>
        <v>110</v>
      </c>
      <c r="B105" s="1" t="s">
        <v>142</v>
      </c>
      <c r="C105" s="1" t="s">
        <v>143</v>
      </c>
      <c r="D105" s="2">
        <v>95</v>
      </c>
      <c r="E105" s="1">
        <v>13.841041500000001</v>
      </c>
      <c r="F105" s="2">
        <v>990</v>
      </c>
      <c r="G105" s="2">
        <v>9</v>
      </c>
      <c r="H105" s="1" t="s">
        <v>30</v>
      </c>
      <c r="I105" s="2" t="s">
        <v>27</v>
      </c>
      <c r="J105" s="1" t="s">
        <v>134</v>
      </c>
    </row>
    <row r="106" spans="1:11" x14ac:dyDescent="0.25">
      <c r="A106">
        <f t="shared" si="2"/>
        <v>110</v>
      </c>
      <c r="B106" s="1" t="s">
        <v>142</v>
      </c>
      <c r="C106" s="1" t="s">
        <v>143</v>
      </c>
      <c r="D106" s="2">
        <v>96</v>
      </c>
      <c r="E106" s="1">
        <v>23.152287600000001</v>
      </c>
      <c r="F106" s="2">
        <v>880</v>
      </c>
      <c r="G106" s="2">
        <v>8</v>
      </c>
      <c r="H106" s="1" t="s">
        <v>30</v>
      </c>
      <c r="I106" s="2" t="s">
        <v>27</v>
      </c>
      <c r="J106" s="1" t="s">
        <v>135</v>
      </c>
    </row>
    <row r="107" spans="1:11" x14ac:dyDescent="0.25">
      <c r="A107">
        <f t="shared" ref="A107:A132" si="3">F107/G107</f>
        <v>110</v>
      </c>
      <c r="B107" s="1" t="s">
        <v>142</v>
      </c>
      <c r="C107" s="1" t="s">
        <v>143</v>
      </c>
      <c r="D107" s="2">
        <v>97</v>
      </c>
      <c r="E107" s="1">
        <v>23.152287600000001</v>
      </c>
      <c r="F107" s="2">
        <v>880</v>
      </c>
      <c r="G107" s="2">
        <v>8</v>
      </c>
      <c r="H107" s="1" t="s">
        <v>30</v>
      </c>
      <c r="I107" s="2" t="s">
        <v>27</v>
      </c>
      <c r="J107" s="1" t="s">
        <v>136</v>
      </c>
    </row>
    <row r="108" spans="1:11" x14ac:dyDescent="0.25">
      <c r="A108">
        <f t="shared" si="3"/>
        <v>110</v>
      </c>
      <c r="B108" s="1" t="s">
        <v>142</v>
      </c>
      <c r="C108" s="1" t="s">
        <v>143</v>
      </c>
      <c r="D108" s="2">
        <v>98</v>
      </c>
      <c r="E108" s="1">
        <v>23.152287600000001</v>
      </c>
      <c r="F108" s="2">
        <v>880</v>
      </c>
      <c r="G108" s="2">
        <v>8</v>
      </c>
      <c r="H108" s="1" t="s">
        <v>30</v>
      </c>
      <c r="I108" s="2" t="s">
        <v>27</v>
      </c>
      <c r="J108" s="1" t="s">
        <v>137</v>
      </c>
    </row>
    <row r="109" spans="1:11" x14ac:dyDescent="0.25">
      <c r="A109">
        <f t="shared" si="3"/>
        <v>104.28571428571429</v>
      </c>
      <c r="B109" s="1" t="s">
        <v>146</v>
      </c>
      <c r="C109" s="1" t="s">
        <v>143</v>
      </c>
      <c r="D109" s="2">
        <v>99</v>
      </c>
      <c r="E109" s="1">
        <v>4.1900000000000004</v>
      </c>
      <c r="F109" s="2">
        <v>3650</v>
      </c>
      <c r="G109" s="2">
        <v>35</v>
      </c>
      <c r="H109" s="1" t="s">
        <v>30</v>
      </c>
      <c r="I109" s="2" t="s">
        <v>26</v>
      </c>
      <c r="J109" s="1" t="s">
        <v>15</v>
      </c>
      <c r="K109" s="5" t="s">
        <v>16</v>
      </c>
    </row>
    <row r="110" spans="1:11" x14ac:dyDescent="0.25">
      <c r="A110">
        <f t="shared" si="3"/>
        <v>100</v>
      </c>
      <c r="B110" s="1" t="s">
        <v>142</v>
      </c>
      <c r="C110" s="1" t="s">
        <v>244</v>
      </c>
      <c r="D110" s="2">
        <v>100</v>
      </c>
      <c r="E110" s="1">
        <v>20</v>
      </c>
      <c r="F110" s="2">
        <v>600</v>
      </c>
      <c r="G110" s="2">
        <v>6</v>
      </c>
      <c r="H110" s="1" t="s">
        <v>30</v>
      </c>
      <c r="I110" s="2" t="s">
        <v>31</v>
      </c>
      <c r="J110" s="1" t="s">
        <v>8</v>
      </c>
      <c r="K110" s="5" t="s">
        <v>7</v>
      </c>
    </row>
    <row r="111" spans="1:11" x14ac:dyDescent="0.25">
      <c r="A111">
        <f t="shared" si="3"/>
        <v>100</v>
      </c>
      <c r="B111" s="1" t="s">
        <v>142</v>
      </c>
      <c r="C111" s="1" t="s">
        <v>143</v>
      </c>
      <c r="D111" s="2">
        <v>101</v>
      </c>
      <c r="E111" s="1">
        <v>21.810126</v>
      </c>
      <c r="F111" s="2">
        <v>1100</v>
      </c>
      <c r="G111" s="2">
        <v>11</v>
      </c>
      <c r="H111" s="1" t="s">
        <v>30</v>
      </c>
      <c r="I111" s="2" t="s">
        <v>27</v>
      </c>
      <c r="J111" s="1" t="s">
        <v>120</v>
      </c>
    </row>
    <row r="112" spans="1:11" x14ac:dyDescent="0.25">
      <c r="A112">
        <f t="shared" si="3"/>
        <v>100</v>
      </c>
      <c r="B112" s="1" t="s">
        <v>142</v>
      </c>
      <c r="C112" s="1" t="s">
        <v>143</v>
      </c>
      <c r="D112" s="2">
        <v>102</v>
      </c>
      <c r="E112" s="1">
        <v>21.810126</v>
      </c>
      <c r="F112" s="2">
        <v>1100</v>
      </c>
      <c r="G112" s="2">
        <v>11</v>
      </c>
      <c r="H112" s="1" t="s">
        <v>30</v>
      </c>
      <c r="I112" s="2" t="s">
        <v>27</v>
      </c>
      <c r="J112" s="1" t="s">
        <v>121</v>
      </c>
    </row>
    <row r="113" spans="1:11" x14ac:dyDescent="0.25">
      <c r="A113">
        <f t="shared" si="3"/>
        <v>100</v>
      </c>
      <c r="B113" s="1" t="s">
        <v>142</v>
      </c>
      <c r="C113" s="1" t="s">
        <v>143</v>
      </c>
      <c r="D113" s="2">
        <v>103</v>
      </c>
      <c r="E113" s="1">
        <v>21.810126</v>
      </c>
      <c r="F113" s="2">
        <v>1100</v>
      </c>
      <c r="G113" s="2">
        <v>11</v>
      </c>
      <c r="H113" s="1" t="s">
        <v>30</v>
      </c>
      <c r="I113" s="2" t="s">
        <v>27</v>
      </c>
      <c r="J113" s="1" t="s">
        <v>122</v>
      </c>
    </row>
    <row r="114" spans="1:11" x14ac:dyDescent="0.25">
      <c r="A114">
        <f t="shared" si="3"/>
        <v>100</v>
      </c>
      <c r="B114" s="1" t="s">
        <v>142</v>
      </c>
      <c r="C114" s="1" t="s">
        <v>143</v>
      </c>
      <c r="D114" s="2">
        <v>104</v>
      </c>
      <c r="E114" s="1">
        <v>21.810126</v>
      </c>
      <c r="F114" s="2">
        <v>1100</v>
      </c>
      <c r="G114" s="2">
        <v>11</v>
      </c>
      <c r="H114" s="1" t="s">
        <v>30</v>
      </c>
      <c r="I114" s="2" t="s">
        <v>27</v>
      </c>
      <c r="J114" s="1" t="s">
        <v>123</v>
      </c>
    </row>
    <row r="115" spans="1:11" x14ac:dyDescent="0.25">
      <c r="A115">
        <f t="shared" si="3"/>
        <v>100</v>
      </c>
      <c r="B115" s="1" t="s">
        <v>142</v>
      </c>
      <c r="C115" s="1" t="s">
        <v>143</v>
      </c>
      <c r="D115" s="2">
        <v>105</v>
      </c>
      <c r="E115" s="1">
        <v>87.240504000000001</v>
      </c>
      <c r="F115" s="2">
        <v>4000</v>
      </c>
      <c r="G115" s="2">
        <v>40</v>
      </c>
      <c r="H115" s="1" t="s">
        <v>30</v>
      </c>
      <c r="I115" s="2" t="s">
        <v>151</v>
      </c>
      <c r="J115" s="1" t="s">
        <v>64</v>
      </c>
    </row>
    <row r="116" spans="1:11" x14ac:dyDescent="0.25">
      <c r="A116">
        <f t="shared" si="3"/>
        <v>100</v>
      </c>
      <c r="B116" s="1" t="s">
        <v>142</v>
      </c>
      <c r="C116" s="1" t="s">
        <v>143</v>
      </c>
      <c r="D116" s="2">
        <v>106</v>
      </c>
      <c r="E116" s="1">
        <v>87.240504000000001</v>
      </c>
      <c r="F116" s="2">
        <v>4000</v>
      </c>
      <c r="G116" s="2">
        <v>40</v>
      </c>
      <c r="H116" s="1" t="s">
        <v>30</v>
      </c>
      <c r="I116" s="2" t="s">
        <v>151</v>
      </c>
      <c r="J116" s="1" t="s">
        <v>65</v>
      </c>
    </row>
    <row r="117" spans="1:11" x14ac:dyDescent="0.25">
      <c r="A117">
        <f t="shared" si="3"/>
        <v>100</v>
      </c>
      <c r="B117" s="1" t="s">
        <v>142</v>
      </c>
      <c r="C117" s="1" t="s">
        <v>143</v>
      </c>
      <c r="D117" s="2">
        <v>107</v>
      </c>
      <c r="E117" s="1">
        <v>87.240504000000001</v>
      </c>
      <c r="F117" s="2">
        <v>4000</v>
      </c>
      <c r="G117" s="2">
        <v>40</v>
      </c>
      <c r="H117" s="1" t="s">
        <v>30</v>
      </c>
      <c r="I117" s="2" t="s">
        <v>151</v>
      </c>
      <c r="J117" s="1" t="s">
        <v>66</v>
      </c>
    </row>
    <row r="118" spans="1:11" x14ac:dyDescent="0.25">
      <c r="A118">
        <f t="shared" si="3"/>
        <v>100</v>
      </c>
      <c r="B118" s="1" t="s">
        <v>142</v>
      </c>
      <c r="C118" s="1" t="s">
        <v>143</v>
      </c>
      <c r="D118" s="2">
        <v>108</v>
      </c>
      <c r="E118" s="1">
        <v>129.183054</v>
      </c>
      <c r="F118" s="2">
        <v>5000</v>
      </c>
      <c r="G118" s="2">
        <v>50</v>
      </c>
      <c r="H118" s="1" t="s">
        <v>30</v>
      </c>
      <c r="I118" s="2" t="s">
        <v>151</v>
      </c>
      <c r="J118" s="1" t="s">
        <v>67</v>
      </c>
    </row>
    <row r="119" spans="1:11" x14ac:dyDescent="0.25">
      <c r="A119">
        <f t="shared" si="3"/>
        <v>100</v>
      </c>
      <c r="B119" s="1" t="s">
        <v>142</v>
      </c>
      <c r="C119" s="1" t="s">
        <v>143</v>
      </c>
      <c r="D119" s="2">
        <v>109</v>
      </c>
      <c r="E119" s="1">
        <v>129.183054</v>
      </c>
      <c r="F119" s="2">
        <v>5000</v>
      </c>
      <c r="G119" s="2">
        <v>50</v>
      </c>
      <c r="H119" s="1" t="s">
        <v>30</v>
      </c>
      <c r="I119" s="2" t="s">
        <v>151</v>
      </c>
      <c r="J119" s="1" t="s">
        <v>68</v>
      </c>
    </row>
    <row r="120" spans="1:11" x14ac:dyDescent="0.25">
      <c r="A120">
        <f t="shared" si="3"/>
        <v>100</v>
      </c>
      <c r="B120" s="1" t="s">
        <v>142</v>
      </c>
      <c r="C120" s="1" t="s">
        <v>143</v>
      </c>
      <c r="D120" s="2">
        <v>110</v>
      </c>
      <c r="E120" s="1">
        <v>129.183054</v>
      </c>
      <c r="F120" s="2">
        <v>5000</v>
      </c>
      <c r="G120" s="2">
        <v>50</v>
      </c>
      <c r="H120" s="1" t="s">
        <v>30</v>
      </c>
      <c r="I120" s="2" t="s">
        <v>151</v>
      </c>
      <c r="J120" s="1" t="s">
        <v>69</v>
      </c>
    </row>
    <row r="121" spans="1:11" x14ac:dyDescent="0.25">
      <c r="A121">
        <f t="shared" si="3"/>
        <v>96.428571428571431</v>
      </c>
      <c r="B121" s="1" t="s">
        <v>146</v>
      </c>
      <c r="C121" s="1" t="s">
        <v>143</v>
      </c>
      <c r="D121" s="2">
        <v>111</v>
      </c>
      <c r="E121" s="1">
        <v>3.99</v>
      </c>
      <c r="F121" s="2">
        <v>1350</v>
      </c>
      <c r="G121" s="2">
        <v>14</v>
      </c>
      <c r="H121" s="1" t="s">
        <v>30</v>
      </c>
      <c r="I121" s="2" t="s">
        <v>26</v>
      </c>
      <c r="J121" s="1" t="s">
        <v>21</v>
      </c>
      <c r="K121" s="5" t="s">
        <v>22</v>
      </c>
    </row>
    <row r="122" spans="1:11" x14ac:dyDescent="0.25">
      <c r="A122">
        <f t="shared" si="3"/>
        <v>89.65517241379311</v>
      </c>
      <c r="B122" t="s">
        <v>242</v>
      </c>
      <c r="C122" t="s">
        <v>143</v>
      </c>
      <c r="D122" s="2">
        <v>112</v>
      </c>
      <c r="E122" s="1">
        <v>4.6900000000000004</v>
      </c>
      <c r="F122" s="2">
        <v>5200</v>
      </c>
      <c r="G122" s="2">
        <v>58</v>
      </c>
      <c r="H122" s="1" t="s">
        <v>30</v>
      </c>
      <c r="I122" s="2" t="s">
        <v>26</v>
      </c>
      <c r="J122" s="1" t="s">
        <v>11</v>
      </c>
      <c r="K122" s="5" t="s">
        <v>9</v>
      </c>
    </row>
    <row r="123" spans="1:11" x14ac:dyDescent="0.25">
      <c r="A123">
        <f t="shared" si="3"/>
        <v>85.714285714285708</v>
      </c>
      <c r="B123" t="s">
        <v>242</v>
      </c>
      <c r="C123" s="1" t="s">
        <v>143</v>
      </c>
      <c r="D123" s="2">
        <v>113</v>
      </c>
      <c r="E123" s="1">
        <v>5.59</v>
      </c>
      <c r="F123" s="2">
        <v>6000</v>
      </c>
      <c r="G123" s="2">
        <v>70</v>
      </c>
      <c r="H123" s="1" t="s">
        <v>30</v>
      </c>
      <c r="I123" s="2" t="s">
        <v>26</v>
      </c>
      <c r="J123" s="1" t="s">
        <v>12</v>
      </c>
      <c r="K123" s="5" t="s">
        <v>10</v>
      </c>
    </row>
    <row r="124" spans="1:11" x14ac:dyDescent="0.25">
      <c r="A124">
        <f t="shared" si="3"/>
        <v>80</v>
      </c>
      <c r="B124" s="1" t="s">
        <v>142</v>
      </c>
      <c r="C124" s="1" t="s">
        <v>143</v>
      </c>
      <c r="D124" s="2">
        <v>114</v>
      </c>
      <c r="E124" s="1">
        <v>1.29</v>
      </c>
      <c r="F124" s="2">
        <v>280</v>
      </c>
      <c r="G124" s="2">
        <v>3.5</v>
      </c>
      <c r="H124" s="1" t="s">
        <v>30</v>
      </c>
      <c r="I124" s="2" t="s">
        <v>26</v>
      </c>
      <c r="J124" s="1" t="s">
        <v>19</v>
      </c>
      <c r="K124" s="5" t="s">
        <v>20</v>
      </c>
    </row>
    <row r="125" spans="1:11" x14ac:dyDescent="0.25">
      <c r="A125">
        <f t="shared" si="3"/>
        <v>75</v>
      </c>
      <c r="B125" t="s">
        <v>242</v>
      </c>
      <c r="C125" s="1" t="s">
        <v>143</v>
      </c>
      <c r="D125" s="2">
        <v>115</v>
      </c>
      <c r="E125" s="1">
        <v>1.29</v>
      </c>
      <c r="F125" s="2">
        <v>1350</v>
      </c>
      <c r="G125" s="2">
        <v>18</v>
      </c>
      <c r="H125" s="1" t="s">
        <v>30</v>
      </c>
      <c r="I125" s="2" t="s">
        <v>26</v>
      </c>
      <c r="J125" s="1" t="s">
        <v>17</v>
      </c>
      <c r="K125" s="5" t="s">
        <v>18</v>
      </c>
    </row>
    <row r="126" spans="1:11" x14ac:dyDescent="0.25">
      <c r="A126">
        <f t="shared" si="3"/>
        <v>75</v>
      </c>
      <c r="B126" s="1" t="s">
        <v>142</v>
      </c>
      <c r="C126" s="1" t="s">
        <v>244</v>
      </c>
      <c r="D126" s="2">
        <v>116</v>
      </c>
      <c r="E126" s="1">
        <v>35</v>
      </c>
      <c r="F126" s="2">
        <v>1200</v>
      </c>
      <c r="G126" s="2">
        <v>16</v>
      </c>
      <c r="H126" s="1" t="s">
        <v>30</v>
      </c>
      <c r="I126" s="2" t="s">
        <v>31</v>
      </c>
      <c r="J126" s="1" t="s">
        <v>5</v>
      </c>
      <c r="K126" s="5" t="s">
        <v>3</v>
      </c>
    </row>
    <row r="127" spans="1:11" x14ac:dyDescent="0.25">
      <c r="A127">
        <f t="shared" si="3"/>
        <v>73</v>
      </c>
      <c r="B127" s="1" t="s">
        <v>142</v>
      </c>
      <c r="C127" s="1" t="s">
        <v>143</v>
      </c>
      <c r="D127" s="2">
        <v>117</v>
      </c>
      <c r="E127" s="1">
        <v>35.701498559999997</v>
      </c>
      <c r="F127" s="2">
        <v>1241</v>
      </c>
      <c r="G127" s="2">
        <v>17</v>
      </c>
      <c r="H127" s="1" t="s">
        <v>30</v>
      </c>
      <c r="I127" s="2" t="s">
        <v>27</v>
      </c>
      <c r="J127" s="1" t="s">
        <v>138</v>
      </c>
    </row>
    <row r="128" spans="1:11" x14ac:dyDescent="0.25">
      <c r="A128">
        <f t="shared" si="3"/>
        <v>73</v>
      </c>
      <c r="B128" s="1" t="s">
        <v>142</v>
      </c>
      <c r="C128" s="1" t="s">
        <v>143</v>
      </c>
      <c r="D128" s="2">
        <v>118</v>
      </c>
      <c r="E128" s="1">
        <v>35.701498559999997</v>
      </c>
      <c r="F128" s="2">
        <v>1241</v>
      </c>
      <c r="G128" s="2">
        <v>17</v>
      </c>
      <c r="H128" s="1" t="s">
        <v>30</v>
      </c>
      <c r="I128" s="2" t="s">
        <v>27</v>
      </c>
      <c r="J128" s="1" t="s">
        <v>139</v>
      </c>
    </row>
    <row r="129" spans="1:11" x14ac:dyDescent="0.25">
      <c r="A129">
        <f t="shared" si="3"/>
        <v>73</v>
      </c>
      <c r="B129" s="1" t="s">
        <v>142</v>
      </c>
      <c r="C129" s="1" t="s">
        <v>143</v>
      </c>
      <c r="D129" s="2">
        <v>119</v>
      </c>
      <c r="E129" s="1">
        <v>35.701498559999997</v>
      </c>
      <c r="F129" s="2">
        <v>1241</v>
      </c>
      <c r="G129" s="2">
        <v>17</v>
      </c>
      <c r="H129" s="1" t="s">
        <v>30</v>
      </c>
      <c r="I129" s="2" t="s">
        <v>27</v>
      </c>
      <c r="J129" s="1" t="s">
        <v>140</v>
      </c>
    </row>
    <row r="130" spans="1:11" x14ac:dyDescent="0.25">
      <c r="A130">
        <f t="shared" si="3"/>
        <v>73</v>
      </c>
      <c r="B130" s="1" t="s">
        <v>142</v>
      </c>
      <c r="C130" s="1" t="s">
        <v>143</v>
      </c>
      <c r="D130" s="2">
        <v>120</v>
      </c>
      <c r="E130" s="1">
        <v>35.701498559999997</v>
      </c>
      <c r="F130" s="2">
        <v>1241</v>
      </c>
      <c r="G130" s="2">
        <v>17</v>
      </c>
      <c r="H130" s="1" t="s">
        <v>30</v>
      </c>
      <c r="I130" s="2" t="s">
        <v>27</v>
      </c>
      <c r="J130" s="1" t="s">
        <v>141</v>
      </c>
    </row>
    <row r="131" spans="1:11" x14ac:dyDescent="0.25">
      <c r="A131">
        <f t="shared" si="3"/>
        <v>72.222222222222229</v>
      </c>
      <c r="B131" s="1" t="s">
        <v>142</v>
      </c>
      <c r="C131" s="1" t="s">
        <v>244</v>
      </c>
      <c r="D131" s="2">
        <v>121</v>
      </c>
      <c r="E131" s="1">
        <v>30</v>
      </c>
      <c r="F131" s="2">
        <v>650</v>
      </c>
      <c r="G131" s="2">
        <v>9</v>
      </c>
      <c r="H131" s="1" t="s">
        <v>30</v>
      </c>
      <c r="I131" s="2" t="s">
        <v>31</v>
      </c>
      <c r="J131" s="1" t="s">
        <v>5</v>
      </c>
      <c r="K131" s="5" t="s">
        <v>6</v>
      </c>
    </row>
    <row r="132" spans="1:11" x14ac:dyDescent="0.25">
      <c r="A132">
        <f t="shared" si="3"/>
        <v>50</v>
      </c>
      <c r="B132" s="1" t="s">
        <v>146</v>
      </c>
      <c r="C132" s="1" t="s">
        <v>143</v>
      </c>
      <c r="D132" s="2">
        <v>122</v>
      </c>
      <c r="E132" s="1">
        <v>3.69</v>
      </c>
      <c r="F132" s="2">
        <v>400</v>
      </c>
      <c r="G132" s="2">
        <v>8</v>
      </c>
      <c r="H132" s="1" t="s">
        <v>30</v>
      </c>
      <c r="I132" s="2" t="s">
        <v>26</v>
      </c>
      <c r="J132" s="1" t="s">
        <v>13</v>
      </c>
      <c r="K132" s="5" t="s">
        <v>14</v>
      </c>
    </row>
  </sheetData>
  <autoFilter ref="A10:K132" xr:uid="{BD136B2F-E1E6-41E4-A2C0-E322F2335CA4}">
    <sortState xmlns:xlrd2="http://schemas.microsoft.com/office/spreadsheetml/2017/richdata2" ref="A11:K132">
      <sortCondition descending="1" ref="A10:A132"/>
    </sortState>
  </autoFilter>
  <hyperlinks>
    <hyperlink ref="K123" r:id="rId1" xr:uid="{846CAD92-8912-40AB-8A03-4105B4AB220C}"/>
    <hyperlink ref="K132" r:id="rId2" xr:uid="{9CD1C1A8-03B6-499D-84CA-A68CF9AC88EF}"/>
    <hyperlink ref="K109" r:id="rId3" xr:uid="{39D57315-02C6-438C-B496-788B3EAEE4F4}"/>
    <hyperlink ref="K125" r:id="rId4" xr:uid="{7B4B3C68-F508-4E7E-A938-915065D88894}"/>
    <hyperlink ref="K124" r:id="rId5" xr:uid="{B6A2E890-9274-4736-B603-969D79ACBDE8}"/>
    <hyperlink ref="K121" r:id="rId6" xr:uid="{DAAD7D86-B2E4-472C-A062-FA13A15667F1}"/>
    <hyperlink ref="K122" r:id="rId7" xr:uid="{6E55DBD8-D2C2-4B74-B26C-826F89B756D3}"/>
    <hyperlink ref="K110" r:id="rId8" xr:uid="{304B5DBA-C5A3-4CE6-AC78-FACDA2DFF034}"/>
    <hyperlink ref="K131" r:id="rId9" xr:uid="{1F35D3FE-4CF2-4864-95E3-ADC49867E7CE}"/>
    <hyperlink ref="K126" r:id="rId10" xr:uid="{44F1E327-88CE-4D99-A673-33B4D89DE4EE}"/>
  </hyperlinks>
  <pageMargins left="0.7" right="0.7" top="0.75" bottom="0.75" header="0.3" footer="0.3"/>
  <pageSetup paperSize="9" orientation="portrait" horizontalDpi="4294967293" verticalDpi="4294967293" r:id="rId11"/>
  <legacy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89807-7FD1-4A0F-B601-7F072E5E7F8A}">
  <dimension ref="A1:M132"/>
  <sheetViews>
    <sheetView workbookViewId="0">
      <pane ySplit="10" topLeftCell="A11" activePane="bottomLeft" state="frozen"/>
      <selection pane="bottomLeft" activeCell="A5" sqref="A5"/>
    </sheetView>
  </sheetViews>
  <sheetFormatPr defaultRowHeight="15" x14ac:dyDescent="0.25"/>
  <cols>
    <col min="1" max="1" width="19.28515625" customWidth="1"/>
    <col min="2" max="2" width="57.140625" style="2" customWidth="1"/>
    <col min="3" max="3" width="19.28515625" style="2" customWidth="1"/>
    <col min="4" max="5" width="18.5703125" style="2" customWidth="1"/>
    <col min="6" max="7" width="11.42578125" style="2" customWidth="1"/>
    <col min="8" max="9" width="11.42578125" style="8" customWidth="1"/>
    <col min="10" max="10" width="11.42578125" style="2" customWidth="1"/>
    <col min="11" max="11" width="17.140625" style="1" customWidth="1"/>
    <col min="12" max="12" width="57.140625" customWidth="1"/>
  </cols>
  <sheetData>
    <row r="1" spans="1:13" ht="15.75" thickBot="1" x14ac:dyDescent="0.3">
      <c r="A1" s="12" t="s">
        <v>239</v>
      </c>
      <c r="B1" s="13" t="s">
        <v>240</v>
      </c>
      <c r="C1" s="7"/>
      <c r="D1" s="7"/>
      <c r="E1" s="7"/>
      <c r="F1" s="7"/>
      <c r="K1" s="2"/>
    </row>
    <row r="2" spans="1:13" ht="15.75" thickTop="1" x14ac:dyDescent="0.25">
      <c r="A2" s="3" t="s">
        <v>1</v>
      </c>
      <c r="B2" s="7">
        <v>0.875</v>
      </c>
      <c r="C2" s="7"/>
      <c r="D2" s="7"/>
      <c r="E2" s="7"/>
      <c r="F2" s="7"/>
    </row>
    <row r="3" spans="1:13" x14ac:dyDescent="0.25">
      <c r="A3" s="3" t="s">
        <v>23</v>
      </c>
      <c r="B3" s="2" t="s">
        <v>154</v>
      </c>
    </row>
    <row r="4" spans="1:13" x14ac:dyDescent="0.25">
      <c r="A4" s="3" t="s">
        <v>33</v>
      </c>
      <c r="B4" s="2" t="s">
        <v>155</v>
      </c>
    </row>
    <row r="5" spans="1:13" x14ac:dyDescent="0.25">
      <c r="A5" s="3" t="s">
        <v>252</v>
      </c>
      <c r="B5" s="2" t="s">
        <v>254</v>
      </c>
    </row>
    <row r="10" spans="1:13" s="3" customFormat="1" x14ac:dyDescent="0.25">
      <c r="A10" s="3" t="s">
        <v>156</v>
      </c>
      <c r="B10" s="6" t="s">
        <v>157</v>
      </c>
      <c r="C10" s="6" t="s">
        <v>158</v>
      </c>
      <c r="D10" s="6" t="s">
        <v>159</v>
      </c>
      <c r="E10" s="6" t="s">
        <v>160</v>
      </c>
      <c r="F10" s="6" t="s">
        <v>241</v>
      </c>
      <c r="G10" s="4" t="s">
        <v>28</v>
      </c>
      <c r="H10" s="9" t="s">
        <v>162</v>
      </c>
      <c r="I10" s="9" t="s">
        <v>161</v>
      </c>
      <c r="J10" s="4" t="s">
        <v>29</v>
      </c>
      <c r="K10" s="6" t="s">
        <v>25</v>
      </c>
      <c r="L10" s="4" t="s">
        <v>4</v>
      </c>
      <c r="M10" s="3" t="s">
        <v>2</v>
      </c>
    </row>
    <row r="11" spans="1:13" x14ac:dyDescent="0.25">
      <c r="A11">
        <v>0.9</v>
      </c>
      <c r="D11" s="2">
        <f t="shared" ref="D11:D22" si="0">I11*H11</f>
        <v>0.65312499999999996</v>
      </c>
      <c r="E11" s="2">
        <f t="shared" ref="E11:E22" si="1">I11/H11</f>
        <v>1.6719999999999999</v>
      </c>
      <c r="F11" s="2">
        <v>2</v>
      </c>
      <c r="G11" s="1">
        <v>595</v>
      </c>
      <c r="H11" s="8">
        <v>0.625</v>
      </c>
      <c r="I11" s="8">
        <v>1.0449999999999999</v>
      </c>
      <c r="J11" s="1" t="s">
        <v>30</v>
      </c>
      <c r="K11" s="2" t="s">
        <v>163</v>
      </c>
      <c r="L11" s="1" t="s">
        <v>166</v>
      </c>
      <c r="M11" s="5"/>
    </row>
    <row r="12" spans="1:13" x14ac:dyDescent="0.25">
      <c r="A12">
        <v>0.9</v>
      </c>
      <c r="D12" s="2">
        <f t="shared" si="0"/>
        <v>1.248775</v>
      </c>
      <c r="E12" s="2">
        <f t="shared" si="1"/>
        <v>0.87447698744769864</v>
      </c>
      <c r="F12" s="2">
        <v>3</v>
      </c>
      <c r="G12" s="1">
        <v>1050</v>
      </c>
      <c r="H12" s="8">
        <v>1.1950000000000001</v>
      </c>
      <c r="I12" s="8">
        <v>1.0449999999999999</v>
      </c>
      <c r="J12" s="1" t="s">
        <v>30</v>
      </c>
      <c r="K12" s="2" t="s">
        <v>163</v>
      </c>
      <c r="L12" s="1" t="s">
        <v>166</v>
      </c>
      <c r="M12" s="5"/>
    </row>
    <row r="13" spans="1:13" x14ac:dyDescent="0.25">
      <c r="A13">
        <v>0.9</v>
      </c>
      <c r="D13" s="2">
        <f t="shared" si="0"/>
        <v>1.8757749999999997</v>
      </c>
      <c r="E13" s="2">
        <f t="shared" si="1"/>
        <v>0.5821727019498607</v>
      </c>
      <c r="F13" s="2">
        <v>4</v>
      </c>
      <c r="G13" s="1">
        <v>1545</v>
      </c>
      <c r="H13" s="8">
        <v>1.7949999999999999</v>
      </c>
      <c r="I13" s="8">
        <v>1.0449999999999999</v>
      </c>
      <c r="J13" s="1" t="s">
        <v>30</v>
      </c>
      <c r="K13" s="2" t="s">
        <v>163</v>
      </c>
      <c r="L13" s="1" t="s">
        <v>166</v>
      </c>
    </row>
    <row r="14" spans="1:13" x14ac:dyDescent="0.25">
      <c r="A14">
        <v>0.9</v>
      </c>
      <c r="D14" s="2">
        <f t="shared" si="0"/>
        <v>2.4390299999999998</v>
      </c>
      <c r="E14" s="2">
        <f t="shared" si="1"/>
        <v>0.44772922022279343</v>
      </c>
      <c r="F14" s="2">
        <v>5</v>
      </c>
      <c r="G14" s="1">
        <v>1995</v>
      </c>
      <c r="H14" s="8">
        <v>2.3340000000000001</v>
      </c>
      <c r="I14" s="8">
        <v>1.0449999999999999</v>
      </c>
      <c r="J14" s="1" t="s">
        <v>30</v>
      </c>
      <c r="K14" s="2" t="s">
        <v>163</v>
      </c>
      <c r="L14" s="1" t="s">
        <v>166</v>
      </c>
    </row>
    <row r="15" spans="1:13" x14ac:dyDescent="0.25">
      <c r="A15">
        <v>1.4</v>
      </c>
      <c r="D15" s="2">
        <f t="shared" si="0"/>
        <v>1.35</v>
      </c>
      <c r="E15" s="2">
        <f t="shared" si="1"/>
        <v>1.6666666666666665</v>
      </c>
      <c r="F15" s="2">
        <v>1</v>
      </c>
      <c r="G15" s="1">
        <v>141</v>
      </c>
      <c r="H15" s="8">
        <v>0.9</v>
      </c>
      <c r="I15" s="8">
        <v>1.5</v>
      </c>
      <c r="J15" s="1" t="s">
        <v>30</v>
      </c>
      <c r="K15" s="2" t="s">
        <v>163</v>
      </c>
      <c r="L15" s="1" t="s">
        <v>165</v>
      </c>
      <c r="M15" s="5"/>
    </row>
    <row r="16" spans="1:13" x14ac:dyDescent="0.25">
      <c r="A16">
        <v>1.4</v>
      </c>
      <c r="D16" s="2">
        <f t="shared" si="0"/>
        <v>0.12</v>
      </c>
      <c r="E16" s="2">
        <f t="shared" si="1"/>
        <v>1.3333333333333335</v>
      </c>
      <c r="F16" s="2">
        <v>6</v>
      </c>
      <c r="G16" s="1">
        <v>32</v>
      </c>
      <c r="H16" s="8">
        <v>0.3</v>
      </c>
      <c r="I16" s="8">
        <v>0.4</v>
      </c>
      <c r="J16" s="1" t="s">
        <v>30</v>
      </c>
      <c r="K16" s="2" t="s">
        <v>163</v>
      </c>
      <c r="L16" s="1" t="s">
        <v>164</v>
      </c>
      <c r="M16" s="5"/>
    </row>
    <row r="17" spans="1:13" x14ac:dyDescent="0.25">
      <c r="A17">
        <v>1.4</v>
      </c>
      <c r="D17" s="2">
        <f t="shared" si="0"/>
        <v>0.3</v>
      </c>
      <c r="E17" s="2">
        <f t="shared" si="1"/>
        <v>1.2</v>
      </c>
      <c r="F17" s="2">
        <v>7</v>
      </c>
      <c r="G17" s="1">
        <v>56.86</v>
      </c>
      <c r="H17" s="8">
        <v>0.5</v>
      </c>
      <c r="I17" s="8">
        <v>0.6</v>
      </c>
      <c r="J17" s="1" t="s">
        <v>30</v>
      </c>
      <c r="K17" s="2" t="s">
        <v>163</v>
      </c>
      <c r="L17" s="1" t="s">
        <v>165</v>
      </c>
      <c r="M17" s="5"/>
    </row>
    <row r="18" spans="1:13" x14ac:dyDescent="0.25">
      <c r="A18">
        <v>1.4</v>
      </c>
      <c r="D18" s="2">
        <f t="shared" si="0"/>
        <v>0.29999999999999993</v>
      </c>
      <c r="E18" s="2">
        <f t="shared" si="1"/>
        <v>2.6999999999999997</v>
      </c>
      <c r="F18" s="2">
        <v>8</v>
      </c>
      <c r="G18" s="1">
        <v>77</v>
      </c>
      <c r="H18" s="8">
        <f>H17/1.5</f>
        <v>0.33333333333333331</v>
      </c>
      <c r="I18" s="8">
        <f>I17*1.5</f>
        <v>0.89999999999999991</v>
      </c>
      <c r="J18" s="1" t="s">
        <v>30</v>
      </c>
      <c r="K18" s="2" t="s">
        <v>163</v>
      </c>
      <c r="L18" s="1" t="s">
        <v>164</v>
      </c>
      <c r="M18" s="5"/>
    </row>
    <row r="19" spans="1:13" x14ac:dyDescent="0.25">
      <c r="A19">
        <v>1.4</v>
      </c>
      <c r="D19" s="2">
        <f t="shared" si="0"/>
        <v>0.78125</v>
      </c>
      <c r="E19" s="2">
        <f t="shared" si="1"/>
        <v>0.5</v>
      </c>
      <c r="F19" s="2">
        <v>9</v>
      </c>
      <c r="G19" s="1">
        <v>78</v>
      </c>
      <c r="H19" s="8">
        <v>1.25</v>
      </c>
      <c r="I19" s="8">
        <v>0.625</v>
      </c>
      <c r="J19" s="1" t="s">
        <v>30</v>
      </c>
      <c r="K19" s="2" t="s">
        <v>163</v>
      </c>
      <c r="L19" s="1" t="s">
        <v>164</v>
      </c>
      <c r="M19" s="5"/>
    </row>
    <row r="20" spans="1:13" x14ac:dyDescent="0.25">
      <c r="A20">
        <v>1.4</v>
      </c>
      <c r="D20" s="2">
        <f t="shared" si="0"/>
        <v>1</v>
      </c>
      <c r="E20" s="2">
        <f t="shared" si="1"/>
        <v>1</v>
      </c>
      <c r="F20" s="2">
        <v>10</v>
      </c>
      <c r="G20" s="1">
        <v>82</v>
      </c>
      <c r="H20" s="8">
        <v>1</v>
      </c>
      <c r="I20" s="8">
        <v>1</v>
      </c>
      <c r="J20" s="1" t="s">
        <v>30</v>
      </c>
      <c r="K20" s="2" t="s">
        <v>163</v>
      </c>
      <c r="L20" s="1" t="s">
        <v>164</v>
      </c>
      <c r="M20" s="5"/>
    </row>
    <row r="21" spans="1:13" x14ac:dyDescent="0.25">
      <c r="A21">
        <v>1.4</v>
      </c>
      <c r="D21" s="2">
        <f t="shared" si="0"/>
        <v>0.78019999999999989</v>
      </c>
      <c r="E21" s="2">
        <f t="shared" si="1"/>
        <v>1.1325301204819278</v>
      </c>
      <c r="F21" s="2">
        <v>11</v>
      </c>
      <c r="G21" s="1">
        <v>106</v>
      </c>
      <c r="H21" s="8">
        <v>0.83</v>
      </c>
      <c r="I21" s="8">
        <v>0.94</v>
      </c>
      <c r="J21" s="1" t="s">
        <v>30</v>
      </c>
      <c r="K21" s="2" t="s">
        <v>163</v>
      </c>
      <c r="L21" s="1" t="s">
        <v>165</v>
      </c>
      <c r="M21" s="5"/>
    </row>
    <row r="22" spans="1:13" x14ac:dyDescent="0.25">
      <c r="A22">
        <v>1.4</v>
      </c>
      <c r="D22" s="2">
        <f t="shared" si="0"/>
        <v>3.3000000000000003</v>
      </c>
      <c r="E22" s="2">
        <f t="shared" si="1"/>
        <v>1.4666666666666668</v>
      </c>
      <c r="F22" s="2">
        <v>12</v>
      </c>
      <c r="G22" s="1">
        <v>234</v>
      </c>
      <c r="H22" s="8">
        <v>1.5</v>
      </c>
      <c r="I22" s="8">
        <v>2.2000000000000002</v>
      </c>
      <c r="J22" s="1" t="s">
        <v>30</v>
      </c>
      <c r="K22" s="2" t="s">
        <v>163</v>
      </c>
      <c r="L22" s="1" t="s">
        <v>164</v>
      </c>
      <c r="M22" s="5"/>
    </row>
    <row r="23" spans="1:13" x14ac:dyDescent="0.25">
      <c r="G23" s="1"/>
      <c r="J23" s="1"/>
      <c r="K23" s="2"/>
      <c r="L23" s="1"/>
    </row>
    <row r="24" spans="1:13" x14ac:dyDescent="0.25">
      <c r="G24" s="1"/>
      <c r="J24" s="1"/>
      <c r="K24" s="2"/>
      <c r="L24" s="1"/>
    </row>
    <row r="25" spans="1:13" x14ac:dyDescent="0.25">
      <c r="G25" s="1"/>
      <c r="J25" s="1"/>
      <c r="K25" s="2"/>
      <c r="L25" s="1"/>
    </row>
    <row r="26" spans="1:13" x14ac:dyDescent="0.25">
      <c r="G26" s="1"/>
      <c r="J26" s="1"/>
      <c r="K26" s="2"/>
      <c r="L26" s="1"/>
    </row>
    <row r="27" spans="1:13" x14ac:dyDescent="0.25">
      <c r="G27" s="1"/>
      <c r="J27" s="1"/>
      <c r="K27" s="2"/>
      <c r="L27" s="1"/>
    </row>
    <row r="28" spans="1:13" x14ac:dyDescent="0.25">
      <c r="G28" s="1"/>
      <c r="J28" s="1"/>
      <c r="K28" s="2"/>
      <c r="L28" s="1"/>
    </row>
    <row r="29" spans="1:13" x14ac:dyDescent="0.25">
      <c r="G29" s="1"/>
      <c r="J29" s="1"/>
      <c r="K29" s="2"/>
      <c r="L29" s="1"/>
    </row>
    <row r="30" spans="1:13" x14ac:dyDescent="0.25">
      <c r="G30" s="1"/>
      <c r="J30" s="1"/>
      <c r="K30" s="2"/>
      <c r="L30" s="1"/>
    </row>
    <row r="31" spans="1:13" x14ac:dyDescent="0.25">
      <c r="G31" s="1"/>
      <c r="J31" s="1"/>
      <c r="K31" s="2"/>
      <c r="L31" s="1"/>
    </row>
    <row r="32" spans="1:13" x14ac:dyDescent="0.25">
      <c r="G32" s="1"/>
      <c r="J32" s="1"/>
      <c r="K32" s="2"/>
      <c r="L32" s="1"/>
    </row>
    <row r="33" spans="7:12" x14ac:dyDescent="0.25">
      <c r="G33" s="1"/>
      <c r="J33" s="1"/>
      <c r="K33" s="2"/>
      <c r="L33" s="1"/>
    </row>
    <row r="34" spans="7:12" x14ac:dyDescent="0.25">
      <c r="G34" s="1"/>
      <c r="J34" s="1"/>
      <c r="K34" s="2"/>
      <c r="L34" s="1"/>
    </row>
    <row r="35" spans="7:12" x14ac:dyDescent="0.25">
      <c r="G35" s="1"/>
      <c r="J35" s="1"/>
      <c r="K35" s="2"/>
      <c r="L35" s="1"/>
    </row>
    <row r="36" spans="7:12" x14ac:dyDescent="0.25">
      <c r="G36" s="1"/>
      <c r="J36" s="1"/>
      <c r="K36" s="2"/>
      <c r="L36" s="1"/>
    </row>
    <row r="37" spans="7:12" x14ac:dyDescent="0.25">
      <c r="G37" s="1"/>
      <c r="J37" s="1"/>
      <c r="K37" s="2"/>
      <c r="L37" s="1"/>
    </row>
    <row r="38" spans="7:12" x14ac:dyDescent="0.25">
      <c r="G38" s="1"/>
      <c r="J38" s="1"/>
      <c r="K38" s="2"/>
      <c r="L38" s="1"/>
    </row>
    <row r="39" spans="7:12" x14ac:dyDescent="0.25">
      <c r="G39" s="1"/>
      <c r="J39" s="1"/>
      <c r="K39" s="2"/>
      <c r="L39" s="1"/>
    </row>
    <row r="40" spans="7:12" x14ac:dyDescent="0.25">
      <c r="G40" s="1"/>
      <c r="J40" s="1"/>
      <c r="K40" s="2"/>
      <c r="L40" s="1"/>
    </row>
    <row r="41" spans="7:12" x14ac:dyDescent="0.25">
      <c r="G41" s="1"/>
      <c r="J41" s="1"/>
      <c r="K41" s="2"/>
      <c r="L41" s="1"/>
    </row>
    <row r="42" spans="7:12" x14ac:dyDescent="0.25">
      <c r="G42" s="1"/>
      <c r="J42" s="1"/>
      <c r="K42" s="2"/>
      <c r="L42" s="1"/>
    </row>
    <row r="43" spans="7:12" x14ac:dyDescent="0.25">
      <c r="G43" s="1"/>
      <c r="J43" s="1"/>
      <c r="K43" s="2"/>
      <c r="L43" s="1"/>
    </row>
    <row r="44" spans="7:12" x14ac:dyDescent="0.25">
      <c r="G44" s="1"/>
      <c r="J44" s="1"/>
      <c r="K44" s="2"/>
      <c r="L44" s="1"/>
    </row>
    <row r="45" spans="7:12" x14ac:dyDescent="0.25">
      <c r="G45" s="1"/>
      <c r="J45" s="1"/>
      <c r="K45" s="2"/>
      <c r="L45" s="1"/>
    </row>
    <row r="46" spans="7:12" x14ac:dyDescent="0.25">
      <c r="G46" s="1"/>
      <c r="J46" s="1"/>
      <c r="K46" s="2"/>
      <c r="L46" s="1"/>
    </row>
    <row r="47" spans="7:12" x14ac:dyDescent="0.25">
      <c r="G47" s="1"/>
      <c r="J47" s="1"/>
      <c r="K47" s="2"/>
      <c r="L47" s="1"/>
    </row>
    <row r="48" spans="7:12" x14ac:dyDescent="0.25">
      <c r="G48" s="1"/>
      <c r="J48" s="1"/>
      <c r="K48" s="2"/>
      <c r="L48" s="1"/>
    </row>
    <row r="49" spans="7:12" x14ac:dyDescent="0.25">
      <c r="G49" s="1"/>
      <c r="J49" s="1"/>
      <c r="K49" s="2"/>
      <c r="L49" s="1"/>
    </row>
    <row r="50" spans="7:12" x14ac:dyDescent="0.25">
      <c r="G50" s="1"/>
      <c r="J50" s="1"/>
      <c r="K50" s="2"/>
      <c r="L50" s="1"/>
    </row>
    <row r="51" spans="7:12" x14ac:dyDescent="0.25">
      <c r="G51" s="1"/>
      <c r="J51" s="1"/>
      <c r="K51" s="2"/>
      <c r="L51" s="1"/>
    </row>
    <row r="52" spans="7:12" x14ac:dyDescent="0.25">
      <c r="G52" s="1"/>
      <c r="J52" s="1"/>
      <c r="K52" s="2"/>
      <c r="L52" s="1"/>
    </row>
    <row r="53" spans="7:12" x14ac:dyDescent="0.25">
      <c r="G53" s="1"/>
      <c r="J53" s="1"/>
      <c r="K53" s="2"/>
      <c r="L53" s="1"/>
    </row>
    <row r="54" spans="7:12" x14ac:dyDescent="0.25">
      <c r="G54" s="1"/>
      <c r="J54" s="1"/>
      <c r="K54" s="2"/>
      <c r="L54" s="1"/>
    </row>
    <row r="55" spans="7:12" x14ac:dyDescent="0.25">
      <c r="G55" s="1"/>
      <c r="J55" s="1"/>
      <c r="K55" s="2"/>
      <c r="L55" s="1"/>
    </row>
    <row r="56" spans="7:12" x14ac:dyDescent="0.25">
      <c r="G56" s="1"/>
      <c r="J56" s="1"/>
      <c r="K56" s="2"/>
      <c r="L56" s="1"/>
    </row>
    <row r="57" spans="7:12" x14ac:dyDescent="0.25">
      <c r="G57" s="1"/>
      <c r="J57" s="1"/>
      <c r="K57" s="2"/>
      <c r="L57" s="1"/>
    </row>
    <row r="58" spans="7:12" x14ac:dyDescent="0.25">
      <c r="G58" s="1"/>
      <c r="J58" s="1"/>
      <c r="K58" s="2"/>
      <c r="L58" s="1"/>
    </row>
    <row r="59" spans="7:12" x14ac:dyDescent="0.25">
      <c r="G59" s="1"/>
      <c r="J59" s="1"/>
      <c r="K59" s="2"/>
      <c r="L59" s="1"/>
    </row>
    <row r="60" spans="7:12" x14ac:dyDescent="0.25">
      <c r="G60" s="1"/>
      <c r="J60" s="1"/>
      <c r="K60" s="2"/>
      <c r="L60" s="1"/>
    </row>
    <row r="61" spans="7:12" x14ac:dyDescent="0.25">
      <c r="G61" s="1"/>
      <c r="J61" s="1"/>
      <c r="K61" s="2"/>
      <c r="L61" s="1"/>
    </row>
    <row r="62" spans="7:12" x14ac:dyDescent="0.25">
      <c r="G62" s="1"/>
      <c r="J62" s="1"/>
      <c r="K62" s="2"/>
      <c r="L62" s="1"/>
    </row>
    <row r="63" spans="7:12" x14ac:dyDescent="0.25">
      <c r="G63" s="1"/>
      <c r="J63" s="1"/>
      <c r="K63" s="2"/>
      <c r="L63" s="1"/>
    </row>
    <row r="64" spans="7:12" x14ac:dyDescent="0.25">
      <c r="G64" s="1"/>
      <c r="J64" s="1"/>
      <c r="K64" s="2"/>
      <c r="L64" s="1"/>
    </row>
    <row r="65" spans="7:12" x14ac:dyDescent="0.25">
      <c r="G65" s="1"/>
      <c r="J65" s="1"/>
      <c r="K65" s="2"/>
      <c r="L65" s="1"/>
    </row>
    <row r="66" spans="7:12" x14ac:dyDescent="0.25">
      <c r="G66" s="1"/>
      <c r="J66" s="1"/>
      <c r="K66" s="2"/>
      <c r="L66" s="1"/>
    </row>
    <row r="67" spans="7:12" x14ac:dyDescent="0.25">
      <c r="G67" s="1"/>
      <c r="J67" s="1"/>
      <c r="K67" s="2"/>
      <c r="L67" s="1"/>
    </row>
    <row r="68" spans="7:12" x14ac:dyDescent="0.25">
      <c r="G68" s="1"/>
      <c r="J68" s="1"/>
      <c r="K68" s="2"/>
      <c r="L68" s="1"/>
    </row>
    <row r="69" spans="7:12" x14ac:dyDescent="0.25">
      <c r="G69" s="1"/>
      <c r="J69" s="1"/>
      <c r="K69" s="2"/>
      <c r="L69" s="1"/>
    </row>
    <row r="70" spans="7:12" x14ac:dyDescent="0.25">
      <c r="G70" s="1"/>
      <c r="J70" s="1"/>
      <c r="K70" s="2"/>
      <c r="L70" s="1"/>
    </row>
    <row r="71" spans="7:12" x14ac:dyDescent="0.25">
      <c r="G71" s="1"/>
      <c r="J71" s="1"/>
      <c r="K71" s="2"/>
      <c r="L71" s="1"/>
    </row>
    <row r="72" spans="7:12" x14ac:dyDescent="0.25">
      <c r="G72" s="1"/>
      <c r="J72" s="1"/>
      <c r="K72" s="2"/>
      <c r="L72" s="1"/>
    </row>
    <row r="73" spans="7:12" x14ac:dyDescent="0.25">
      <c r="G73" s="1"/>
      <c r="J73" s="1"/>
      <c r="K73" s="2"/>
      <c r="L73" s="1"/>
    </row>
    <row r="74" spans="7:12" x14ac:dyDescent="0.25">
      <c r="G74" s="1"/>
      <c r="J74" s="1"/>
      <c r="K74" s="2"/>
      <c r="L74" s="1"/>
    </row>
    <row r="75" spans="7:12" x14ac:dyDescent="0.25">
      <c r="G75" s="1"/>
      <c r="J75" s="1"/>
      <c r="K75" s="2"/>
      <c r="L75" s="1"/>
    </row>
    <row r="76" spans="7:12" x14ac:dyDescent="0.25">
      <c r="G76" s="1"/>
      <c r="J76" s="1"/>
      <c r="K76" s="2"/>
      <c r="L76" s="1"/>
    </row>
    <row r="77" spans="7:12" x14ac:dyDescent="0.25">
      <c r="G77" s="1"/>
      <c r="J77" s="1"/>
      <c r="K77" s="2"/>
      <c r="L77" s="1"/>
    </row>
    <row r="78" spans="7:12" x14ac:dyDescent="0.25">
      <c r="G78" s="1"/>
      <c r="J78" s="1"/>
      <c r="K78" s="2"/>
      <c r="L78" s="1"/>
    </row>
    <row r="79" spans="7:12" x14ac:dyDescent="0.25">
      <c r="G79" s="1"/>
      <c r="J79" s="1"/>
      <c r="K79" s="2"/>
      <c r="L79" s="1"/>
    </row>
    <row r="80" spans="7:12" x14ac:dyDescent="0.25">
      <c r="G80" s="1"/>
      <c r="J80" s="1"/>
      <c r="K80" s="2"/>
      <c r="L80" s="1"/>
    </row>
    <row r="81" spans="7:12" x14ac:dyDescent="0.25">
      <c r="G81" s="1"/>
      <c r="J81" s="1"/>
      <c r="K81" s="2"/>
      <c r="L81" s="1"/>
    </row>
    <row r="82" spans="7:12" x14ac:dyDescent="0.25">
      <c r="G82" s="1"/>
      <c r="J82" s="1"/>
      <c r="K82" s="2"/>
      <c r="L82" s="1"/>
    </row>
    <row r="83" spans="7:12" x14ac:dyDescent="0.25">
      <c r="G83" s="1"/>
      <c r="J83" s="1"/>
      <c r="K83" s="2"/>
      <c r="L83" s="1"/>
    </row>
    <row r="84" spans="7:12" x14ac:dyDescent="0.25">
      <c r="G84" s="1"/>
      <c r="J84" s="1"/>
      <c r="K84" s="2"/>
      <c r="L84" s="1"/>
    </row>
    <row r="85" spans="7:12" x14ac:dyDescent="0.25">
      <c r="G85" s="1"/>
      <c r="J85" s="1"/>
      <c r="K85" s="2"/>
      <c r="L85" s="1"/>
    </row>
    <row r="86" spans="7:12" x14ac:dyDescent="0.25">
      <c r="G86" s="1"/>
      <c r="J86" s="1"/>
      <c r="K86" s="2"/>
      <c r="L86" s="1"/>
    </row>
    <row r="87" spans="7:12" x14ac:dyDescent="0.25">
      <c r="G87" s="1"/>
      <c r="J87" s="1"/>
      <c r="K87" s="2"/>
      <c r="L87" s="1"/>
    </row>
    <row r="88" spans="7:12" x14ac:dyDescent="0.25">
      <c r="G88" s="1"/>
      <c r="J88" s="1"/>
      <c r="K88" s="2"/>
      <c r="L88" s="1"/>
    </row>
    <row r="89" spans="7:12" x14ac:dyDescent="0.25">
      <c r="G89" s="1"/>
      <c r="J89" s="1"/>
      <c r="K89" s="2"/>
      <c r="L89" s="1"/>
    </row>
    <row r="90" spans="7:12" x14ac:dyDescent="0.25">
      <c r="G90" s="1"/>
      <c r="J90" s="1"/>
      <c r="K90" s="2"/>
      <c r="L90" s="1"/>
    </row>
    <row r="91" spans="7:12" x14ac:dyDescent="0.25">
      <c r="G91" s="1"/>
      <c r="J91" s="1"/>
      <c r="K91" s="2"/>
      <c r="L91" s="1"/>
    </row>
    <row r="92" spans="7:12" x14ac:dyDescent="0.25">
      <c r="G92" s="1"/>
      <c r="J92" s="1"/>
      <c r="K92" s="2"/>
      <c r="L92" s="1"/>
    </row>
    <row r="93" spans="7:12" x14ac:dyDescent="0.25">
      <c r="G93" s="1"/>
      <c r="J93" s="1"/>
      <c r="K93" s="2"/>
      <c r="L93" s="1"/>
    </row>
    <row r="94" spans="7:12" x14ac:dyDescent="0.25">
      <c r="G94" s="1"/>
      <c r="J94" s="1"/>
      <c r="K94" s="2"/>
      <c r="L94" s="1"/>
    </row>
    <row r="95" spans="7:12" x14ac:dyDescent="0.25">
      <c r="G95" s="1"/>
      <c r="J95" s="1"/>
      <c r="K95" s="2"/>
      <c r="L95" s="1"/>
    </row>
    <row r="96" spans="7:12" x14ac:dyDescent="0.25">
      <c r="G96" s="1"/>
      <c r="J96" s="1"/>
      <c r="K96" s="2"/>
      <c r="L96" s="1"/>
    </row>
    <row r="97" spans="7:12" x14ac:dyDescent="0.25">
      <c r="G97" s="1"/>
      <c r="J97" s="1"/>
      <c r="K97" s="2"/>
      <c r="L97" s="1"/>
    </row>
    <row r="98" spans="7:12" x14ac:dyDescent="0.25">
      <c r="G98" s="1"/>
      <c r="J98" s="1"/>
      <c r="K98" s="2"/>
      <c r="L98" s="1"/>
    </row>
    <row r="99" spans="7:12" x14ac:dyDescent="0.25">
      <c r="G99" s="1"/>
      <c r="J99" s="1"/>
      <c r="K99" s="2"/>
      <c r="L99" s="1"/>
    </row>
    <row r="100" spans="7:12" x14ac:dyDescent="0.25">
      <c r="G100" s="1"/>
      <c r="J100" s="1"/>
      <c r="K100" s="2"/>
      <c r="L100" s="1"/>
    </row>
    <row r="101" spans="7:12" x14ac:dyDescent="0.25">
      <c r="G101" s="1"/>
      <c r="J101" s="1"/>
      <c r="K101" s="2"/>
      <c r="L101" s="1"/>
    </row>
    <row r="102" spans="7:12" x14ac:dyDescent="0.25">
      <c r="G102" s="1"/>
      <c r="J102" s="1"/>
      <c r="K102" s="2"/>
      <c r="L102" s="1"/>
    </row>
    <row r="103" spans="7:12" x14ac:dyDescent="0.25">
      <c r="G103" s="1"/>
      <c r="J103" s="1"/>
      <c r="K103" s="2"/>
      <c r="L103" s="1"/>
    </row>
    <row r="104" spans="7:12" x14ac:dyDescent="0.25">
      <c r="G104" s="1"/>
      <c r="J104" s="1"/>
      <c r="K104" s="2"/>
      <c r="L104" s="1"/>
    </row>
    <row r="105" spans="7:12" x14ac:dyDescent="0.25">
      <c r="G105" s="1"/>
      <c r="J105" s="1"/>
      <c r="K105" s="2"/>
      <c r="L105" s="1"/>
    </row>
    <row r="106" spans="7:12" x14ac:dyDescent="0.25">
      <c r="G106" s="1"/>
      <c r="J106" s="1"/>
      <c r="K106" s="2"/>
      <c r="L106" s="1"/>
    </row>
    <row r="107" spans="7:12" x14ac:dyDescent="0.25">
      <c r="G107" s="1"/>
      <c r="J107" s="1"/>
      <c r="K107" s="2"/>
      <c r="L107" s="1"/>
    </row>
    <row r="108" spans="7:12" x14ac:dyDescent="0.25">
      <c r="G108" s="1"/>
      <c r="J108" s="1"/>
      <c r="K108" s="2"/>
      <c r="L108" s="1"/>
    </row>
    <row r="109" spans="7:12" x14ac:dyDescent="0.25">
      <c r="G109" s="1"/>
      <c r="J109" s="1"/>
      <c r="K109" s="2"/>
      <c r="L109" s="1"/>
    </row>
    <row r="110" spans="7:12" x14ac:dyDescent="0.25">
      <c r="G110" s="1"/>
      <c r="J110" s="1"/>
      <c r="K110" s="2"/>
      <c r="L110" s="1"/>
    </row>
    <row r="111" spans="7:12" x14ac:dyDescent="0.25">
      <c r="G111" s="1"/>
      <c r="J111" s="1"/>
      <c r="K111" s="2"/>
      <c r="L111" s="1"/>
    </row>
    <row r="112" spans="7:12" x14ac:dyDescent="0.25">
      <c r="G112" s="1"/>
      <c r="J112" s="1"/>
      <c r="K112" s="2"/>
      <c r="L112" s="1"/>
    </row>
    <row r="113" spans="7:12" x14ac:dyDescent="0.25">
      <c r="G113" s="1"/>
      <c r="J113" s="1"/>
      <c r="K113" s="2"/>
      <c r="L113" s="1"/>
    </row>
    <row r="114" spans="7:12" x14ac:dyDescent="0.25">
      <c r="G114" s="1"/>
      <c r="J114" s="1"/>
      <c r="K114" s="2"/>
      <c r="L114" s="1"/>
    </row>
    <row r="115" spans="7:12" x14ac:dyDescent="0.25">
      <c r="G115" s="1"/>
      <c r="J115" s="1"/>
      <c r="K115" s="2"/>
      <c r="L115" s="1"/>
    </row>
    <row r="116" spans="7:12" x14ac:dyDescent="0.25">
      <c r="G116" s="1"/>
      <c r="J116" s="1"/>
      <c r="K116" s="2"/>
      <c r="L116" s="1"/>
    </row>
    <row r="117" spans="7:12" x14ac:dyDescent="0.25">
      <c r="G117" s="1"/>
      <c r="J117" s="1"/>
      <c r="K117" s="2"/>
      <c r="L117" s="1"/>
    </row>
    <row r="118" spans="7:12" x14ac:dyDescent="0.25">
      <c r="G118" s="1"/>
      <c r="J118" s="1"/>
      <c r="K118" s="2"/>
      <c r="L118" s="1"/>
    </row>
    <row r="119" spans="7:12" x14ac:dyDescent="0.25">
      <c r="G119" s="1"/>
      <c r="J119" s="1"/>
      <c r="K119" s="2"/>
      <c r="L119" s="1"/>
    </row>
    <row r="120" spans="7:12" x14ac:dyDescent="0.25">
      <c r="G120" s="1"/>
      <c r="J120" s="1"/>
      <c r="K120" s="2"/>
      <c r="L120" s="1"/>
    </row>
    <row r="121" spans="7:12" x14ac:dyDescent="0.25">
      <c r="G121" s="1"/>
      <c r="J121" s="1"/>
      <c r="K121" s="2"/>
      <c r="L121" s="1"/>
    </row>
    <row r="122" spans="7:12" x14ac:dyDescent="0.25">
      <c r="G122" s="1"/>
      <c r="J122" s="1"/>
      <c r="K122" s="2"/>
      <c r="L122" s="1"/>
    </row>
    <row r="123" spans="7:12" x14ac:dyDescent="0.25">
      <c r="G123" s="1"/>
      <c r="J123" s="1"/>
      <c r="K123" s="2"/>
      <c r="L123" s="1"/>
    </row>
    <row r="124" spans="7:12" x14ac:dyDescent="0.25">
      <c r="G124" s="1"/>
      <c r="J124" s="1"/>
      <c r="K124" s="2"/>
      <c r="L124" s="1"/>
    </row>
    <row r="125" spans="7:12" x14ac:dyDescent="0.25">
      <c r="G125" s="1"/>
      <c r="J125" s="1"/>
      <c r="K125" s="2"/>
      <c r="L125" s="1"/>
    </row>
    <row r="126" spans="7:12" x14ac:dyDescent="0.25">
      <c r="G126" s="1"/>
      <c r="J126" s="1"/>
      <c r="K126" s="2"/>
      <c r="L126" s="1"/>
    </row>
    <row r="127" spans="7:12" x14ac:dyDescent="0.25">
      <c r="G127" s="1"/>
      <c r="J127" s="1"/>
      <c r="K127" s="2"/>
      <c r="L127" s="1"/>
    </row>
    <row r="128" spans="7:12" x14ac:dyDescent="0.25">
      <c r="G128" s="1"/>
      <c r="J128" s="1"/>
      <c r="K128" s="2"/>
      <c r="L128" s="1"/>
    </row>
    <row r="129" spans="7:12" x14ac:dyDescent="0.25">
      <c r="G129" s="1"/>
      <c r="J129" s="1"/>
      <c r="K129" s="2"/>
      <c r="L129" s="1"/>
    </row>
    <row r="130" spans="7:12" x14ac:dyDescent="0.25">
      <c r="G130" s="1"/>
      <c r="J130" s="1"/>
      <c r="K130" s="2"/>
      <c r="L130" s="1"/>
    </row>
    <row r="131" spans="7:12" x14ac:dyDescent="0.25">
      <c r="G131" s="1"/>
      <c r="J131" s="1"/>
      <c r="K131" s="2"/>
      <c r="L131" s="1"/>
    </row>
    <row r="132" spans="7:12" x14ac:dyDescent="0.25">
      <c r="G132" s="1"/>
      <c r="J132" s="1"/>
      <c r="K132" s="2"/>
      <c r="L132" s="1"/>
    </row>
  </sheetData>
  <autoFilter ref="A10:M22" xr:uid="{154C5B1F-2EB4-4EBD-B87C-5D45CA8D4E73}">
    <sortState xmlns:xlrd2="http://schemas.microsoft.com/office/spreadsheetml/2017/richdata2" ref="A11:M22">
      <sortCondition ref="A10:A22"/>
    </sortState>
  </autoFilter>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C1E50-8B50-4373-9CDE-611ECBA82529}">
  <dimension ref="A1:L132"/>
  <sheetViews>
    <sheetView workbookViewId="0">
      <pane ySplit="10" topLeftCell="A11" activePane="bottomLeft" state="frozen"/>
      <selection pane="bottomLeft" activeCell="A5" sqref="A5"/>
    </sheetView>
  </sheetViews>
  <sheetFormatPr defaultRowHeight="15" x14ac:dyDescent="0.25"/>
  <cols>
    <col min="1" max="1" width="19.28515625" customWidth="1"/>
    <col min="2" max="2" width="57.140625" style="1" customWidth="1"/>
    <col min="3" max="3" width="18.5703125" style="2" customWidth="1"/>
    <col min="4" max="5" width="11.42578125" style="8" customWidth="1"/>
    <col min="6" max="6" width="11.42578125" style="10" customWidth="1"/>
    <col min="7" max="9" width="11.42578125" style="2" customWidth="1"/>
    <col min="10" max="10" width="17.140625" style="1" customWidth="1"/>
    <col min="11" max="11" width="57.140625" customWidth="1"/>
  </cols>
  <sheetData>
    <row r="1" spans="1:12" ht="15.75" thickBot="1" x14ac:dyDescent="0.3">
      <c r="A1" s="12" t="s">
        <v>239</v>
      </c>
      <c r="B1" s="13" t="s">
        <v>240</v>
      </c>
      <c r="C1" s="7"/>
      <c r="G1" s="7"/>
      <c r="J1" s="2"/>
    </row>
    <row r="2" spans="1:12" ht="15.75" thickTop="1" x14ac:dyDescent="0.25">
      <c r="A2" s="3" t="s">
        <v>1</v>
      </c>
      <c r="B2" s="7">
        <v>0.875</v>
      </c>
      <c r="C2" s="7"/>
      <c r="G2" s="7"/>
    </row>
    <row r="3" spans="1:12" x14ac:dyDescent="0.25">
      <c r="A3" s="3" t="s">
        <v>23</v>
      </c>
      <c r="B3" s="1" t="s">
        <v>167</v>
      </c>
    </row>
    <row r="4" spans="1:12" x14ac:dyDescent="0.25">
      <c r="A4" s="3" t="s">
        <v>33</v>
      </c>
      <c r="B4" s="1" t="s">
        <v>229</v>
      </c>
    </row>
    <row r="5" spans="1:12" x14ac:dyDescent="0.25">
      <c r="A5" s="3" t="s">
        <v>252</v>
      </c>
      <c r="B5" s="1" t="s">
        <v>255</v>
      </c>
    </row>
    <row r="10" spans="1:12" s="3" customFormat="1" x14ac:dyDescent="0.25">
      <c r="A10" s="3" t="s">
        <v>156</v>
      </c>
      <c r="B10" s="3" t="s">
        <v>168</v>
      </c>
      <c r="C10" s="6" t="s">
        <v>159</v>
      </c>
      <c r="D10" s="9" t="s">
        <v>162</v>
      </c>
      <c r="E10" s="9" t="s">
        <v>161</v>
      </c>
      <c r="F10" s="11" t="s">
        <v>180</v>
      </c>
      <c r="G10" s="6" t="s">
        <v>241</v>
      </c>
      <c r="H10" s="4" t="s">
        <v>28</v>
      </c>
      <c r="I10" s="4" t="s">
        <v>29</v>
      </c>
      <c r="J10" s="6" t="s">
        <v>25</v>
      </c>
      <c r="K10" s="4" t="s">
        <v>4</v>
      </c>
      <c r="L10" s="3" t="s">
        <v>2</v>
      </c>
    </row>
    <row r="11" spans="1:12" x14ac:dyDescent="0.25">
      <c r="A11">
        <f>ROUND(0.022/F11,3)</f>
        <v>0.183</v>
      </c>
      <c r="C11" s="2">
        <f t="shared" ref="C11:C22" si="0">D11*E11</f>
        <v>2.88</v>
      </c>
      <c r="D11" s="8">
        <v>1.2</v>
      </c>
      <c r="E11" s="8">
        <v>2.4</v>
      </c>
      <c r="F11" s="10">
        <v>0.12</v>
      </c>
      <c r="G11" s="2">
        <v>1</v>
      </c>
      <c r="H11" s="1">
        <v>65</v>
      </c>
      <c r="I11" s="1" t="s">
        <v>30</v>
      </c>
      <c r="J11" s="2" t="s">
        <v>174</v>
      </c>
      <c r="K11" s="1" t="s">
        <v>179</v>
      </c>
      <c r="L11" s="5"/>
    </row>
    <row r="12" spans="1:12" x14ac:dyDescent="0.25">
      <c r="A12">
        <f t="shared" ref="A12:A18" si="1">ROUND(0.022/F12,3)</f>
        <v>0.22</v>
      </c>
      <c r="B12"/>
      <c r="C12" s="2">
        <f t="shared" si="0"/>
        <v>2.88</v>
      </c>
      <c r="D12" s="8">
        <v>1.2</v>
      </c>
      <c r="E12" s="8">
        <v>2.4</v>
      </c>
      <c r="F12" s="10">
        <v>0.1</v>
      </c>
      <c r="G12" s="2">
        <v>2</v>
      </c>
      <c r="H12" s="1">
        <v>61</v>
      </c>
      <c r="I12" s="1" t="s">
        <v>30</v>
      </c>
      <c r="J12" s="2" t="s">
        <v>174</v>
      </c>
      <c r="K12" s="1" t="s">
        <v>178</v>
      </c>
      <c r="L12" s="5"/>
    </row>
    <row r="13" spans="1:12" x14ac:dyDescent="0.25">
      <c r="A13">
        <f t="shared" si="1"/>
        <v>0.29299999999999998</v>
      </c>
      <c r="C13" s="2">
        <f t="shared" si="0"/>
        <v>2.88</v>
      </c>
      <c r="D13" s="8">
        <v>1.2</v>
      </c>
      <c r="E13" s="8">
        <v>2.4</v>
      </c>
      <c r="F13" s="10">
        <v>7.4999999999999997E-2</v>
      </c>
      <c r="G13" s="2">
        <v>3</v>
      </c>
      <c r="H13" s="1">
        <v>47</v>
      </c>
      <c r="I13" s="1" t="s">
        <v>30</v>
      </c>
      <c r="J13" s="2" t="s">
        <v>174</v>
      </c>
      <c r="K13" s="1" t="s">
        <v>177</v>
      </c>
      <c r="L13" s="5"/>
    </row>
    <row r="14" spans="1:12" x14ac:dyDescent="0.25">
      <c r="A14">
        <f t="shared" si="1"/>
        <v>0.44</v>
      </c>
      <c r="C14" s="2">
        <f t="shared" si="0"/>
        <v>2.88</v>
      </c>
      <c r="D14" s="8">
        <v>1.2</v>
      </c>
      <c r="E14" s="8">
        <v>2.4</v>
      </c>
      <c r="F14" s="10">
        <v>0.05</v>
      </c>
      <c r="G14" s="2">
        <v>4</v>
      </c>
      <c r="H14" s="1">
        <v>37</v>
      </c>
      <c r="I14" s="1" t="s">
        <v>30</v>
      </c>
      <c r="J14" s="2" t="s">
        <v>174</v>
      </c>
      <c r="K14" s="1" t="s">
        <v>176</v>
      </c>
      <c r="L14" s="5"/>
    </row>
    <row r="15" spans="1:12" x14ac:dyDescent="0.25">
      <c r="A15">
        <f>ROUND(0.33*0.065/F15,3)</f>
        <v>0.46899999999999997</v>
      </c>
      <c r="C15" s="2">
        <f t="shared" si="0"/>
        <v>1</v>
      </c>
      <c r="D15" s="8">
        <v>1</v>
      </c>
      <c r="E15" s="8">
        <v>1</v>
      </c>
      <c r="F15" s="10">
        <f>1.8*0.0254</f>
        <v>4.5719999999999997E-2</v>
      </c>
      <c r="G15" s="2">
        <v>5</v>
      </c>
      <c r="H15" s="1">
        <v>24</v>
      </c>
      <c r="I15" s="1" t="s">
        <v>30</v>
      </c>
      <c r="J15" s="2" t="s">
        <v>185</v>
      </c>
      <c r="K15" s="1" t="s">
        <v>184</v>
      </c>
      <c r="L15" t="s">
        <v>181</v>
      </c>
    </row>
    <row r="16" spans="1:12" x14ac:dyDescent="0.25">
      <c r="A16">
        <f t="shared" si="1"/>
        <v>0.48099999999999998</v>
      </c>
      <c r="C16" s="2">
        <f t="shared" si="0"/>
        <v>1</v>
      </c>
      <c r="D16" s="8">
        <v>1</v>
      </c>
      <c r="E16" s="8">
        <v>1</v>
      </c>
      <c r="F16" s="10">
        <f>1.8*0.0254</f>
        <v>4.5719999999999997E-2</v>
      </c>
      <c r="G16" s="2">
        <v>6</v>
      </c>
      <c r="H16" s="1">
        <v>20</v>
      </c>
      <c r="I16" s="1" t="s">
        <v>30</v>
      </c>
      <c r="J16" s="2" t="s">
        <v>185</v>
      </c>
      <c r="K16" s="1" t="s">
        <v>183</v>
      </c>
      <c r="L16" t="s">
        <v>181</v>
      </c>
    </row>
    <row r="17" spans="1:12" x14ac:dyDescent="0.25">
      <c r="A17">
        <f t="shared" si="1"/>
        <v>0.48099999999999998</v>
      </c>
      <c r="C17" s="2">
        <f t="shared" si="0"/>
        <v>1</v>
      </c>
      <c r="D17" s="8">
        <v>1</v>
      </c>
      <c r="E17" s="8">
        <v>1</v>
      </c>
      <c r="F17" s="10">
        <f>1.8*0.0254</f>
        <v>4.5719999999999997E-2</v>
      </c>
      <c r="G17" s="2">
        <v>7</v>
      </c>
      <c r="H17" s="1">
        <v>15.5</v>
      </c>
      <c r="I17" s="1" t="s">
        <v>30</v>
      </c>
      <c r="J17" s="2" t="s">
        <v>185</v>
      </c>
      <c r="K17" s="1" t="s">
        <v>182</v>
      </c>
      <c r="L17" t="s">
        <v>181</v>
      </c>
    </row>
    <row r="18" spans="1:12" x14ac:dyDescent="0.25">
      <c r="A18">
        <f t="shared" si="1"/>
        <v>0.88</v>
      </c>
      <c r="B18"/>
      <c r="C18" s="2">
        <f t="shared" si="0"/>
        <v>2.88</v>
      </c>
      <c r="D18" s="8">
        <v>1.2</v>
      </c>
      <c r="E18" s="8">
        <v>2.4</v>
      </c>
      <c r="F18" s="10">
        <v>2.5000000000000001E-2</v>
      </c>
      <c r="G18" s="2">
        <v>8</v>
      </c>
      <c r="H18" s="1">
        <v>25.5</v>
      </c>
      <c r="I18" s="1" t="s">
        <v>30</v>
      </c>
      <c r="J18" s="2" t="s">
        <v>174</v>
      </c>
      <c r="K18" s="1" t="s">
        <v>175</v>
      </c>
      <c r="L18" s="5"/>
    </row>
    <row r="19" spans="1:12" x14ac:dyDescent="0.25">
      <c r="A19">
        <v>1.4970000000000001</v>
      </c>
      <c r="C19" s="2">
        <f t="shared" si="0"/>
        <v>30</v>
      </c>
      <c r="D19" s="8">
        <v>1.2</v>
      </c>
      <c r="E19" s="8">
        <v>25</v>
      </c>
      <c r="F19" s="10">
        <v>3.7000000000000002E-3</v>
      </c>
      <c r="G19" s="2">
        <v>9</v>
      </c>
      <c r="H19" s="1">
        <v>70</v>
      </c>
      <c r="I19" s="1" t="s">
        <v>30</v>
      </c>
      <c r="J19" s="2" t="s">
        <v>172</v>
      </c>
      <c r="K19" s="1" t="s">
        <v>169</v>
      </c>
      <c r="L19" s="5"/>
    </row>
    <row r="20" spans="1:12" x14ac:dyDescent="0.25">
      <c r="A20">
        <v>1.4970000000000001</v>
      </c>
      <c r="C20" s="2">
        <f t="shared" si="0"/>
        <v>37.5</v>
      </c>
      <c r="D20" s="8">
        <v>1.5</v>
      </c>
      <c r="E20" s="8">
        <v>25</v>
      </c>
      <c r="F20" s="10">
        <v>4.0000000000000001E-3</v>
      </c>
      <c r="G20" s="2">
        <v>10</v>
      </c>
      <c r="H20" s="1">
        <v>105</v>
      </c>
      <c r="I20" s="1" t="s">
        <v>30</v>
      </c>
      <c r="J20" s="2" t="s">
        <v>172</v>
      </c>
      <c r="K20" s="1" t="s">
        <v>170</v>
      </c>
      <c r="L20" s="5"/>
    </row>
    <row r="21" spans="1:12" x14ac:dyDescent="0.25">
      <c r="A21">
        <v>1.62</v>
      </c>
      <c r="B21"/>
      <c r="C21" s="2">
        <f t="shared" si="0"/>
        <v>12</v>
      </c>
      <c r="D21" s="8">
        <v>1.2</v>
      </c>
      <c r="E21" s="8">
        <v>10</v>
      </c>
      <c r="G21" s="2">
        <v>11</v>
      </c>
      <c r="H21" s="1">
        <v>120</v>
      </c>
      <c r="I21" s="1" t="s">
        <v>30</v>
      </c>
      <c r="J21" s="2" t="s">
        <v>172</v>
      </c>
      <c r="K21" s="1" t="s">
        <v>173</v>
      </c>
      <c r="L21" s="5"/>
    </row>
    <row r="22" spans="1:12" x14ac:dyDescent="0.25">
      <c r="A22">
        <v>2.5</v>
      </c>
      <c r="C22" s="2">
        <f t="shared" si="0"/>
        <v>15</v>
      </c>
      <c r="D22" s="8">
        <v>1.5</v>
      </c>
      <c r="E22" s="8">
        <v>10</v>
      </c>
      <c r="F22" s="10">
        <v>0.04</v>
      </c>
      <c r="G22" s="2">
        <v>12</v>
      </c>
      <c r="H22" s="1">
        <v>150</v>
      </c>
      <c r="I22" s="1" t="s">
        <v>30</v>
      </c>
      <c r="J22" s="2" t="s">
        <v>172</v>
      </c>
      <c r="K22" s="1" t="s">
        <v>171</v>
      </c>
      <c r="L22" s="5"/>
    </row>
    <row r="23" spans="1:12" x14ac:dyDescent="0.25">
      <c r="H23" s="1"/>
      <c r="I23" s="1"/>
      <c r="J23" s="2"/>
      <c r="K23" s="1"/>
    </row>
    <row r="24" spans="1:12" x14ac:dyDescent="0.25">
      <c r="H24" s="1"/>
      <c r="I24" s="1"/>
      <c r="J24" s="2"/>
      <c r="K24" s="1"/>
    </row>
    <row r="25" spans="1:12" x14ac:dyDescent="0.25">
      <c r="H25" s="1"/>
      <c r="I25" s="1"/>
      <c r="J25" s="2"/>
      <c r="K25" s="1"/>
    </row>
    <row r="26" spans="1:12" x14ac:dyDescent="0.25">
      <c r="H26" s="1"/>
      <c r="I26" s="1"/>
      <c r="J26" s="2"/>
      <c r="K26" s="1"/>
    </row>
    <row r="27" spans="1:12" x14ac:dyDescent="0.25">
      <c r="H27" s="1"/>
      <c r="I27" s="1"/>
      <c r="J27" s="2"/>
      <c r="K27" s="1"/>
    </row>
    <row r="28" spans="1:12" x14ac:dyDescent="0.25">
      <c r="H28" s="1"/>
      <c r="I28" s="1"/>
      <c r="J28" s="2"/>
      <c r="K28" s="1"/>
    </row>
    <row r="29" spans="1:12" x14ac:dyDescent="0.25">
      <c r="H29" s="1"/>
      <c r="I29" s="1"/>
      <c r="J29" s="2"/>
      <c r="K29" s="1"/>
    </row>
    <row r="30" spans="1:12" x14ac:dyDescent="0.25">
      <c r="H30" s="1"/>
      <c r="I30" s="1"/>
      <c r="J30" s="2"/>
      <c r="K30" s="1"/>
    </row>
    <row r="31" spans="1:12" x14ac:dyDescent="0.25">
      <c r="H31" s="1"/>
      <c r="I31" s="1"/>
      <c r="J31" s="2"/>
      <c r="K31" s="1"/>
    </row>
    <row r="32" spans="1:12" x14ac:dyDescent="0.25">
      <c r="H32" s="1"/>
      <c r="I32" s="1"/>
      <c r="J32" s="2"/>
      <c r="K32" s="1"/>
    </row>
    <row r="33" spans="8:11" x14ac:dyDescent="0.25">
      <c r="H33" s="1"/>
      <c r="I33" s="1"/>
      <c r="J33" s="2"/>
      <c r="K33" s="1"/>
    </row>
    <row r="34" spans="8:11" x14ac:dyDescent="0.25">
      <c r="H34" s="1"/>
      <c r="I34" s="1"/>
      <c r="J34" s="2"/>
      <c r="K34" s="1"/>
    </row>
    <row r="35" spans="8:11" x14ac:dyDescent="0.25">
      <c r="H35" s="1"/>
      <c r="I35" s="1"/>
      <c r="J35" s="2"/>
      <c r="K35" s="1"/>
    </row>
    <row r="36" spans="8:11" x14ac:dyDescent="0.25">
      <c r="H36" s="1"/>
      <c r="I36" s="1"/>
      <c r="J36" s="2"/>
      <c r="K36" s="1"/>
    </row>
    <row r="37" spans="8:11" x14ac:dyDescent="0.25">
      <c r="H37" s="1"/>
      <c r="I37" s="1"/>
      <c r="J37" s="2"/>
      <c r="K37" s="1"/>
    </row>
    <row r="38" spans="8:11" x14ac:dyDescent="0.25">
      <c r="H38" s="1"/>
      <c r="I38" s="1"/>
      <c r="J38" s="2"/>
      <c r="K38" s="1"/>
    </row>
    <row r="39" spans="8:11" x14ac:dyDescent="0.25">
      <c r="H39" s="1"/>
      <c r="I39" s="1"/>
      <c r="J39" s="2"/>
      <c r="K39" s="1"/>
    </row>
    <row r="40" spans="8:11" x14ac:dyDescent="0.25">
      <c r="H40" s="1"/>
      <c r="I40" s="1"/>
      <c r="J40" s="2"/>
      <c r="K40" s="1"/>
    </row>
    <row r="41" spans="8:11" x14ac:dyDescent="0.25">
      <c r="H41" s="1"/>
      <c r="I41" s="1"/>
      <c r="J41" s="2"/>
      <c r="K41" s="1"/>
    </row>
    <row r="42" spans="8:11" x14ac:dyDescent="0.25">
      <c r="H42" s="1"/>
      <c r="I42" s="1"/>
      <c r="J42" s="2"/>
      <c r="K42" s="1"/>
    </row>
    <row r="43" spans="8:11" x14ac:dyDescent="0.25">
      <c r="H43" s="1"/>
      <c r="I43" s="1"/>
      <c r="J43" s="2"/>
      <c r="K43" s="1"/>
    </row>
    <row r="44" spans="8:11" x14ac:dyDescent="0.25">
      <c r="H44" s="1"/>
      <c r="I44" s="1"/>
      <c r="J44" s="2"/>
      <c r="K44" s="1"/>
    </row>
    <row r="45" spans="8:11" x14ac:dyDescent="0.25">
      <c r="H45" s="1"/>
      <c r="I45" s="1"/>
      <c r="J45" s="2"/>
      <c r="K45" s="1"/>
    </row>
    <row r="46" spans="8:11" x14ac:dyDescent="0.25">
      <c r="H46" s="1"/>
      <c r="I46" s="1"/>
      <c r="J46" s="2"/>
      <c r="K46" s="1"/>
    </row>
    <row r="47" spans="8:11" x14ac:dyDescent="0.25">
      <c r="H47" s="1"/>
      <c r="I47" s="1"/>
      <c r="J47" s="2"/>
      <c r="K47" s="1"/>
    </row>
    <row r="48" spans="8:11" x14ac:dyDescent="0.25">
      <c r="H48" s="1"/>
      <c r="I48" s="1"/>
      <c r="J48" s="2"/>
      <c r="K48" s="1"/>
    </row>
    <row r="49" spans="8:11" x14ac:dyDescent="0.25">
      <c r="H49" s="1"/>
      <c r="I49" s="1"/>
      <c r="J49" s="2"/>
      <c r="K49" s="1"/>
    </row>
    <row r="50" spans="8:11" x14ac:dyDescent="0.25">
      <c r="H50" s="1"/>
      <c r="I50" s="1"/>
      <c r="J50" s="2"/>
      <c r="K50" s="1"/>
    </row>
    <row r="51" spans="8:11" x14ac:dyDescent="0.25">
      <c r="H51" s="1"/>
      <c r="I51" s="1"/>
      <c r="J51" s="2"/>
      <c r="K51" s="1"/>
    </row>
    <row r="52" spans="8:11" x14ac:dyDescent="0.25">
      <c r="H52" s="1"/>
      <c r="I52" s="1"/>
      <c r="J52" s="2"/>
      <c r="K52" s="1"/>
    </row>
    <row r="53" spans="8:11" x14ac:dyDescent="0.25">
      <c r="H53" s="1"/>
      <c r="I53" s="1"/>
      <c r="J53" s="2"/>
      <c r="K53" s="1"/>
    </row>
    <row r="54" spans="8:11" x14ac:dyDescent="0.25">
      <c r="H54" s="1"/>
      <c r="I54" s="1"/>
      <c r="J54" s="2"/>
      <c r="K54" s="1"/>
    </row>
    <row r="55" spans="8:11" x14ac:dyDescent="0.25">
      <c r="H55" s="1"/>
      <c r="I55" s="1"/>
      <c r="J55" s="2"/>
      <c r="K55" s="1"/>
    </row>
    <row r="56" spans="8:11" x14ac:dyDescent="0.25">
      <c r="H56" s="1"/>
      <c r="I56" s="1"/>
      <c r="J56" s="2"/>
      <c r="K56" s="1"/>
    </row>
    <row r="57" spans="8:11" x14ac:dyDescent="0.25">
      <c r="H57" s="1"/>
      <c r="I57" s="1"/>
      <c r="J57" s="2"/>
      <c r="K57" s="1"/>
    </row>
    <row r="58" spans="8:11" x14ac:dyDescent="0.25">
      <c r="H58" s="1"/>
      <c r="I58" s="1"/>
      <c r="J58" s="2"/>
      <c r="K58" s="1"/>
    </row>
    <row r="59" spans="8:11" x14ac:dyDescent="0.25">
      <c r="H59" s="1"/>
      <c r="I59" s="1"/>
      <c r="J59" s="2"/>
      <c r="K59" s="1"/>
    </row>
    <row r="60" spans="8:11" x14ac:dyDescent="0.25">
      <c r="H60" s="1"/>
      <c r="I60" s="1"/>
      <c r="J60" s="2"/>
      <c r="K60" s="1"/>
    </row>
    <row r="61" spans="8:11" x14ac:dyDescent="0.25">
      <c r="H61" s="1"/>
      <c r="I61" s="1"/>
      <c r="J61" s="2"/>
      <c r="K61" s="1"/>
    </row>
    <row r="62" spans="8:11" x14ac:dyDescent="0.25">
      <c r="H62" s="1"/>
      <c r="I62" s="1"/>
      <c r="J62" s="2"/>
      <c r="K62" s="1"/>
    </row>
    <row r="63" spans="8:11" x14ac:dyDescent="0.25">
      <c r="H63" s="1"/>
      <c r="I63" s="1"/>
      <c r="J63" s="2"/>
      <c r="K63" s="1"/>
    </row>
    <row r="64" spans="8:11" x14ac:dyDescent="0.25">
      <c r="H64" s="1"/>
      <c r="I64" s="1"/>
      <c r="J64" s="2"/>
      <c r="K64" s="1"/>
    </row>
    <row r="65" spans="8:11" x14ac:dyDescent="0.25">
      <c r="H65" s="1"/>
      <c r="I65" s="1"/>
      <c r="J65" s="2"/>
      <c r="K65" s="1"/>
    </row>
    <row r="66" spans="8:11" x14ac:dyDescent="0.25">
      <c r="H66" s="1"/>
      <c r="I66" s="1"/>
      <c r="J66" s="2"/>
      <c r="K66" s="1"/>
    </row>
    <row r="67" spans="8:11" x14ac:dyDescent="0.25">
      <c r="H67" s="1"/>
      <c r="I67" s="1"/>
      <c r="J67" s="2"/>
      <c r="K67" s="1"/>
    </row>
    <row r="68" spans="8:11" x14ac:dyDescent="0.25">
      <c r="H68" s="1"/>
      <c r="I68" s="1"/>
      <c r="J68" s="2"/>
      <c r="K68" s="1"/>
    </row>
    <row r="69" spans="8:11" x14ac:dyDescent="0.25">
      <c r="H69" s="1"/>
      <c r="I69" s="1"/>
      <c r="J69" s="2"/>
      <c r="K69" s="1"/>
    </row>
    <row r="70" spans="8:11" x14ac:dyDescent="0.25">
      <c r="H70" s="1"/>
      <c r="I70" s="1"/>
      <c r="J70" s="2"/>
      <c r="K70" s="1"/>
    </row>
    <row r="71" spans="8:11" x14ac:dyDescent="0.25">
      <c r="H71" s="1"/>
      <c r="I71" s="1"/>
      <c r="J71" s="2"/>
      <c r="K71" s="1"/>
    </row>
    <row r="72" spans="8:11" x14ac:dyDescent="0.25">
      <c r="H72" s="1"/>
      <c r="I72" s="1"/>
      <c r="J72" s="2"/>
      <c r="K72" s="1"/>
    </row>
    <row r="73" spans="8:11" x14ac:dyDescent="0.25">
      <c r="H73" s="1"/>
      <c r="I73" s="1"/>
      <c r="J73" s="2"/>
      <c r="K73" s="1"/>
    </row>
    <row r="74" spans="8:11" x14ac:dyDescent="0.25">
      <c r="H74" s="1"/>
      <c r="I74" s="1"/>
      <c r="J74" s="2"/>
      <c r="K74" s="1"/>
    </row>
    <row r="75" spans="8:11" x14ac:dyDescent="0.25">
      <c r="H75" s="1"/>
      <c r="I75" s="1"/>
      <c r="J75" s="2"/>
      <c r="K75" s="1"/>
    </row>
    <row r="76" spans="8:11" x14ac:dyDescent="0.25">
      <c r="H76" s="1"/>
      <c r="I76" s="1"/>
      <c r="J76" s="2"/>
      <c r="K76" s="1"/>
    </row>
    <row r="77" spans="8:11" x14ac:dyDescent="0.25">
      <c r="H77" s="1"/>
      <c r="I77" s="1"/>
      <c r="J77" s="2"/>
      <c r="K77" s="1"/>
    </row>
    <row r="78" spans="8:11" x14ac:dyDescent="0.25">
      <c r="H78" s="1"/>
      <c r="I78" s="1"/>
      <c r="J78" s="2"/>
      <c r="K78" s="1"/>
    </row>
    <row r="79" spans="8:11" x14ac:dyDescent="0.25">
      <c r="H79" s="1"/>
      <c r="I79" s="1"/>
      <c r="J79" s="2"/>
      <c r="K79" s="1"/>
    </row>
    <row r="80" spans="8:11" x14ac:dyDescent="0.25">
      <c r="H80" s="1"/>
      <c r="I80" s="1"/>
      <c r="J80" s="2"/>
      <c r="K80" s="1"/>
    </row>
    <row r="81" spans="8:11" x14ac:dyDescent="0.25">
      <c r="H81" s="1"/>
      <c r="I81" s="1"/>
      <c r="J81" s="2"/>
      <c r="K81" s="1"/>
    </row>
    <row r="82" spans="8:11" x14ac:dyDescent="0.25">
      <c r="H82" s="1"/>
      <c r="I82" s="1"/>
      <c r="J82" s="2"/>
      <c r="K82" s="1"/>
    </row>
    <row r="83" spans="8:11" x14ac:dyDescent="0.25">
      <c r="H83" s="1"/>
      <c r="I83" s="1"/>
      <c r="J83" s="2"/>
      <c r="K83" s="1"/>
    </row>
    <row r="84" spans="8:11" x14ac:dyDescent="0.25">
      <c r="H84" s="1"/>
      <c r="I84" s="1"/>
      <c r="J84" s="2"/>
      <c r="K84" s="1"/>
    </row>
    <row r="85" spans="8:11" x14ac:dyDescent="0.25">
      <c r="H85" s="1"/>
      <c r="I85" s="1"/>
      <c r="J85" s="2"/>
      <c r="K85" s="1"/>
    </row>
    <row r="86" spans="8:11" x14ac:dyDescent="0.25">
      <c r="H86" s="1"/>
      <c r="I86" s="1"/>
      <c r="J86" s="2"/>
      <c r="K86" s="1"/>
    </row>
    <row r="87" spans="8:11" x14ac:dyDescent="0.25">
      <c r="H87" s="1"/>
      <c r="I87" s="1"/>
      <c r="J87" s="2"/>
      <c r="K87" s="1"/>
    </row>
    <row r="88" spans="8:11" x14ac:dyDescent="0.25">
      <c r="H88" s="1"/>
      <c r="I88" s="1"/>
      <c r="J88" s="2"/>
      <c r="K88" s="1"/>
    </row>
    <row r="89" spans="8:11" x14ac:dyDescent="0.25">
      <c r="H89" s="1"/>
      <c r="I89" s="1"/>
      <c r="J89" s="2"/>
      <c r="K89" s="1"/>
    </row>
    <row r="90" spans="8:11" x14ac:dyDescent="0.25">
      <c r="H90" s="1"/>
      <c r="I90" s="1"/>
      <c r="J90" s="2"/>
      <c r="K90" s="1"/>
    </row>
    <row r="91" spans="8:11" x14ac:dyDescent="0.25">
      <c r="H91" s="1"/>
      <c r="I91" s="1"/>
      <c r="J91" s="2"/>
      <c r="K91" s="1"/>
    </row>
    <row r="92" spans="8:11" x14ac:dyDescent="0.25">
      <c r="H92" s="1"/>
      <c r="I92" s="1"/>
      <c r="J92" s="2"/>
      <c r="K92" s="1"/>
    </row>
    <row r="93" spans="8:11" x14ac:dyDescent="0.25">
      <c r="H93" s="1"/>
      <c r="I93" s="1"/>
      <c r="J93" s="2"/>
      <c r="K93" s="1"/>
    </row>
    <row r="94" spans="8:11" x14ac:dyDescent="0.25">
      <c r="H94" s="1"/>
      <c r="I94" s="1"/>
      <c r="J94" s="2"/>
      <c r="K94" s="1"/>
    </row>
    <row r="95" spans="8:11" x14ac:dyDescent="0.25">
      <c r="H95" s="1"/>
      <c r="I95" s="1"/>
      <c r="J95" s="2"/>
      <c r="K95" s="1"/>
    </row>
    <row r="96" spans="8:11" x14ac:dyDescent="0.25">
      <c r="H96" s="1"/>
      <c r="I96" s="1"/>
      <c r="J96" s="2"/>
      <c r="K96" s="1"/>
    </row>
    <row r="97" spans="8:11" x14ac:dyDescent="0.25">
      <c r="H97" s="1"/>
      <c r="I97" s="1"/>
      <c r="J97" s="2"/>
      <c r="K97" s="1"/>
    </row>
    <row r="98" spans="8:11" x14ac:dyDescent="0.25">
      <c r="H98" s="1"/>
      <c r="I98" s="1"/>
      <c r="J98" s="2"/>
      <c r="K98" s="1"/>
    </row>
    <row r="99" spans="8:11" x14ac:dyDescent="0.25">
      <c r="H99" s="1"/>
      <c r="I99" s="1"/>
      <c r="J99" s="2"/>
      <c r="K99" s="1"/>
    </row>
    <row r="100" spans="8:11" x14ac:dyDescent="0.25">
      <c r="H100" s="1"/>
      <c r="I100" s="1"/>
      <c r="J100" s="2"/>
      <c r="K100" s="1"/>
    </row>
    <row r="101" spans="8:11" x14ac:dyDescent="0.25">
      <c r="H101" s="1"/>
      <c r="I101" s="1"/>
      <c r="J101" s="2"/>
      <c r="K101" s="1"/>
    </row>
    <row r="102" spans="8:11" x14ac:dyDescent="0.25">
      <c r="H102" s="1"/>
      <c r="I102" s="1"/>
      <c r="J102" s="2"/>
      <c r="K102" s="1"/>
    </row>
    <row r="103" spans="8:11" x14ac:dyDescent="0.25">
      <c r="H103" s="1"/>
      <c r="I103" s="1"/>
      <c r="J103" s="2"/>
      <c r="K103" s="1"/>
    </row>
    <row r="104" spans="8:11" x14ac:dyDescent="0.25">
      <c r="H104" s="1"/>
      <c r="I104" s="1"/>
      <c r="J104" s="2"/>
      <c r="K104" s="1"/>
    </row>
    <row r="105" spans="8:11" x14ac:dyDescent="0.25">
      <c r="H105" s="1"/>
      <c r="I105" s="1"/>
      <c r="J105" s="2"/>
      <c r="K105" s="1"/>
    </row>
    <row r="106" spans="8:11" x14ac:dyDescent="0.25">
      <c r="H106" s="1"/>
      <c r="I106" s="1"/>
      <c r="J106" s="2"/>
      <c r="K106" s="1"/>
    </row>
    <row r="107" spans="8:11" x14ac:dyDescent="0.25">
      <c r="H107" s="1"/>
      <c r="I107" s="1"/>
      <c r="J107" s="2"/>
      <c r="K107" s="1"/>
    </row>
    <row r="108" spans="8:11" x14ac:dyDescent="0.25">
      <c r="H108" s="1"/>
      <c r="I108" s="1"/>
      <c r="J108" s="2"/>
      <c r="K108" s="1"/>
    </row>
    <row r="109" spans="8:11" x14ac:dyDescent="0.25">
      <c r="H109" s="1"/>
      <c r="I109" s="1"/>
      <c r="J109" s="2"/>
      <c r="K109" s="1"/>
    </row>
    <row r="110" spans="8:11" x14ac:dyDescent="0.25">
      <c r="H110" s="1"/>
      <c r="I110" s="1"/>
      <c r="J110" s="2"/>
      <c r="K110" s="1"/>
    </row>
    <row r="111" spans="8:11" x14ac:dyDescent="0.25">
      <c r="H111" s="1"/>
      <c r="I111" s="1"/>
      <c r="J111" s="2"/>
      <c r="K111" s="1"/>
    </row>
    <row r="112" spans="8:11" x14ac:dyDescent="0.25">
      <c r="H112" s="1"/>
      <c r="I112" s="1"/>
      <c r="J112" s="2"/>
      <c r="K112" s="1"/>
    </row>
    <row r="113" spans="8:11" x14ac:dyDescent="0.25">
      <c r="H113" s="1"/>
      <c r="I113" s="1"/>
      <c r="J113" s="2"/>
      <c r="K113" s="1"/>
    </row>
    <row r="114" spans="8:11" x14ac:dyDescent="0.25">
      <c r="H114" s="1"/>
      <c r="I114" s="1"/>
      <c r="J114" s="2"/>
      <c r="K114" s="1"/>
    </row>
    <row r="115" spans="8:11" x14ac:dyDescent="0.25">
      <c r="H115" s="1"/>
      <c r="I115" s="1"/>
      <c r="J115" s="2"/>
      <c r="K115" s="1"/>
    </row>
    <row r="116" spans="8:11" x14ac:dyDescent="0.25">
      <c r="H116" s="1"/>
      <c r="I116" s="1"/>
      <c r="J116" s="2"/>
      <c r="K116" s="1"/>
    </row>
    <row r="117" spans="8:11" x14ac:dyDescent="0.25">
      <c r="H117" s="1"/>
      <c r="I117" s="1"/>
      <c r="J117" s="2"/>
      <c r="K117" s="1"/>
    </row>
    <row r="118" spans="8:11" x14ac:dyDescent="0.25">
      <c r="H118" s="1"/>
      <c r="I118" s="1"/>
      <c r="J118" s="2"/>
      <c r="K118" s="1"/>
    </row>
    <row r="119" spans="8:11" x14ac:dyDescent="0.25">
      <c r="H119" s="1"/>
      <c r="I119" s="1"/>
      <c r="J119" s="2"/>
      <c r="K119" s="1"/>
    </row>
    <row r="120" spans="8:11" x14ac:dyDescent="0.25">
      <c r="H120" s="1"/>
      <c r="I120" s="1"/>
      <c r="J120" s="2"/>
      <c r="K120" s="1"/>
    </row>
    <row r="121" spans="8:11" x14ac:dyDescent="0.25">
      <c r="H121" s="1"/>
      <c r="I121" s="1"/>
      <c r="J121" s="2"/>
      <c r="K121" s="1"/>
    </row>
    <row r="122" spans="8:11" x14ac:dyDescent="0.25">
      <c r="H122" s="1"/>
      <c r="I122" s="1"/>
      <c r="J122" s="2"/>
      <c r="K122" s="1"/>
    </row>
    <row r="123" spans="8:11" x14ac:dyDescent="0.25">
      <c r="H123" s="1"/>
      <c r="I123" s="1"/>
      <c r="J123" s="2"/>
      <c r="K123" s="1"/>
    </row>
    <row r="124" spans="8:11" x14ac:dyDescent="0.25">
      <c r="H124" s="1"/>
      <c r="I124" s="1"/>
      <c r="J124" s="2"/>
      <c r="K124" s="1"/>
    </row>
    <row r="125" spans="8:11" x14ac:dyDescent="0.25">
      <c r="H125" s="1"/>
      <c r="I125" s="1"/>
      <c r="J125" s="2"/>
      <c r="K125" s="1"/>
    </row>
    <row r="126" spans="8:11" x14ac:dyDescent="0.25">
      <c r="H126" s="1"/>
      <c r="I126" s="1"/>
      <c r="J126" s="2"/>
      <c r="K126" s="1"/>
    </row>
    <row r="127" spans="8:11" x14ac:dyDescent="0.25">
      <c r="H127" s="1"/>
      <c r="I127" s="1"/>
      <c r="J127" s="2"/>
      <c r="K127" s="1"/>
    </row>
    <row r="128" spans="8:11" x14ac:dyDescent="0.25">
      <c r="H128" s="1"/>
      <c r="I128" s="1"/>
      <c r="J128" s="2"/>
      <c r="K128" s="1"/>
    </row>
    <row r="129" spans="8:11" x14ac:dyDescent="0.25">
      <c r="H129" s="1"/>
      <c r="I129" s="1"/>
      <c r="J129" s="2"/>
      <c r="K129" s="1"/>
    </row>
    <row r="130" spans="8:11" x14ac:dyDescent="0.25">
      <c r="H130" s="1"/>
      <c r="I130" s="1"/>
      <c r="J130" s="2"/>
      <c r="K130" s="1"/>
    </row>
    <row r="131" spans="8:11" x14ac:dyDescent="0.25">
      <c r="H131" s="1"/>
      <c r="I131" s="1"/>
      <c r="J131" s="2"/>
      <c r="K131" s="1"/>
    </row>
    <row r="132" spans="8:11" x14ac:dyDescent="0.25">
      <c r="H132" s="1"/>
      <c r="I132" s="1"/>
      <c r="J132" s="2"/>
      <c r="K132" s="1"/>
    </row>
  </sheetData>
  <autoFilter ref="A10:L22" xr:uid="{06D55A43-BCC6-4E71-9D7C-11C7FE49C3B5}">
    <sortState xmlns:xlrd2="http://schemas.microsoft.com/office/spreadsheetml/2017/richdata2" ref="A11:L22">
      <sortCondition ref="A10:A22"/>
    </sortState>
  </autoFilter>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4A574-C562-4672-9B2F-07D77858AE82}">
  <dimension ref="A1:N131"/>
  <sheetViews>
    <sheetView workbookViewId="0">
      <pane ySplit="10" topLeftCell="A11" activePane="bottomLeft" state="frozen"/>
      <selection pane="bottomLeft" activeCell="A5" sqref="A5"/>
    </sheetView>
  </sheetViews>
  <sheetFormatPr defaultRowHeight="15" x14ac:dyDescent="0.25"/>
  <cols>
    <col min="1" max="1" width="19.28515625" customWidth="1"/>
    <col min="2" max="2" width="57.140625" style="1" customWidth="1"/>
    <col min="3" max="3" width="17.140625" style="1" customWidth="1"/>
    <col min="4" max="4" width="17.140625" style="2" customWidth="1"/>
    <col min="5" max="10" width="11.42578125" style="2" customWidth="1"/>
    <col min="11" max="12" width="17.140625" style="1" customWidth="1"/>
    <col min="13" max="13" width="57.140625" customWidth="1"/>
  </cols>
  <sheetData>
    <row r="1" spans="1:14" ht="15.75" thickBot="1" x14ac:dyDescent="0.3">
      <c r="A1" s="12" t="s">
        <v>239</v>
      </c>
      <c r="B1" s="13" t="s">
        <v>240</v>
      </c>
      <c r="C1" s="7"/>
      <c r="D1" s="7"/>
      <c r="E1" s="7"/>
      <c r="K1" s="2"/>
      <c r="L1" s="2"/>
    </row>
    <row r="2" spans="1:14" ht="15.75" thickTop="1" x14ac:dyDescent="0.25">
      <c r="A2" s="3" t="s">
        <v>1</v>
      </c>
      <c r="B2" s="7">
        <v>0.92500000000000004</v>
      </c>
      <c r="C2" s="7"/>
      <c r="D2" s="7"/>
      <c r="E2" s="7"/>
    </row>
    <row r="3" spans="1:14" x14ac:dyDescent="0.25">
      <c r="A3" s="3" t="s">
        <v>23</v>
      </c>
      <c r="B3" s="1" t="s">
        <v>188</v>
      </c>
    </row>
    <row r="4" spans="1:14" x14ac:dyDescent="0.25">
      <c r="A4" s="3" t="s">
        <v>33</v>
      </c>
      <c r="B4" s="1" t="s">
        <v>230</v>
      </c>
    </row>
    <row r="5" spans="1:14" x14ac:dyDescent="0.25">
      <c r="A5" s="3" t="s">
        <v>252</v>
      </c>
      <c r="B5" s="1" t="s">
        <v>256</v>
      </c>
    </row>
    <row r="10" spans="1:14" s="3" customFormat="1" x14ac:dyDescent="0.25">
      <c r="A10" s="3" t="s">
        <v>186</v>
      </c>
      <c r="B10" s="3" t="s">
        <v>187</v>
      </c>
      <c r="C10" s="3" t="s">
        <v>213</v>
      </c>
      <c r="D10" s="6" t="s">
        <v>216</v>
      </c>
      <c r="E10" s="6" t="s">
        <v>241</v>
      </c>
      <c r="F10" s="4" t="s">
        <v>28</v>
      </c>
      <c r="G10" s="4" t="s">
        <v>29</v>
      </c>
      <c r="H10" s="4" t="s">
        <v>190</v>
      </c>
      <c r="I10" s="6" t="s">
        <v>201</v>
      </c>
      <c r="J10" s="6" t="s">
        <v>246</v>
      </c>
      <c r="K10" s="6" t="s">
        <v>25</v>
      </c>
      <c r="L10" s="6" t="s">
        <v>247</v>
      </c>
      <c r="M10" s="4" t="s">
        <v>4</v>
      </c>
      <c r="N10" s="3" t="s">
        <v>2</v>
      </c>
    </row>
    <row r="11" spans="1:14" x14ac:dyDescent="0.25">
      <c r="A11">
        <v>1</v>
      </c>
      <c r="B11" s="1" t="s">
        <v>207</v>
      </c>
      <c r="C11" s="1" t="s">
        <v>215</v>
      </c>
      <c r="D11" s="2">
        <v>15</v>
      </c>
      <c r="E11" s="2">
        <v>1</v>
      </c>
      <c r="F11" s="1">
        <v>130</v>
      </c>
      <c r="G11" s="1" t="s">
        <v>30</v>
      </c>
      <c r="H11" s="1" t="s">
        <v>208</v>
      </c>
      <c r="J11" s="2">
        <v>2</v>
      </c>
      <c r="K11" s="2" t="s">
        <v>226</v>
      </c>
      <c r="L11" s="2" t="s">
        <v>248</v>
      </c>
      <c r="M11" s="1" t="s">
        <v>210</v>
      </c>
    </row>
    <row r="12" spans="1:14" x14ac:dyDescent="0.25">
      <c r="A12">
        <v>1</v>
      </c>
      <c r="B12" s="1" t="s">
        <v>207</v>
      </c>
      <c r="C12" s="1" t="s">
        <v>215</v>
      </c>
      <c r="D12" s="2">
        <v>10</v>
      </c>
      <c r="E12" s="2">
        <v>2</v>
      </c>
      <c r="F12" s="1">
        <v>135</v>
      </c>
      <c r="G12" s="1" t="s">
        <v>30</v>
      </c>
      <c r="H12" s="1" t="s">
        <v>208</v>
      </c>
      <c r="J12" s="2">
        <v>3</v>
      </c>
      <c r="K12" s="2" t="s">
        <v>225</v>
      </c>
      <c r="L12" s="2" t="s">
        <v>248</v>
      </c>
      <c r="M12" s="1" t="s">
        <v>209</v>
      </c>
    </row>
    <row r="13" spans="1:14" x14ac:dyDescent="0.25">
      <c r="A13">
        <v>1</v>
      </c>
      <c r="B13" s="1" t="s">
        <v>207</v>
      </c>
      <c r="C13" s="1" t="s">
        <v>215</v>
      </c>
      <c r="D13" s="2">
        <v>15</v>
      </c>
      <c r="E13" s="2">
        <v>3</v>
      </c>
      <c r="F13" s="1">
        <v>146</v>
      </c>
      <c r="G13" s="1" t="s">
        <v>30</v>
      </c>
      <c r="H13" s="1" t="s">
        <v>208</v>
      </c>
      <c r="J13" s="2">
        <v>3</v>
      </c>
      <c r="K13" s="2" t="s">
        <v>225</v>
      </c>
      <c r="L13" s="2" t="s">
        <v>248</v>
      </c>
      <c r="M13" s="1" t="s">
        <v>212</v>
      </c>
    </row>
    <row r="14" spans="1:14" x14ac:dyDescent="0.25">
      <c r="A14">
        <v>1</v>
      </c>
      <c r="B14" s="1" t="s">
        <v>207</v>
      </c>
      <c r="C14" s="1" t="s">
        <v>215</v>
      </c>
      <c r="D14" s="2">
        <v>30</v>
      </c>
      <c r="E14" s="2">
        <v>4</v>
      </c>
      <c r="F14" s="1">
        <v>312</v>
      </c>
      <c r="G14" s="1" t="s">
        <v>30</v>
      </c>
      <c r="H14" s="1" t="s">
        <v>208</v>
      </c>
      <c r="J14" s="2">
        <v>3</v>
      </c>
      <c r="K14" s="2" t="s">
        <v>225</v>
      </c>
      <c r="L14" s="2" t="s">
        <v>248</v>
      </c>
      <c r="M14" s="1" t="s">
        <v>211</v>
      </c>
    </row>
    <row r="15" spans="1:14" x14ac:dyDescent="0.25">
      <c r="A15">
        <v>0.92</v>
      </c>
      <c r="B15" s="1" t="s">
        <v>189</v>
      </c>
      <c r="C15" s="1" t="s">
        <v>214</v>
      </c>
      <c r="D15" s="2">
        <v>0</v>
      </c>
      <c r="E15" s="2">
        <v>5</v>
      </c>
      <c r="F15" s="1">
        <v>580</v>
      </c>
      <c r="G15" s="1" t="s">
        <v>30</v>
      </c>
      <c r="H15" s="1" t="s">
        <v>191</v>
      </c>
      <c r="I15" s="2">
        <v>10.3</v>
      </c>
      <c r="J15" s="2">
        <v>25.1</v>
      </c>
      <c r="K15" s="2" t="s">
        <v>219</v>
      </c>
      <c r="L15" s="2" t="s">
        <v>249</v>
      </c>
      <c r="M15" s="1" t="s">
        <v>195</v>
      </c>
      <c r="N15" s="5"/>
    </row>
    <row r="16" spans="1:14" x14ac:dyDescent="0.25">
      <c r="A16">
        <v>0.91200000000000003</v>
      </c>
      <c r="B16" s="1" t="s">
        <v>202</v>
      </c>
      <c r="C16" s="1" t="s">
        <v>215</v>
      </c>
      <c r="E16" s="2">
        <v>6</v>
      </c>
      <c r="F16" s="1">
        <v>842</v>
      </c>
      <c r="G16" s="1" t="s">
        <v>30</v>
      </c>
      <c r="H16" s="1" t="s">
        <v>191</v>
      </c>
      <c r="J16" s="2">
        <v>15</v>
      </c>
      <c r="K16" s="2" t="s">
        <v>224</v>
      </c>
      <c r="L16" s="2" t="s">
        <v>249</v>
      </c>
      <c r="M16" s="1" t="s">
        <v>245</v>
      </c>
    </row>
    <row r="17" spans="1:14" x14ac:dyDescent="0.25">
      <c r="A17">
        <v>0.91100000000000003</v>
      </c>
      <c r="B17" s="1" t="s">
        <v>189</v>
      </c>
      <c r="C17" s="1" t="s">
        <v>214</v>
      </c>
      <c r="D17" s="2">
        <v>0</v>
      </c>
      <c r="E17" s="2">
        <v>7</v>
      </c>
      <c r="F17" s="1">
        <v>766</v>
      </c>
      <c r="G17" s="1" t="s">
        <v>30</v>
      </c>
      <c r="H17" s="1" t="s">
        <v>191</v>
      </c>
      <c r="J17" s="2">
        <v>24</v>
      </c>
      <c r="K17" s="2" t="s">
        <v>218</v>
      </c>
      <c r="L17" s="2" t="s">
        <v>249</v>
      </c>
      <c r="M17" s="1" t="s">
        <v>197</v>
      </c>
      <c r="N17" s="5"/>
    </row>
    <row r="18" spans="1:14" x14ac:dyDescent="0.25">
      <c r="A18">
        <v>0.91100000000000003</v>
      </c>
      <c r="B18" s="1" t="s">
        <v>189</v>
      </c>
      <c r="C18" s="1" t="s">
        <v>214</v>
      </c>
      <c r="D18" s="2">
        <v>0</v>
      </c>
      <c r="E18" s="2">
        <v>8</v>
      </c>
      <c r="F18" s="1">
        <v>860</v>
      </c>
      <c r="G18" s="1" t="s">
        <v>30</v>
      </c>
      <c r="H18" s="1" t="s">
        <v>191</v>
      </c>
      <c r="J18" s="2">
        <v>24</v>
      </c>
      <c r="K18" s="2" t="s">
        <v>218</v>
      </c>
      <c r="L18" s="2" t="s">
        <v>249</v>
      </c>
      <c r="M18" s="1" t="s">
        <v>194</v>
      </c>
      <c r="N18" s="5"/>
    </row>
    <row r="19" spans="1:14" x14ac:dyDescent="0.25">
      <c r="A19">
        <v>0.91100000000000003</v>
      </c>
      <c r="B19" s="1" t="s">
        <v>189</v>
      </c>
      <c r="C19" s="1" t="s">
        <v>214</v>
      </c>
      <c r="D19" s="2">
        <v>0</v>
      </c>
      <c r="E19" s="2">
        <v>9</v>
      </c>
      <c r="F19" s="1">
        <v>896</v>
      </c>
      <c r="G19" s="1" t="s">
        <v>30</v>
      </c>
      <c r="H19" s="1" t="s">
        <v>191</v>
      </c>
      <c r="J19" s="2">
        <v>24</v>
      </c>
      <c r="K19" s="2" t="s">
        <v>218</v>
      </c>
      <c r="L19" s="2" t="s">
        <v>249</v>
      </c>
      <c r="M19" s="1" t="s">
        <v>198</v>
      </c>
      <c r="N19" s="5"/>
    </row>
    <row r="20" spans="1:14" x14ac:dyDescent="0.25">
      <c r="A20">
        <v>0.91100000000000003</v>
      </c>
      <c r="B20" s="1" t="s">
        <v>189</v>
      </c>
      <c r="C20" s="1" t="s">
        <v>214</v>
      </c>
      <c r="D20" s="2">
        <v>0</v>
      </c>
      <c r="E20" s="2">
        <v>10</v>
      </c>
      <c r="F20" s="1">
        <v>926</v>
      </c>
      <c r="G20" s="1" t="s">
        <v>30</v>
      </c>
      <c r="H20" s="1" t="s">
        <v>191</v>
      </c>
      <c r="J20" s="2">
        <v>28</v>
      </c>
      <c r="K20" s="2" t="s">
        <v>221</v>
      </c>
      <c r="L20" s="2" t="s">
        <v>249</v>
      </c>
      <c r="M20" s="1" t="s">
        <v>199</v>
      </c>
      <c r="N20" s="5"/>
    </row>
    <row r="21" spans="1:14" x14ac:dyDescent="0.25">
      <c r="A21">
        <v>0.91100000000000003</v>
      </c>
      <c r="B21" s="1" t="s">
        <v>189</v>
      </c>
      <c r="C21" s="1" t="s">
        <v>214</v>
      </c>
      <c r="D21" s="2">
        <v>0</v>
      </c>
      <c r="E21" s="2">
        <v>11</v>
      </c>
      <c r="F21" s="1">
        <v>1134</v>
      </c>
      <c r="G21" s="1" t="s">
        <v>30</v>
      </c>
      <c r="H21" s="1" t="s">
        <v>191</v>
      </c>
      <c r="J21" s="2">
        <v>40</v>
      </c>
      <c r="K21" s="2" t="s">
        <v>222</v>
      </c>
      <c r="L21" s="2" t="s">
        <v>249</v>
      </c>
      <c r="M21" s="1" t="s">
        <v>200</v>
      </c>
      <c r="N21" s="5"/>
    </row>
    <row r="22" spans="1:14" x14ac:dyDescent="0.25">
      <c r="A22">
        <v>0.91100000000000003</v>
      </c>
      <c r="B22" s="1" t="s">
        <v>189</v>
      </c>
      <c r="C22" s="1" t="s">
        <v>214</v>
      </c>
      <c r="D22" s="2">
        <v>0</v>
      </c>
      <c r="E22" s="2">
        <v>12</v>
      </c>
      <c r="F22" s="1">
        <v>1156</v>
      </c>
      <c r="G22" s="1" t="s">
        <v>30</v>
      </c>
      <c r="H22" s="1" t="s">
        <v>191</v>
      </c>
      <c r="J22" s="2">
        <v>32</v>
      </c>
      <c r="K22" s="2" t="s">
        <v>220</v>
      </c>
      <c r="L22" s="2" t="s">
        <v>249</v>
      </c>
      <c r="M22" s="1" t="s">
        <v>196</v>
      </c>
      <c r="N22" s="5"/>
    </row>
    <row r="23" spans="1:14" x14ac:dyDescent="0.25">
      <c r="A23">
        <v>0.91</v>
      </c>
      <c r="B23" s="1" t="s">
        <v>202</v>
      </c>
      <c r="C23" s="1" t="s">
        <v>215</v>
      </c>
      <c r="E23" s="2">
        <v>13</v>
      </c>
      <c r="F23" s="1">
        <v>1048</v>
      </c>
      <c r="G23" s="1" t="s">
        <v>30</v>
      </c>
      <c r="H23" s="1" t="s">
        <v>191</v>
      </c>
      <c r="J23" s="2">
        <v>26</v>
      </c>
      <c r="K23" s="2" t="s">
        <v>223</v>
      </c>
      <c r="L23" s="2" t="s">
        <v>249</v>
      </c>
      <c r="M23" s="1" t="s">
        <v>203</v>
      </c>
    </row>
    <row r="24" spans="1:14" x14ac:dyDescent="0.25">
      <c r="A24">
        <v>0.89200000000000002</v>
      </c>
      <c r="B24" s="1" t="s">
        <v>202</v>
      </c>
      <c r="C24" s="1" t="s">
        <v>215</v>
      </c>
      <c r="E24" s="2">
        <v>14</v>
      </c>
      <c r="F24" s="1">
        <v>1280</v>
      </c>
      <c r="G24" s="1" t="s">
        <v>30</v>
      </c>
      <c r="H24" s="1" t="s">
        <v>191</v>
      </c>
      <c r="J24" s="2">
        <v>30</v>
      </c>
      <c r="K24" s="2" t="s">
        <v>217</v>
      </c>
      <c r="L24" s="2" t="s">
        <v>249</v>
      </c>
      <c r="M24" s="1" t="s">
        <v>206</v>
      </c>
    </row>
    <row r="25" spans="1:14" x14ac:dyDescent="0.25">
      <c r="A25">
        <v>0.89</v>
      </c>
      <c r="B25" s="1" t="s">
        <v>189</v>
      </c>
      <c r="C25" s="1" t="s">
        <v>214</v>
      </c>
      <c r="D25" s="2">
        <v>0</v>
      </c>
      <c r="E25" s="2">
        <v>15</v>
      </c>
      <c r="F25" s="1">
        <v>766</v>
      </c>
      <c r="G25" s="1" t="s">
        <v>30</v>
      </c>
      <c r="H25" s="1" t="s">
        <v>191</v>
      </c>
      <c r="J25" s="2">
        <v>24</v>
      </c>
      <c r="K25" s="2" t="s">
        <v>218</v>
      </c>
      <c r="L25" s="2" t="s">
        <v>249</v>
      </c>
      <c r="M25" s="1" t="s">
        <v>192</v>
      </c>
      <c r="N25" s="5"/>
    </row>
    <row r="26" spans="1:14" x14ac:dyDescent="0.25">
      <c r="A26">
        <v>0.89</v>
      </c>
      <c r="B26" s="1" t="s">
        <v>189</v>
      </c>
      <c r="C26" s="1" t="s">
        <v>214</v>
      </c>
      <c r="D26" s="2">
        <v>0</v>
      </c>
      <c r="E26" s="2">
        <v>16</v>
      </c>
      <c r="F26" s="1">
        <v>880</v>
      </c>
      <c r="G26" s="1" t="s">
        <v>30</v>
      </c>
      <c r="H26" s="1" t="s">
        <v>191</v>
      </c>
      <c r="J26" s="2">
        <v>30</v>
      </c>
      <c r="K26" s="2" t="s">
        <v>217</v>
      </c>
      <c r="L26" s="2" t="s">
        <v>249</v>
      </c>
      <c r="M26" s="1" t="s">
        <v>193</v>
      </c>
      <c r="N26" s="5"/>
    </row>
    <row r="27" spans="1:14" x14ac:dyDescent="0.25">
      <c r="A27">
        <v>0.89</v>
      </c>
      <c r="B27" s="1" t="s">
        <v>202</v>
      </c>
      <c r="C27" s="1" t="s">
        <v>215</v>
      </c>
      <c r="E27" s="2">
        <v>17</v>
      </c>
      <c r="F27" s="1">
        <v>977</v>
      </c>
      <c r="G27" s="1" t="s">
        <v>30</v>
      </c>
      <c r="H27" s="1" t="s">
        <v>191</v>
      </c>
      <c r="J27" s="2">
        <v>24</v>
      </c>
      <c r="K27" s="2" t="s">
        <v>218</v>
      </c>
      <c r="L27" s="2" t="s">
        <v>249</v>
      </c>
      <c r="M27" s="1" t="s">
        <v>204</v>
      </c>
    </row>
    <row r="28" spans="1:14" x14ac:dyDescent="0.25">
      <c r="F28" s="1"/>
      <c r="G28" s="1"/>
      <c r="H28" s="1"/>
      <c r="K28" s="2"/>
      <c r="L28" s="2"/>
      <c r="M28" s="1"/>
    </row>
    <row r="29" spans="1:14" x14ac:dyDescent="0.25">
      <c r="F29" s="1"/>
      <c r="G29" s="1"/>
      <c r="H29" s="1"/>
      <c r="K29" s="2"/>
      <c r="L29" s="2"/>
      <c r="M29" s="1"/>
    </row>
    <row r="30" spans="1:14" x14ac:dyDescent="0.25">
      <c r="F30" s="1"/>
      <c r="G30" s="1"/>
      <c r="H30" s="1"/>
      <c r="K30" s="2"/>
      <c r="L30" s="2"/>
      <c r="M30" s="1"/>
    </row>
    <row r="31" spans="1:14" x14ac:dyDescent="0.25">
      <c r="F31" s="1"/>
      <c r="G31" s="1"/>
      <c r="H31" s="1"/>
      <c r="K31" s="2"/>
      <c r="L31" s="2"/>
      <c r="M31" s="1"/>
    </row>
    <row r="32" spans="1:14" x14ac:dyDescent="0.25">
      <c r="F32" s="1"/>
      <c r="G32" s="1"/>
      <c r="H32" s="1"/>
      <c r="K32" s="2"/>
      <c r="L32" s="2"/>
      <c r="M32" s="1"/>
    </row>
    <row r="33" spans="6:13" x14ac:dyDescent="0.25">
      <c r="F33" s="1"/>
      <c r="G33" s="1"/>
      <c r="H33" s="1"/>
      <c r="K33" s="2"/>
      <c r="L33" s="2"/>
      <c r="M33" s="1"/>
    </row>
    <row r="34" spans="6:13" x14ac:dyDescent="0.25">
      <c r="F34" s="1"/>
      <c r="G34" s="1"/>
      <c r="H34" s="1"/>
      <c r="K34" s="2"/>
      <c r="L34" s="2"/>
      <c r="M34" s="1"/>
    </row>
    <row r="35" spans="6:13" x14ac:dyDescent="0.25">
      <c r="F35" s="1"/>
      <c r="G35" s="1"/>
      <c r="H35" s="1"/>
      <c r="K35" s="2"/>
      <c r="L35" s="2"/>
      <c r="M35" s="1"/>
    </row>
    <row r="36" spans="6:13" x14ac:dyDescent="0.25">
      <c r="F36" s="1"/>
      <c r="G36" s="1"/>
      <c r="H36" s="1"/>
      <c r="K36" s="2"/>
      <c r="L36" s="2"/>
      <c r="M36" s="1"/>
    </row>
    <row r="37" spans="6:13" x14ac:dyDescent="0.25">
      <c r="F37" s="1"/>
      <c r="G37" s="1"/>
      <c r="H37" s="1"/>
      <c r="K37" s="2"/>
      <c r="L37" s="2"/>
      <c r="M37" s="1"/>
    </row>
    <row r="38" spans="6:13" x14ac:dyDescent="0.25">
      <c r="F38" s="1"/>
      <c r="G38" s="1"/>
      <c r="H38" s="1"/>
      <c r="K38" s="2"/>
      <c r="L38" s="2"/>
      <c r="M38" s="1"/>
    </row>
    <row r="39" spans="6:13" x14ac:dyDescent="0.25">
      <c r="F39" s="1"/>
      <c r="G39" s="1"/>
      <c r="H39" s="1"/>
      <c r="K39" s="2"/>
      <c r="L39" s="2"/>
      <c r="M39" s="1"/>
    </row>
    <row r="40" spans="6:13" x14ac:dyDescent="0.25">
      <c r="F40" s="1"/>
      <c r="G40" s="1"/>
      <c r="H40" s="1"/>
      <c r="K40" s="2"/>
      <c r="L40" s="2"/>
      <c r="M40" s="1"/>
    </row>
    <row r="41" spans="6:13" x14ac:dyDescent="0.25">
      <c r="F41" s="1"/>
      <c r="G41" s="1"/>
      <c r="H41" s="1"/>
      <c r="K41" s="2"/>
      <c r="L41" s="2"/>
      <c r="M41" s="1"/>
    </row>
    <row r="42" spans="6:13" x14ac:dyDescent="0.25">
      <c r="F42" s="1"/>
      <c r="G42" s="1"/>
      <c r="H42" s="1"/>
      <c r="K42" s="2"/>
      <c r="L42" s="2"/>
      <c r="M42" s="1"/>
    </row>
    <row r="43" spans="6:13" x14ac:dyDescent="0.25">
      <c r="F43" s="1"/>
      <c r="G43" s="1"/>
      <c r="H43" s="1"/>
      <c r="K43" s="2"/>
      <c r="L43" s="2"/>
      <c r="M43" s="1"/>
    </row>
    <row r="44" spans="6:13" x14ac:dyDescent="0.25">
      <c r="F44" s="1"/>
      <c r="G44" s="1"/>
      <c r="H44" s="1"/>
      <c r="K44" s="2"/>
      <c r="L44" s="2"/>
      <c r="M44" s="1"/>
    </row>
    <row r="45" spans="6:13" x14ac:dyDescent="0.25">
      <c r="F45" s="1"/>
      <c r="G45" s="1"/>
      <c r="H45" s="1"/>
      <c r="K45" s="2"/>
      <c r="L45" s="2"/>
      <c r="M45" s="1"/>
    </row>
    <row r="46" spans="6:13" x14ac:dyDescent="0.25">
      <c r="F46" s="1"/>
      <c r="G46" s="1"/>
      <c r="H46" s="1"/>
      <c r="K46" s="2"/>
      <c r="L46" s="2"/>
      <c r="M46" s="1"/>
    </row>
    <row r="47" spans="6:13" x14ac:dyDescent="0.25">
      <c r="F47" s="1"/>
      <c r="G47" s="1"/>
      <c r="H47" s="1"/>
      <c r="K47" s="2"/>
      <c r="L47" s="2"/>
      <c r="M47" s="1"/>
    </row>
    <row r="48" spans="6:13" x14ac:dyDescent="0.25">
      <c r="F48" s="1"/>
      <c r="G48" s="1"/>
      <c r="H48" s="1"/>
      <c r="K48" s="2"/>
      <c r="L48" s="2"/>
      <c r="M48" s="1"/>
    </row>
    <row r="49" spans="6:13" x14ac:dyDescent="0.25">
      <c r="F49" s="1"/>
      <c r="G49" s="1"/>
      <c r="H49" s="1"/>
      <c r="K49" s="2"/>
      <c r="L49" s="2"/>
      <c r="M49" s="1"/>
    </row>
    <row r="50" spans="6:13" x14ac:dyDescent="0.25">
      <c r="F50" s="1"/>
      <c r="G50" s="1"/>
      <c r="H50" s="1"/>
      <c r="K50" s="2"/>
      <c r="L50" s="2"/>
      <c r="M50" s="1"/>
    </row>
    <row r="51" spans="6:13" x14ac:dyDescent="0.25">
      <c r="F51" s="1"/>
      <c r="G51" s="1"/>
      <c r="H51" s="1"/>
      <c r="K51" s="2"/>
      <c r="L51" s="2"/>
      <c r="M51" s="1"/>
    </row>
    <row r="52" spans="6:13" x14ac:dyDescent="0.25">
      <c r="F52" s="1"/>
      <c r="G52" s="1"/>
      <c r="H52" s="1"/>
      <c r="K52" s="2"/>
      <c r="L52" s="2"/>
      <c r="M52" s="1"/>
    </row>
    <row r="53" spans="6:13" x14ac:dyDescent="0.25">
      <c r="F53" s="1"/>
      <c r="G53" s="1"/>
      <c r="H53" s="1"/>
      <c r="K53" s="2"/>
      <c r="L53" s="2"/>
      <c r="M53" s="1"/>
    </row>
    <row r="54" spans="6:13" x14ac:dyDescent="0.25">
      <c r="F54" s="1"/>
      <c r="G54" s="1"/>
      <c r="H54" s="1"/>
      <c r="K54" s="2"/>
      <c r="L54" s="2"/>
      <c r="M54" s="1"/>
    </row>
    <row r="55" spans="6:13" x14ac:dyDescent="0.25">
      <c r="F55" s="1"/>
      <c r="G55" s="1"/>
      <c r="H55" s="1"/>
      <c r="K55" s="2"/>
      <c r="L55" s="2"/>
      <c r="M55" s="1"/>
    </row>
    <row r="56" spans="6:13" x14ac:dyDescent="0.25">
      <c r="F56" s="1"/>
      <c r="G56" s="1"/>
      <c r="H56" s="1"/>
      <c r="K56" s="2"/>
      <c r="L56" s="2"/>
      <c r="M56" s="1"/>
    </row>
    <row r="57" spans="6:13" x14ac:dyDescent="0.25">
      <c r="F57" s="1"/>
      <c r="G57" s="1"/>
      <c r="H57" s="1"/>
      <c r="K57" s="2"/>
      <c r="L57" s="2"/>
      <c r="M57" s="1"/>
    </row>
    <row r="58" spans="6:13" x14ac:dyDescent="0.25">
      <c r="F58" s="1"/>
      <c r="G58" s="1"/>
      <c r="H58" s="1"/>
      <c r="K58" s="2"/>
      <c r="L58" s="2"/>
      <c r="M58" s="1"/>
    </row>
    <row r="59" spans="6:13" x14ac:dyDescent="0.25">
      <c r="F59" s="1"/>
      <c r="G59" s="1"/>
      <c r="H59" s="1"/>
      <c r="K59" s="2"/>
      <c r="L59" s="2"/>
      <c r="M59" s="1"/>
    </row>
    <row r="60" spans="6:13" x14ac:dyDescent="0.25">
      <c r="F60" s="1"/>
      <c r="G60" s="1"/>
      <c r="H60" s="1"/>
      <c r="K60" s="2"/>
      <c r="L60" s="2"/>
      <c r="M60" s="1"/>
    </row>
    <row r="61" spans="6:13" x14ac:dyDescent="0.25">
      <c r="F61" s="1"/>
      <c r="G61" s="1"/>
      <c r="H61" s="1"/>
      <c r="K61" s="2"/>
      <c r="L61" s="2"/>
      <c r="M61" s="1"/>
    </row>
    <row r="62" spans="6:13" x14ac:dyDescent="0.25">
      <c r="F62" s="1"/>
      <c r="G62" s="1"/>
      <c r="H62" s="1"/>
      <c r="K62" s="2"/>
      <c r="L62" s="2"/>
      <c r="M62" s="1"/>
    </row>
    <row r="63" spans="6:13" x14ac:dyDescent="0.25">
      <c r="F63" s="1"/>
      <c r="G63" s="1"/>
      <c r="H63" s="1"/>
      <c r="K63" s="2"/>
      <c r="L63" s="2"/>
      <c r="M63" s="1"/>
    </row>
    <row r="64" spans="6:13" x14ac:dyDescent="0.25">
      <c r="F64" s="1"/>
      <c r="G64" s="1"/>
      <c r="H64" s="1"/>
      <c r="K64" s="2"/>
      <c r="L64" s="2"/>
      <c r="M64" s="1"/>
    </row>
    <row r="65" spans="6:13" x14ac:dyDescent="0.25">
      <c r="F65" s="1"/>
      <c r="G65" s="1"/>
      <c r="H65" s="1"/>
      <c r="K65" s="2"/>
      <c r="L65" s="2"/>
      <c r="M65" s="1"/>
    </row>
    <row r="66" spans="6:13" x14ac:dyDescent="0.25">
      <c r="F66" s="1"/>
      <c r="G66" s="1"/>
      <c r="H66" s="1"/>
      <c r="K66" s="2"/>
      <c r="L66" s="2"/>
      <c r="M66" s="1"/>
    </row>
    <row r="67" spans="6:13" x14ac:dyDescent="0.25">
      <c r="F67" s="1"/>
      <c r="G67" s="1"/>
      <c r="H67" s="1"/>
      <c r="K67" s="2"/>
      <c r="L67" s="2"/>
      <c r="M67" s="1"/>
    </row>
    <row r="68" spans="6:13" x14ac:dyDescent="0.25">
      <c r="F68" s="1"/>
      <c r="G68" s="1"/>
      <c r="H68" s="1"/>
      <c r="K68" s="2"/>
      <c r="L68" s="2"/>
      <c r="M68" s="1"/>
    </row>
    <row r="69" spans="6:13" x14ac:dyDescent="0.25">
      <c r="F69" s="1"/>
      <c r="G69" s="1"/>
      <c r="H69" s="1"/>
      <c r="K69" s="2"/>
      <c r="L69" s="2"/>
      <c r="M69" s="1"/>
    </row>
    <row r="70" spans="6:13" x14ac:dyDescent="0.25">
      <c r="F70" s="1"/>
      <c r="G70" s="1"/>
      <c r="H70" s="1"/>
      <c r="K70" s="2"/>
      <c r="L70" s="2"/>
      <c r="M70" s="1"/>
    </row>
    <row r="71" spans="6:13" x14ac:dyDescent="0.25">
      <c r="F71" s="1"/>
      <c r="G71" s="1"/>
      <c r="H71" s="1"/>
      <c r="K71" s="2"/>
      <c r="L71" s="2"/>
      <c r="M71" s="1"/>
    </row>
    <row r="72" spans="6:13" x14ac:dyDescent="0.25">
      <c r="F72" s="1"/>
      <c r="G72" s="1"/>
      <c r="H72" s="1"/>
      <c r="K72" s="2"/>
      <c r="L72" s="2"/>
      <c r="M72" s="1"/>
    </row>
    <row r="73" spans="6:13" x14ac:dyDescent="0.25">
      <c r="F73" s="1"/>
      <c r="G73" s="1"/>
      <c r="H73" s="1"/>
      <c r="K73" s="2"/>
      <c r="L73" s="2"/>
      <c r="M73" s="1"/>
    </row>
    <row r="74" spans="6:13" x14ac:dyDescent="0.25">
      <c r="F74" s="1"/>
      <c r="G74" s="1"/>
      <c r="H74" s="1"/>
      <c r="K74" s="2"/>
      <c r="L74" s="2"/>
      <c r="M74" s="1"/>
    </row>
    <row r="75" spans="6:13" x14ac:dyDescent="0.25">
      <c r="F75" s="1"/>
      <c r="G75" s="1"/>
      <c r="H75" s="1"/>
      <c r="K75" s="2"/>
      <c r="L75" s="2"/>
      <c r="M75" s="1"/>
    </row>
    <row r="76" spans="6:13" x14ac:dyDescent="0.25">
      <c r="F76" s="1"/>
      <c r="G76" s="1"/>
      <c r="H76" s="1"/>
      <c r="K76" s="2"/>
      <c r="L76" s="2"/>
      <c r="M76" s="1"/>
    </row>
    <row r="77" spans="6:13" x14ac:dyDescent="0.25">
      <c r="F77" s="1"/>
      <c r="G77" s="1"/>
      <c r="H77" s="1"/>
      <c r="K77" s="2"/>
      <c r="L77" s="2"/>
      <c r="M77" s="1"/>
    </row>
    <row r="78" spans="6:13" x14ac:dyDescent="0.25">
      <c r="F78" s="1"/>
      <c r="G78" s="1"/>
      <c r="H78" s="1"/>
      <c r="K78" s="2"/>
      <c r="L78" s="2"/>
      <c r="M78" s="1"/>
    </row>
    <row r="79" spans="6:13" x14ac:dyDescent="0.25">
      <c r="F79" s="1"/>
      <c r="G79" s="1"/>
      <c r="H79" s="1"/>
      <c r="K79" s="2"/>
      <c r="L79" s="2"/>
      <c r="M79" s="1"/>
    </row>
    <row r="80" spans="6:13" x14ac:dyDescent="0.25">
      <c r="F80" s="1"/>
      <c r="G80" s="1"/>
      <c r="H80" s="1"/>
      <c r="K80" s="2"/>
      <c r="L80" s="2"/>
      <c r="M80" s="1"/>
    </row>
    <row r="81" spans="6:13" x14ac:dyDescent="0.25">
      <c r="F81" s="1"/>
      <c r="G81" s="1"/>
      <c r="H81" s="1"/>
      <c r="K81" s="2"/>
      <c r="L81" s="2"/>
      <c r="M81" s="1"/>
    </row>
    <row r="82" spans="6:13" x14ac:dyDescent="0.25">
      <c r="F82" s="1"/>
      <c r="G82" s="1"/>
      <c r="H82" s="1"/>
      <c r="K82" s="2"/>
      <c r="L82" s="2"/>
      <c r="M82" s="1"/>
    </row>
    <row r="83" spans="6:13" x14ac:dyDescent="0.25">
      <c r="F83" s="1"/>
      <c r="G83" s="1"/>
      <c r="H83" s="1"/>
      <c r="K83" s="2"/>
      <c r="L83" s="2"/>
      <c r="M83" s="1"/>
    </row>
    <row r="84" spans="6:13" x14ac:dyDescent="0.25">
      <c r="F84" s="1"/>
      <c r="G84" s="1"/>
      <c r="H84" s="1"/>
      <c r="K84" s="2"/>
      <c r="L84" s="2"/>
      <c r="M84" s="1"/>
    </row>
    <row r="85" spans="6:13" x14ac:dyDescent="0.25">
      <c r="F85" s="1"/>
      <c r="G85" s="1"/>
      <c r="H85" s="1"/>
      <c r="K85" s="2"/>
      <c r="L85" s="2"/>
      <c r="M85" s="1"/>
    </row>
    <row r="86" spans="6:13" x14ac:dyDescent="0.25">
      <c r="F86" s="1"/>
      <c r="G86" s="1"/>
      <c r="H86" s="1"/>
      <c r="K86" s="2"/>
      <c r="L86" s="2"/>
      <c r="M86" s="1"/>
    </row>
    <row r="87" spans="6:13" x14ac:dyDescent="0.25">
      <c r="F87" s="1"/>
      <c r="G87" s="1"/>
      <c r="H87" s="1"/>
      <c r="K87" s="2"/>
      <c r="L87" s="2"/>
      <c r="M87" s="1"/>
    </row>
    <row r="88" spans="6:13" x14ac:dyDescent="0.25">
      <c r="F88" s="1"/>
      <c r="G88" s="1"/>
      <c r="H88" s="1"/>
      <c r="K88" s="2"/>
      <c r="L88" s="2"/>
      <c r="M88" s="1"/>
    </row>
    <row r="89" spans="6:13" x14ac:dyDescent="0.25">
      <c r="F89" s="1"/>
      <c r="G89" s="1"/>
      <c r="H89" s="1"/>
      <c r="K89" s="2"/>
      <c r="L89" s="2"/>
      <c r="M89" s="1"/>
    </row>
    <row r="90" spans="6:13" x14ac:dyDescent="0.25">
      <c r="F90" s="1"/>
      <c r="G90" s="1"/>
      <c r="H90" s="1"/>
      <c r="K90" s="2"/>
      <c r="L90" s="2"/>
      <c r="M90" s="1"/>
    </row>
    <row r="91" spans="6:13" x14ac:dyDescent="0.25">
      <c r="F91" s="1"/>
      <c r="G91" s="1"/>
      <c r="H91" s="1"/>
      <c r="K91" s="2"/>
      <c r="L91" s="2"/>
      <c r="M91" s="1"/>
    </row>
    <row r="92" spans="6:13" x14ac:dyDescent="0.25">
      <c r="F92" s="1"/>
      <c r="G92" s="1"/>
      <c r="H92" s="1"/>
      <c r="K92" s="2"/>
      <c r="L92" s="2"/>
      <c r="M92" s="1"/>
    </row>
    <row r="93" spans="6:13" x14ac:dyDescent="0.25">
      <c r="F93" s="1"/>
      <c r="G93" s="1"/>
      <c r="H93" s="1"/>
      <c r="K93" s="2"/>
      <c r="L93" s="2"/>
      <c r="M93" s="1"/>
    </row>
    <row r="94" spans="6:13" x14ac:dyDescent="0.25">
      <c r="F94" s="1"/>
      <c r="G94" s="1"/>
      <c r="H94" s="1"/>
      <c r="K94" s="2"/>
      <c r="L94" s="2"/>
      <c r="M94" s="1"/>
    </row>
    <row r="95" spans="6:13" x14ac:dyDescent="0.25">
      <c r="F95" s="1"/>
      <c r="G95" s="1"/>
      <c r="H95" s="1"/>
      <c r="K95" s="2"/>
      <c r="L95" s="2"/>
      <c r="M95" s="1"/>
    </row>
    <row r="96" spans="6:13" x14ac:dyDescent="0.25">
      <c r="F96" s="1"/>
      <c r="G96" s="1"/>
      <c r="H96" s="1"/>
      <c r="K96" s="2"/>
      <c r="L96" s="2"/>
      <c r="M96" s="1"/>
    </row>
    <row r="97" spans="6:13" x14ac:dyDescent="0.25">
      <c r="F97" s="1"/>
      <c r="G97" s="1"/>
      <c r="H97" s="1"/>
      <c r="K97" s="2"/>
      <c r="L97" s="2"/>
      <c r="M97" s="1"/>
    </row>
    <row r="98" spans="6:13" x14ac:dyDescent="0.25">
      <c r="F98" s="1"/>
      <c r="G98" s="1"/>
      <c r="H98" s="1"/>
      <c r="K98" s="2"/>
      <c r="L98" s="2"/>
      <c r="M98" s="1"/>
    </row>
    <row r="99" spans="6:13" x14ac:dyDescent="0.25">
      <c r="F99" s="1"/>
      <c r="G99" s="1"/>
      <c r="H99" s="1"/>
      <c r="K99" s="2"/>
      <c r="L99" s="2"/>
      <c r="M99" s="1"/>
    </row>
    <row r="100" spans="6:13" x14ac:dyDescent="0.25">
      <c r="F100" s="1"/>
      <c r="G100" s="1"/>
      <c r="H100" s="1"/>
      <c r="K100" s="2"/>
      <c r="L100" s="2"/>
      <c r="M100" s="1"/>
    </row>
    <row r="101" spans="6:13" x14ac:dyDescent="0.25">
      <c r="F101" s="1"/>
      <c r="G101" s="1"/>
      <c r="H101" s="1"/>
      <c r="K101" s="2"/>
      <c r="L101" s="2"/>
      <c r="M101" s="1"/>
    </row>
    <row r="102" spans="6:13" x14ac:dyDescent="0.25">
      <c r="F102" s="1"/>
      <c r="G102" s="1"/>
      <c r="H102" s="1"/>
      <c r="K102" s="2"/>
      <c r="L102" s="2"/>
      <c r="M102" s="1"/>
    </row>
    <row r="103" spans="6:13" x14ac:dyDescent="0.25">
      <c r="F103" s="1"/>
      <c r="G103" s="1"/>
      <c r="H103" s="1"/>
      <c r="K103" s="2"/>
      <c r="L103" s="2"/>
      <c r="M103" s="1"/>
    </row>
    <row r="104" spans="6:13" x14ac:dyDescent="0.25">
      <c r="F104" s="1"/>
      <c r="G104" s="1"/>
      <c r="H104" s="1"/>
      <c r="K104" s="2"/>
      <c r="L104" s="2"/>
      <c r="M104" s="1"/>
    </row>
    <row r="105" spans="6:13" x14ac:dyDescent="0.25">
      <c r="F105" s="1"/>
      <c r="G105" s="1"/>
      <c r="H105" s="1"/>
      <c r="K105" s="2"/>
      <c r="L105" s="2"/>
      <c r="M105" s="1"/>
    </row>
    <row r="106" spans="6:13" x14ac:dyDescent="0.25">
      <c r="F106" s="1"/>
      <c r="G106" s="1"/>
      <c r="H106" s="1"/>
      <c r="K106" s="2"/>
      <c r="L106" s="2"/>
      <c r="M106" s="1"/>
    </row>
    <row r="107" spans="6:13" x14ac:dyDescent="0.25">
      <c r="F107" s="1"/>
      <c r="G107" s="1"/>
      <c r="H107" s="1"/>
      <c r="K107" s="2"/>
      <c r="L107" s="2"/>
      <c r="M107" s="1"/>
    </row>
    <row r="108" spans="6:13" x14ac:dyDescent="0.25">
      <c r="F108" s="1"/>
      <c r="G108" s="1"/>
      <c r="H108" s="1"/>
      <c r="K108" s="2"/>
      <c r="L108" s="2"/>
      <c r="M108" s="1"/>
    </row>
    <row r="109" spans="6:13" x14ac:dyDescent="0.25">
      <c r="F109" s="1"/>
      <c r="G109" s="1"/>
      <c r="H109" s="1"/>
      <c r="K109" s="2"/>
      <c r="L109" s="2"/>
      <c r="M109" s="1"/>
    </row>
    <row r="110" spans="6:13" x14ac:dyDescent="0.25">
      <c r="F110" s="1"/>
      <c r="G110" s="1"/>
      <c r="H110" s="1"/>
      <c r="K110" s="2"/>
      <c r="L110" s="2"/>
      <c r="M110" s="1"/>
    </row>
    <row r="111" spans="6:13" x14ac:dyDescent="0.25">
      <c r="F111" s="1"/>
      <c r="G111" s="1"/>
      <c r="H111" s="1"/>
      <c r="K111" s="2"/>
      <c r="L111" s="2"/>
      <c r="M111" s="1"/>
    </row>
    <row r="112" spans="6:13" x14ac:dyDescent="0.25">
      <c r="F112" s="1"/>
      <c r="G112" s="1"/>
      <c r="H112" s="1"/>
      <c r="K112" s="2"/>
      <c r="L112" s="2"/>
      <c r="M112" s="1"/>
    </row>
    <row r="113" spans="6:13" x14ac:dyDescent="0.25">
      <c r="F113" s="1"/>
      <c r="G113" s="1"/>
      <c r="H113" s="1"/>
      <c r="K113" s="2"/>
      <c r="L113" s="2"/>
      <c r="M113" s="1"/>
    </row>
    <row r="114" spans="6:13" x14ac:dyDescent="0.25">
      <c r="F114" s="1"/>
      <c r="G114" s="1"/>
      <c r="H114" s="1"/>
      <c r="K114" s="2"/>
      <c r="L114" s="2"/>
      <c r="M114" s="1"/>
    </row>
    <row r="115" spans="6:13" x14ac:dyDescent="0.25">
      <c r="F115" s="1"/>
      <c r="G115" s="1"/>
      <c r="H115" s="1"/>
      <c r="K115" s="2"/>
      <c r="L115" s="2"/>
      <c r="M115" s="1"/>
    </row>
    <row r="116" spans="6:13" x14ac:dyDescent="0.25">
      <c r="F116" s="1"/>
      <c r="G116" s="1"/>
      <c r="H116" s="1"/>
      <c r="K116" s="2"/>
      <c r="L116" s="2"/>
      <c r="M116" s="1"/>
    </row>
    <row r="117" spans="6:13" x14ac:dyDescent="0.25">
      <c r="F117" s="1"/>
      <c r="G117" s="1"/>
      <c r="H117" s="1"/>
      <c r="K117" s="2"/>
      <c r="L117" s="2"/>
      <c r="M117" s="1"/>
    </row>
    <row r="118" spans="6:13" x14ac:dyDescent="0.25">
      <c r="F118" s="1"/>
      <c r="G118" s="1"/>
      <c r="H118" s="1"/>
      <c r="K118" s="2"/>
      <c r="L118" s="2"/>
      <c r="M118" s="1"/>
    </row>
    <row r="119" spans="6:13" x14ac:dyDescent="0.25">
      <c r="F119" s="1"/>
      <c r="G119" s="1"/>
      <c r="H119" s="1"/>
      <c r="K119" s="2"/>
      <c r="L119" s="2"/>
      <c r="M119" s="1"/>
    </row>
    <row r="120" spans="6:13" x14ac:dyDescent="0.25">
      <c r="F120" s="1"/>
      <c r="G120" s="1"/>
      <c r="H120" s="1"/>
      <c r="K120" s="2"/>
      <c r="L120" s="2"/>
      <c r="M120" s="1"/>
    </row>
    <row r="121" spans="6:13" x14ac:dyDescent="0.25">
      <c r="F121" s="1"/>
      <c r="G121" s="1"/>
      <c r="H121" s="1"/>
      <c r="K121" s="2"/>
      <c r="L121" s="2"/>
      <c r="M121" s="1"/>
    </row>
    <row r="122" spans="6:13" x14ac:dyDescent="0.25">
      <c r="F122" s="1"/>
      <c r="G122" s="1"/>
      <c r="H122" s="1"/>
      <c r="K122" s="2"/>
      <c r="L122" s="2"/>
      <c r="M122" s="1"/>
    </row>
    <row r="123" spans="6:13" x14ac:dyDescent="0.25">
      <c r="F123" s="1"/>
      <c r="G123" s="1"/>
      <c r="H123" s="1"/>
      <c r="K123" s="2"/>
      <c r="L123" s="2"/>
      <c r="M123" s="1"/>
    </row>
    <row r="124" spans="6:13" x14ac:dyDescent="0.25">
      <c r="F124" s="1"/>
      <c r="G124" s="1"/>
      <c r="H124" s="1"/>
      <c r="K124" s="2"/>
      <c r="L124" s="2"/>
      <c r="M124" s="1"/>
    </row>
    <row r="125" spans="6:13" x14ac:dyDescent="0.25">
      <c r="F125" s="1"/>
      <c r="G125" s="1"/>
      <c r="H125" s="1"/>
      <c r="K125" s="2"/>
      <c r="L125" s="2"/>
      <c r="M125" s="1"/>
    </row>
    <row r="126" spans="6:13" x14ac:dyDescent="0.25">
      <c r="F126" s="1"/>
      <c r="G126" s="1"/>
      <c r="H126" s="1"/>
      <c r="K126" s="2"/>
      <c r="L126" s="2"/>
      <c r="M126" s="1"/>
    </row>
    <row r="127" spans="6:13" x14ac:dyDescent="0.25">
      <c r="F127" s="1"/>
      <c r="G127" s="1"/>
      <c r="H127" s="1"/>
      <c r="K127" s="2"/>
      <c r="L127" s="2"/>
      <c r="M127" s="1"/>
    </row>
    <row r="128" spans="6:13" x14ac:dyDescent="0.25">
      <c r="F128" s="1"/>
      <c r="G128" s="1"/>
      <c r="H128" s="1"/>
      <c r="K128" s="2"/>
      <c r="L128" s="2"/>
      <c r="M128" s="1"/>
    </row>
    <row r="129" spans="6:13" x14ac:dyDescent="0.25">
      <c r="F129" s="1"/>
      <c r="G129" s="1"/>
      <c r="H129" s="1"/>
      <c r="K129" s="2"/>
      <c r="L129" s="2"/>
      <c r="M129" s="1"/>
    </row>
    <row r="130" spans="6:13" x14ac:dyDescent="0.25">
      <c r="F130" s="1"/>
      <c r="G130" s="1"/>
      <c r="H130" s="1"/>
      <c r="K130" s="2"/>
      <c r="L130" s="2"/>
      <c r="M130" s="1"/>
    </row>
    <row r="131" spans="6:13" x14ac:dyDescent="0.25">
      <c r="F131" s="1"/>
      <c r="G131" s="1"/>
      <c r="H131" s="1"/>
      <c r="K131" s="2"/>
      <c r="L131" s="2"/>
      <c r="M131" s="1"/>
    </row>
  </sheetData>
  <autoFilter ref="A10:N27" xr:uid="{C25CE811-7737-4613-A53D-A54FBF1943E8}">
    <sortState xmlns:xlrd2="http://schemas.microsoft.com/office/spreadsheetml/2017/richdata2" ref="A11:N27">
      <sortCondition descending="1" ref="A10:A27"/>
    </sortState>
  </autoFilter>
  <pageMargins left="0.7" right="0.7" top="0.75" bottom="0.75" header="0.3" footer="0.3"/>
  <pageSetup paperSize="9" orientation="portrait" horizontalDpi="4294967293" verticalDpi="4294967293"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EC64B-4685-4A1F-9BFE-481D7D496E20}">
  <dimension ref="A1:M131"/>
  <sheetViews>
    <sheetView tabSelected="1" workbookViewId="0">
      <pane ySplit="10" topLeftCell="A11" activePane="bottomLeft" state="frozen"/>
      <selection pane="bottomLeft" activeCell="C5" sqref="C5"/>
    </sheetView>
  </sheetViews>
  <sheetFormatPr defaultRowHeight="15" x14ac:dyDescent="0.25"/>
  <cols>
    <col min="1" max="1" width="19.28515625" customWidth="1"/>
    <col min="2" max="2" width="57.140625" style="1" customWidth="1"/>
    <col min="3" max="3" width="25.7109375" style="1" customWidth="1"/>
    <col min="4" max="4" width="17.140625" style="1" customWidth="1"/>
    <col min="5" max="8" width="11.42578125" style="2" customWidth="1"/>
    <col min="9" max="10" width="17.140625" style="1" customWidth="1"/>
    <col min="11" max="11" width="57.140625" customWidth="1"/>
  </cols>
  <sheetData>
    <row r="1" spans="1:12" ht="15.75" thickBot="1" x14ac:dyDescent="0.3">
      <c r="A1" s="12" t="s">
        <v>239</v>
      </c>
      <c r="B1" s="13" t="s">
        <v>240</v>
      </c>
      <c r="C1" s="7"/>
      <c r="D1" s="7"/>
      <c r="E1" s="7"/>
      <c r="I1" s="2"/>
      <c r="J1" s="2"/>
    </row>
    <row r="2" spans="1:12" ht="15.75" thickTop="1" x14ac:dyDescent="0.25">
      <c r="A2" s="3" t="s">
        <v>1</v>
      </c>
      <c r="B2" s="7">
        <v>0.92500000000000004</v>
      </c>
      <c r="C2" s="7"/>
      <c r="D2" s="7"/>
      <c r="E2" s="7"/>
    </row>
    <row r="3" spans="1:12" x14ac:dyDescent="0.25">
      <c r="A3" s="3" t="s">
        <v>23</v>
      </c>
      <c r="B3" s="1" t="s">
        <v>228</v>
      </c>
    </row>
    <row r="4" spans="1:12" x14ac:dyDescent="0.25">
      <c r="A4" s="3" t="s">
        <v>33</v>
      </c>
      <c r="B4" s="1" t="s">
        <v>231</v>
      </c>
    </row>
    <row r="5" spans="1:12" x14ac:dyDescent="0.25">
      <c r="A5" s="3" t="s">
        <v>252</v>
      </c>
      <c r="B5" s="1" t="s">
        <v>25</v>
      </c>
    </row>
    <row r="10" spans="1:12" s="3" customFormat="1" x14ac:dyDescent="0.25">
      <c r="A10" s="3" t="s">
        <v>251</v>
      </c>
      <c r="B10" s="3" t="s">
        <v>251</v>
      </c>
      <c r="C10" s="3" t="s">
        <v>251</v>
      </c>
      <c r="D10" s="3" t="s">
        <v>251</v>
      </c>
      <c r="E10" s="6" t="s">
        <v>241</v>
      </c>
      <c r="F10" s="4" t="s">
        <v>28</v>
      </c>
      <c r="G10" s="4" t="s">
        <v>29</v>
      </c>
      <c r="H10" s="6" t="s">
        <v>246</v>
      </c>
      <c r="I10" s="6" t="s">
        <v>25</v>
      </c>
      <c r="J10" s="6" t="s">
        <v>247</v>
      </c>
      <c r="K10" s="4" t="s">
        <v>4</v>
      </c>
      <c r="L10" s="3" t="s">
        <v>2</v>
      </c>
    </row>
    <row r="11" spans="1:12" x14ac:dyDescent="0.25">
      <c r="A11">
        <v>4.3</v>
      </c>
      <c r="B11" s="1" t="s">
        <v>233</v>
      </c>
      <c r="C11" s="1" t="s">
        <v>250</v>
      </c>
      <c r="D11" s="1" t="s">
        <v>208</v>
      </c>
      <c r="E11" s="2">
        <v>1</v>
      </c>
      <c r="F11" s="1">
        <f>3715/1.2</f>
        <v>3095.8333333333335</v>
      </c>
      <c r="G11" s="1" t="s">
        <v>30</v>
      </c>
      <c r="H11" s="2">
        <v>9</v>
      </c>
      <c r="I11" s="2" t="s">
        <v>234</v>
      </c>
      <c r="J11" s="2"/>
      <c r="K11" s="1" t="s">
        <v>236</v>
      </c>
    </row>
    <row r="12" spans="1:12" x14ac:dyDescent="0.25">
      <c r="A12">
        <v>4.25</v>
      </c>
      <c r="B12" s="1" t="s">
        <v>233</v>
      </c>
      <c r="C12" s="1" t="s">
        <v>250</v>
      </c>
      <c r="D12" s="1" t="s">
        <v>208</v>
      </c>
      <c r="E12" s="2">
        <v>2</v>
      </c>
      <c r="F12" s="1">
        <v>5000</v>
      </c>
      <c r="G12" s="1" t="s">
        <v>30</v>
      </c>
      <c r="H12" s="2">
        <v>14</v>
      </c>
      <c r="I12" s="2" t="s">
        <v>232</v>
      </c>
      <c r="J12" s="2"/>
      <c r="K12" s="1" t="s">
        <v>235</v>
      </c>
    </row>
    <row r="13" spans="1:12" x14ac:dyDescent="0.25">
      <c r="A13">
        <v>4.2</v>
      </c>
      <c r="B13" s="1" t="s">
        <v>233</v>
      </c>
      <c r="C13" s="1" t="s">
        <v>250</v>
      </c>
      <c r="D13" s="1" t="s">
        <v>208</v>
      </c>
      <c r="E13" s="2">
        <v>3</v>
      </c>
      <c r="F13" s="1">
        <f>5157/1.2</f>
        <v>4297.5</v>
      </c>
      <c r="G13" s="1" t="s">
        <v>30</v>
      </c>
      <c r="H13" s="2">
        <v>16</v>
      </c>
      <c r="I13" s="2" t="s">
        <v>237</v>
      </c>
      <c r="J13" s="2"/>
      <c r="K13" s="1" t="s">
        <v>238</v>
      </c>
    </row>
    <row r="14" spans="1:12" x14ac:dyDescent="0.25">
      <c r="A14">
        <v>0.92</v>
      </c>
      <c r="B14" s="1" t="s">
        <v>227</v>
      </c>
      <c r="C14" s="1" t="s">
        <v>250</v>
      </c>
      <c r="D14" s="1" t="s">
        <v>191</v>
      </c>
      <c r="E14" s="2">
        <v>4</v>
      </c>
      <c r="F14" s="1">
        <v>580</v>
      </c>
      <c r="G14" s="1" t="s">
        <v>30</v>
      </c>
      <c r="H14" s="2">
        <v>25.1</v>
      </c>
      <c r="I14" s="2" t="s">
        <v>219</v>
      </c>
      <c r="J14" s="2"/>
      <c r="K14" s="1" t="s">
        <v>195</v>
      </c>
      <c r="L14" s="5"/>
    </row>
    <row r="15" spans="1:12" x14ac:dyDescent="0.25">
      <c r="A15">
        <v>0.91200000000000003</v>
      </c>
      <c r="B15" s="1" t="s">
        <v>202</v>
      </c>
      <c r="C15" s="1" t="s">
        <v>250</v>
      </c>
      <c r="D15" s="1" t="s">
        <v>191</v>
      </c>
      <c r="E15" s="2">
        <v>5</v>
      </c>
      <c r="F15" s="1">
        <v>842</v>
      </c>
      <c r="G15" s="1" t="s">
        <v>30</v>
      </c>
      <c r="H15" s="2">
        <v>15</v>
      </c>
      <c r="I15" s="2" t="s">
        <v>224</v>
      </c>
      <c r="J15" s="2"/>
      <c r="K15" s="1" t="s">
        <v>205</v>
      </c>
      <c r="L15" s="2"/>
    </row>
    <row r="16" spans="1:12" x14ac:dyDescent="0.25">
      <c r="A16">
        <v>0.91100000000000003</v>
      </c>
      <c r="B16" s="1" t="s">
        <v>227</v>
      </c>
      <c r="C16" s="1" t="s">
        <v>250</v>
      </c>
      <c r="D16" s="1" t="s">
        <v>191</v>
      </c>
      <c r="E16" s="2">
        <v>6</v>
      </c>
      <c r="F16" s="1">
        <v>766</v>
      </c>
      <c r="G16" s="1" t="s">
        <v>30</v>
      </c>
      <c r="H16" s="2">
        <v>24</v>
      </c>
      <c r="I16" s="2" t="s">
        <v>218</v>
      </c>
      <c r="J16" s="2"/>
      <c r="K16" s="1" t="s">
        <v>197</v>
      </c>
      <c r="L16" s="5"/>
    </row>
    <row r="17" spans="1:13" x14ac:dyDescent="0.25">
      <c r="A17">
        <v>0.91100000000000003</v>
      </c>
      <c r="B17" s="1" t="s">
        <v>227</v>
      </c>
      <c r="C17" s="1" t="s">
        <v>250</v>
      </c>
      <c r="D17" s="1" t="s">
        <v>191</v>
      </c>
      <c r="E17" s="2">
        <v>7</v>
      </c>
      <c r="F17" s="1">
        <v>860</v>
      </c>
      <c r="G17" s="1" t="s">
        <v>30</v>
      </c>
      <c r="H17" s="2">
        <v>24</v>
      </c>
      <c r="I17" s="2" t="s">
        <v>218</v>
      </c>
      <c r="J17" s="2"/>
      <c r="K17" s="1" t="s">
        <v>194</v>
      </c>
      <c r="L17" s="5"/>
    </row>
    <row r="18" spans="1:13" x14ac:dyDescent="0.25">
      <c r="A18">
        <v>0.91100000000000003</v>
      </c>
      <c r="B18" s="1" t="s">
        <v>227</v>
      </c>
      <c r="C18" s="1" t="s">
        <v>250</v>
      </c>
      <c r="D18" s="1" t="s">
        <v>191</v>
      </c>
      <c r="E18" s="2">
        <v>8</v>
      </c>
      <c r="F18" s="1">
        <v>896</v>
      </c>
      <c r="G18" s="1" t="s">
        <v>30</v>
      </c>
      <c r="H18" s="2">
        <v>24</v>
      </c>
      <c r="I18" s="2" t="s">
        <v>218</v>
      </c>
      <c r="J18" s="2"/>
      <c r="K18" s="1" t="s">
        <v>198</v>
      </c>
      <c r="L18" s="5"/>
    </row>
    <row r="19" spans="1:13" x14ac:dyDescent="0.25">
      <c r="A19">
        <v>0.91100000000000003</v>
      </c>
      <c r="B19" s="1" t="s">
        <v>227</v>
      </c>
      <c r="C19" s="1" t="s">
        <v>250</v>
      </c>
      <c r="D19" s="1" t="s">
        <v>191</v>
      </c>
      <c r="E19" s="2">
        <v>9</v>
      </c>
      <c r="F19" s="1">
        <v>926</v>
      </c>
      <c r="G19" s="1" t="s">
        <v>30</v>
      </c>
      <c r="H19" s="2">
        <v>28</v>
      </c>
      <c r="I19" s="2" t="s">
        <v>221</v>
      </c>
      <c r="J19" s="2"/>
      <c r="K19" s="1" t="s">
        <v>199</v>
      </c>
      <c r="L19" s="5"/>
    </row>
    <row r="20" spans="1:13" x14ac:dyDescent="0.25">
      <c r="A20">
        <v>0.91100000000000003</v>
      </c>
      <c r="B20" s="1" t="s">
        <v>227</v>
      </c>
      <c r="C20" s="1" t="s">
        <v>250</v>
      </c>
      <c r="D20" s="1" t="s">
        <v>191</v>
      </c>
      <c r="E20" s="2">
        <v>10</v>
      </c>
      <c r="F20" s="1">
        <v>1134</v>
      </c>
      <c r="G20" s="1" t="s">
        <v>30</v>
      </c>
      <c r="H20" s="2">
        <v>40</v>
      </c>
      <c r="I20" s="2" t="s">
        <v>222</v>
      </c>
      <c r="J20" s="2"/>
      <c r="K20" s="1" t="s">
        <v>200</v>
      </c>
      <c r="L20" s="5"/>
      <c r="M20" s="1"/>
    </row>
    <row r="21" spans="1:13" x14ac:dyDescent="0.25">
      <c r="A21">
        <v>0.91100000000000003</v>
      </c>
      <c r="B21" s="1" t="s">
        <v>227</v>
      </c>
      <c r="C21" s="1" t="s">
        <v>250</v>
      </c>
      <c r="D21" s="1" t="s">
        <v>191</v>
      </c>
      <c r="E21" s="2">
        <v>11</v>
      </c>
      <c r="F21" s="1">
        <v>1156</v>
      </c>
      <c r="G21" s="1" t="s">
        <v>30</v>
      </c>
      <c r="H21" s="2">
        <v>32</v>
      </c>
      <c r="I21" s="2" t="s">
        <v>220</v>
      </c>
      <c r="J21" s="2"/>
      <c r="K21" s="1" t="s">
        <v>196</v>
      </c>
      <c r="L21" s="5"/>
      <c r="M21" s="1"/>
    </row>
    <row r="22" spans="1:13" x14ac:dyDescent="0.25">
      <c r="A22">
        <v>0.91</v>
      </c>
      <c r="B22" s="1" t="s">
        <v>202</v>
      </c>
      <c r="C22" s="1" t="s">
        <v>250</v>
      </c>
      <c r="D22" s="1" t="s">
        <v>191</v>
      </c>
      <c r="E22" s="2">
        <v>12</v>
      </c>
      <c r="F22" s="1">
        <v>1048</v>
      </c>
      <c r="G22" s="1" t="s">
        <v>30</v>
      </c>
      <c r="H22" s="2">
        <v>26</v>
      </c>
      <c r="I22" s="2" t="s">
        <v>223</v>
      </c>
      <c r="J22" s="2"/>
      <c r="K22" s="1" t="s">
        <v>203</v>
      </c>
      <c r="L22" s="2"/>
      <c r="M22" s="1"/>
    </row>
    <row r="23" spans="1:13" x14ac:dyDescent="0.25">
      <c r="A23">
        <v>0.89200000000000002</v>
      </c>
      <c r="B23" s="1" t="s">
        <v>202</v>
      </c>
      <c r="C23" s="1" t="s">
        <v>250</v>
      </c>
      <c r="D23" s="1" t="s">
        <v>191</v>
      </c>
      <c r="E23" s="2">
        <v>13</v>
      </c>
      <c r="F23" s="1">
        <v>1280</v>
      </c>
      <c r="G23" s="1" t="s">
        <v>30</v>
      </c>
      <c r="H23" s="2">
        <v>30</v>
      </c>
      <c r="I23" s="2" t="s">
        <v>217</v>
      </c>
      <c r="J23" s="2"/>
      <c r="K23" s="1" t="s">
        <v>206</v>
      </c>
      <c r="L23" s="2"/>
      <c r="M23" s="1"/>
    </row>
    <row r="24" spans="1:13" x14ac:dyDescent="0.25">
      <c r="A24">
        <v>0.89</v>
      </c>
      <c r="B24" s="1" t="s">
        <v>227</v>
      </c>
      <c r="C24" s="1" t="s">
        <v>250</v>
      </c>
      <c r="D24" s="1" t="s">
        <v>191</v>
      </c>
      <c r="E24" s="2">
        <v>14</v>
      </c>
      <c r="F24" s="1">
        <v>766</v>
      </c>
      <c r="G24" s="1" t="s">
        <v>30</v>
      </c>
      <c r="H24" s="2">
        <v>24</v>
      </c>
      <c r="I24" s="2" t="s">
        <v>218</v>
      </c>
      <c r="J24" s="2"/>
      <c r="K24" s="1" t="s">
        <v>192</v>
      </c>
      <c r="L24" s="5"/>
    </row>
    <row r="25" spans="1:13" x14ac:dyDescent="0.25">
      <c r="A25">
        <v>0.89</v>
      </c>
      <c r="B25" s="1" t="s">
        <v>227</v>
      </c>
      <c r="C25" s="1" t="s">
        <v>250</v>
      </c>
      <c r="D25" s="1" t="s">
        <v>191</v>
      </c>
      <c r="E25" s="2">
        <v>15</v>
      </c>
      <c r="F25" s="1">
        <v>880</v>
      </c>
      <c r="G25" s="1" t="s">
        <v>30</v>
      </c>
      <c r="H25" s="2">
        <v>30</v>
      </c>
      <c r="I25" s="2" t="s">
        <v>217</v>
      </c>
      <c r="J25" s="2"/>
      <c r="K25" s="1" t="s">
        <v>193</v>
      </c>
      <c r="L25" s="5"/>
    </row>
    <row r="26" spans="1:13" x14ac:dyDescent="0.25">
      <c r="A26">
        <v>0.89</v>
      </c>
      <c r="B26" s="1" t="s">
        <v>202</v>
      </c>
      <c r="C26" s="1" t="s">
        <v>250</v>
      </c>
      <c r="D26" s="1" t="s">
        <v>191</v>
      </c>
      <c r="E26" s="2">
        <v>16</v>
      </c>
      <c r="F26" s="1">
        <v>977</v>
      </c>
      <c r="G26" s="1" t="s">
        <v>30</v>
      </c>
      <c r="H26" s="2">
        <v>24</v>
      </c>
      <c r="I26" s="2" t="s">
        <v>218</v>
      </c>
      <c r="J26" s="2"/>
      <c r="K26" s="1" t="s">
        <v>204</v>
      </c>
      <c r="L26" s="2"/>
    </row>
    <row r="27" spans="1:13" x14ac:dyDescent="0.25">
      <c r="F27" s="1"/>
      <c r="G27" s="1"/>
      <c r="I27" s="2"/>
      <c r="J27" s="2"/>
      <c r="K27" s="1"/>
    </row>
    <row r="28" spans="1:13" x14ac:dyDescent="0.25">
      <c r="F28" s="1"/>
      <c r="G28" s="1"/>
      <c r="I28" s="2"/>
      <c r="J28" s="2"/>
      <c r="K28" s="1"/>
    </row>
    <row r="29" spans="1:13" x14ac:dyDescent="0.25">
      <c r="F29" s="1"/>
      <c r="G29" s="1"/>
      <c r="I29" s="2"/>
      <c r="J29" s="2"/>
      <c r="K29" s="1"/>
    </row>
    <row r="30" spans="1:13" x14ac:dyDescent="0.25">
      <c r="F30" s="1"/>
      <c r="G30" s="1"/>
      <c r="I30" s="2"/>
      <c r="J30" s="2"/>
      <c r="K30" s="1"/>
    </row>
    <row r="31" spans="1:13" x14ac:dyDescent="0.25">
      <c r="F31" s="1"/>
      <c r="G31" s="1"/>
      <c r="I31" s="2"/>
      <c r="J31" s="2"/>
      <c r="K31" s="1"/>
    </row>
    <row r="32" spans="1:13" x14ac:dyDescent="0.25">
      <c r="F32" s="1"/>
      <c r="G32" s="1"/>
      <c r="I32" s="2"/>
      <c r="J32" s="2"/>
      <c r="K32" s="1"/>
    </row>
    <row r="33" spans="6:11" x14ac:dyDescent="0.25">
      <c r="F33" s="1"/>
      <c r="G33" s="1"/>
      <c r="I33" s="2"/>
      <c r="J33" s="2"/>
      <c r="K33" s="1"/>
    </row>
    <row r="34" spans="6:11" x14ac:dyDescent="0.25">
      <c r="F34" s="1"/>
      <c r="G34" s="1"/>
      <c r="I34" s="2"/>
      <c r="J34" s="2"/>
      <c r="K34" s="1"/>
    </row>
    <row r="35" spans="6:11" x14ac:dyDescent="0.25">
      <c r="F35" s="1"/>
      <c r="G35" s="1"/>
      <c r="I35" s="2"/>
      <c r="J35" s="2"/>
      <c r="K35" s="1"/>
    </row>
    <row r="36" spans="6:11" x14ac:dyDescent="0.25">
      <c r="F36" s="1"/>
      <c r="G36" s="1"/>
      <c r="I36" s="2"/>
      <c r="J36" s="2"/>
      <c r="K36" s="1"/>
    </row>
    <row r="37" spans="6:11" x14ac:dyDescent="0.25">
      <c r="F37" s="1"/>
      <c r="G37" s="1"/>
      <c r="I37" s="2"/>
      <c r="J37" s="2"/>
      <c r="K37" s="1"/>
    </row>
    <row r="38" spans="6:11" x14ac:dyDescent="0.25">
      <c r="F38" s="1"/>
      <c r="G38" s="1"/>
      <c r="I38" s="2"/>
      <c r="J38" s="2"/>
      <c r="K38" s="1"/>
    </row>
    <row r="39" spans="6:11" x14ac:dyDescent="0.25">
      <c r="F39" s="1"/>
      <c r="G39" s="1"/>
      <c r="I39" s="2"/>
      <c r="J39" s="2"/>
      <c r="K39" s="1"/>
    </row>
    <row r="40" spans="6:11" x14ac:dyDescent="0.25">
      <c r="F40" s="1"/>
      <c r="G40" s="1"/>
      <c r="I40" s="2"/>
      <c r="J40" s="2"/>
      <c r="K40" s="1"/>
    </row>
    <row r="41" spans="6:11" x14ac:dyDescent="0.25">
      <c r="F41" s="1"/>
      <c r="G41" s="1"/>
      <c r="I41" s="2"/>
      <c r="J41" s="2"/>
      <c r="K41" s="1"/>
    </row>
    <row r="42" spans="6:11" x14ac:dyDescent="0.25">
      <c r="F42" s="1"/>
      <c r="G42" s="1"/>
      <c r="I42" s="2"/>
      <c r="J42" s="2"/>
      <c r="K42" s="1"/>
    </row>
    <row r="43" spans="6:11" x14ac:dyDescent="0.25">
      <c r="F43" s="1"/>
      <c r="G43" s="1"/>
      <c r="I43" s="2"/>
      <c r="J43" s="2"/>
      <c r="K43" s="1"/>
    </row>
    <row r="44" spans="6:11" x14ac:dyDescent="0.25">
      <c r="F44" s="1"/>
      <c r="G44" s="1"/>
      <c r="I44" s="2"/>
      <c r="J44" s="2"/>
      <c r="K44" s="1"/>
    </row>
    <row r="45" spans="6:11" x14ac:dyDescent="0.25">
      <c r="F45" s="1"/>
      <c r="G45" s="1"/>
      <c r="I45" s="2"/>
      <c r="J45" s="2"/>
      <c r="K45" s="1"/>
    </row>
    <row r="46" spans="6:11" x14ac:dyDescent="0.25">
      <c r="F46" s="1"/>
      <c r="G46" s="1"/>
      <c r="I46" s="2"/>
      <c r="J46" s="2"/>
      <c r="K46" s="1"/>
    </row>
    <row r="47" spans="6:11" x14ac:dyDescent="0.25">
      <c r="F47" s="1"/>
      <c r="G47" s="1"/>
      <c r="I47" s="2"/>
      <c r="J47" s="2"/>
      <c r="K47" s="1"/>
    </row>
    <row r="48" spans="6:11" x14ac:dyDescent="0.25">
      <c r="F48" s="1"/>
      <c r="G48" s="1"/>
      <c r="I48" s="2"/>
      <c r="J48" s="2"/>
      <c r="K48" s="1"/>
    </row>
    <row r="49" spans="6:11" x14ac:dyDescent="0.25">
      <c r="F49" s="1"/>
      <c r="G49" s="1"/>
      <c r="I49" s="2"/>
      <c r="J49" s="2"/>
      <c r="K49" s="1"/>
    </row>
    <row r="50" spans="6:11" x14ac:dyDescent="0.25">
      <c r="F50" s="1"/>
      <c r="G50" s="1"/>
      <c r="I50" s="2"/>
      <c r="J50" s="2"/>
      <c r="K50" s="1"/>
    </row>
    <row r="51" spans="6:11" x14ac:dyDescent="0.25">
      <c r="F51" s="1"/>
      <c r="G51" s="1"/>
      <c r="I51" s="2"/>
      <c r="J51" s="2"/>
      <c r="K51" s="1"/>
    </row>
    <row r="52" spans="6:11" x14ac:dyDescent="0.25">
      <c r="F52" s="1"/>
      <c r="G52" s="1"/>
      <c r="I52" s="2"/>
      <c r="J52" s="2"/>
      <c r="K52" s="1"/>
    </row>
    <row r="53" spans="6:11" x14ac:dyDescent="0.25">
      <c r="F53" s="1"/>
      <c r="G53" s="1"/>
      <c r="I53" s="2"/>
      <c r="J53" s="2"/>
      <c r="K53" s="1"/>
    </row>
    <row r="54" spans="6:11" x14ac:dyDescent="0.25">
      <c r="F54" s="1"/>
      <c r="G54" s="1"/>
      <c r="I54" s="2"/>
      <c r="J54" s="2"/>
      <c r="K54" s="1"/>
    </row>
    <row r="55" spans="6:11" x14ac:dyDescent="0.25">
      <c r="F55" s="1"/>
      <c r="G55" s="1"/>
      <c r="I55" s="2"/>
      <c r="J55" s="2"/>
      <c r="K55" s="1"/>
    </row>
    <row r="56" spans="6:11" x14ac:dyDescent="0.25">
      <c r="F56" s="1"/>
      <c r="G56" s="1"/>
      <c r="I56" s="2"/>
      <c r="J56" s="2"/>
      <c r="K56" s="1"/>
    </row>
    <row r="57" spans="6:11" x14ac:dyDescent="0.25">
      <c r="F57" s="1"/>
      <c r="G57" s="1"/>
      <c r="I57" s="2"/>
      <c r="J57" s="2"/>
      <c r="K57" s="1"/>
    </row>
    <row r="58" spans="6:11" x14ac:dyDescent="0.25">
      <c r="F58" s="1"/>
      <c r="G58" s="1"/>
      <c r="I58" s="2"/>
      <c r="J58" s="2"/>
      <c r="K58" s="1"/>
    </row>
    <row r="59" spans="6:11" x14ac:dyDescent="0.25">
      <c r="F59" s="1"/>
      <c r="G59" s="1"/>
      <c r="I59" s="2"/>
      <c r="J59" s="2"/>
      <c r="K59" s="1"/>
    </row>
    <row r="60" spans="6:11" x14ac:dyDescent="0.25">
      <c r="F60" s="1"/>
      <c r="G60" s="1"/>
      <c r="I60" s="2"/>
      <c r="J60" s="2"/>
      <c r="K60" s="1"/>
    </row>
    <row r="61" spans="6:11" x14ac:dyDescent="0.25">
      <c r="F61" s="1"/>
      <c r="G61" s="1"/>
      <c r="I61" s="2"/>
      <c r="J61" s="2"/>
      <c r="K61" s="1"/>
    </row>
    <row r="62" spans="6:11" x14ac:dyDescent="0.25">
      <c r="F62" s="1"/>
      <c r="G62" s="1"/>
      <c r="I62" s="2"/>
      <c r="J62" s="2"/>
      <c r="K62" s="1"/>
    </row>
    <row r="63" spans="6:11" x14ac:dyDescent="0.25">
      <c r="F63" s="1"/>
      <c r="G63" s="1"/>
      <c r="I63" s="2"/>
      <c r="J63" s="2"/>
      <c r="K63" s="1"/>
    </row>
    <row r="64" spans="6:11" x14ac:dyDescent="0.25">
      <c r="F64" s="1"/>
      <c r="G64" s="1"/>
      <c r="I64" s="2"/>
      <c r="J64" s="2"/>
      <c r="K64" s="1"/>
    </row>
    <row r="65" spans="6:11" x14ac:dyDescent="0.25">
      <c r="F65" s="1"/>
      <c r="G65" s="1"/>
      <c r="I65" s="2"/>
      <c r="J65" s="2"/>
      <c r="K65" s="1"/>
    </row>
    <row r="66" spans="6:11" x14ac:dyDescent="0.25">
      <c r="F66" s="1"/>
      <c r="G66" s="1"/>
      <c r="I66" s="2"/>
      <c r="J66" s="2"/>
      <c r="K66" s="1"/>
    </row>
    <row r="67" spans="6:11" x14ac:dyDescent="0.25">
      <c r="F67" s="1"/>
      <c r="G67" s="1"/>
      <c r="I67" s="2"/>
      <c r="J67" s="2"/>
      <c r="K67" s="1"/>
    </row>
    <row r="68" spans="6:11" x14ac:dyDescent="0.25">
      <c r="F68" s="1"/>
      <c r="G68" s="1"/>
      <c r="I68" s="2"/>
      <c r="J68" s="2"/>
      <c r="K68" s="1"/>
    </row>
    <row r="69" spans="6:11" x14ac:dyDescent="0.25">
      <c r="F69" s="1"/>
      <c r="G69" s="1"/>
      <c r="I69" s="2"/>
      <c r="J69" s="2"/>
      <c r="K69" s="1"/>
    </row>
    <row r="70" spans="6:11" x14ac:dyDescent="0.25">
      <c r="F70" s="1"/>
      <c r="G70" s="1"/>
      <c r="I70" s="2"/>
      <c r="J70" s="2"/>
      <c r="K70" s="1"/>
    </row>
    <row r="71" spans="6:11" x14ac:dyDescent="0.25">
      <c r="F71" s="1"/>
      <c r="G71" s="1"/>
      <c r="I71" s="2"/>
      <c r="J71" s="2"/>
      <c r="K71" s="1"/>
    </row>
    <row r="72" spans="6:11" x14ac:dyDescent="0.25">
      <c r="F72" s="1"/>
      <c r="G72" s="1"/>
      <c r="I72" s="2"/>
      <c r="J72" s="2"/>
      <c r="K72" s="1"/>
    </row>
    <row r="73" spans="6:11" x14ac:dyDescent="0.25">
      <c r="F73" s="1"/>
      <c r="G73" s="1"/>
      <c r="I73" s="2"/>
      <c r="J73" s="2"/>
      <c r="K73" s="1"/>
    </row>
    <row r="74" spans="6:11" x14ac:dyDescent="0.25">
      <c r="F74" s="1"/>
      <c r="G74" s="1"/>
      <c r="I74" s="2"/>
      <c r="J74" s="2"/>
      <c r="K74" s="1"/>
    </row>
    <row r="75" spans="6:11" x14ac:dyDescent="0.25">
      <c r="F75" s="1"/>
      <c r="G75" s="1"/>
      <c r="I75" s="2"/>
      <c r="J75" s="2"/>
      <c r="K75" s="1"/>
    </row>
    <row r="76" spans="6:11" x14ac:dyDescent="0.25">
      <c r="F76" s="1"/>
      <c r="G76" s="1"/>
      <c r="I76" s="2"/>
      <c r="J76" s="2"/>
      <c r="K76" s="1"/>
    </row>
    <row r="77" spans="6:11" x14ac:dyDescent="0.25">
      <c r="F77" s="1"/>
      <c r="G77" s="1"/>
      <c r="I77" s="2"/>
      <c r="J77" s="2"/>
      <c r="K77" s="1"/>
    </row>
    <row r="78" spans="6:11" x14ac:dyDescent="0.25">
      <c r="F78" s="1"/>
      <c r="G78" s="1"/>
      <c r="I78" s="2"/>
      <c r="J78" s="2"/>
      <c r="K78" s="1"/>
    </row>
    <row r="79" spans="6:11" x14ac:dyDescent="0.25">
      <c r="F79" s="1"/>
      <c r="G79" s="1"/>
      <c r="I79" s="2"/>
      <c r="J79" s="2"/>
      <c r="K79" s="1"/>
    </row>
    <row r="80" spans="6:11" x14ac:dyDescent="0.25">
      <c r="F80" s="1"/>
      <c r="G80" s="1"/>
      <c r="I80" s="2"/>
      <c r="J80" s="2"/>
      <c r="K80" s="1"/>
    </row>
    <row r="81" spans="6:11" x14ac:dyDescent="0.25">
      <c r="F81" s="1"/>
      <c r="G81" s="1"/>
      <c r="I81" s="2"/>
      <c r="J81" s="2"/>
      <c r="K81" s="1"/>
    </row>
    <row r="82" spans="6:11" x14ac:dyDescent="0.25">
      <c r="F82" s="1"/>
      <c r="G82" s="1"/>
      <c r="I82" s="2"/>
      <c r="J82" s="2"/>
      <c r="K82" s="1"/>
    </row>
    <row r="83" spans="6:11" x14ac:dyDescent="0.25">
      <c r="F83" s="1"/>
      <c r="G83" s="1"/>
      <c r="I83" s="2"/>
      <c r="J83" s="2"/>
      <c r="K83" s="1"/>
    </row>
    <row r="84" spans="6:11" x14ac:dyDescent="0.25">
      <c r="F84" s="1"/>
      <c r="G84" s="1"/>
      <c r="I84" s="2"/>
      <c r="J84" s="2"/>
      <c r="K84" s="1"/>
    </row>
    <row r="85" spans="6:11" x14ac:dyDescent="0.25">
      <c r="F85" s="1"/>
      <c r="G85" s="1"/>
      <c r="I85" s="2"/>
      <c r="J85" s="2"/>
      <c r="K85" s="1"/>
    </row>
    <row r="86" spans="6:11" x14ac:dyDescent="0.25">
      <c r="F86" s="1"/>
      <c r="G86" s="1"/>
      <c r="I86" s="2"/>
      <c r="J86" s="2"/>
      <c r="K86" s="1"/>
    </row>
    <row r="87" spans="6:11" x14ac:dyDescent="0.25">
      <c r="F87" s="1"/>
      <c r="G87" s="1"/>
      <c r="I87" s="2"/>
      <c r="J87" s="2"/>
      <c r="K87" s="1"/>
    </row>
    <row r="88" spans="6:11" x14ac:dyDescent="0.25">
      <c r="F88" s="1"/>
      <c r="G88" s="1"/>
      <c r="I88" s="2"/>
      <c r="J88" s="2"/>
      <c r="K88" s="1"/>
    </row>
    <row r="89" spans="6:11" x14ac:dyDescent="0.25">
      <c r="F89" s="1"/>
      <c r="G89" s="1"/>
      <c r="I89" s="2"/>
      <c r="J89" s="2"/>
      <c r="K89" s="1"/>
    </row>
    <row r="90" spans="6:11" x14ac:dyDescent="0.25">
      <c r="F90" s="1"/>
      <c r="G90" s="1"/>
      <c r="I90" s="2"/>
      <c r="J90" s="2"/>
      <c r="K90" s="1"/>
    </row>
    <row r="91" spans="6:11" x14ac:dyDescent="0.25">
      <c r="F91" s="1"/>
      <c r="G91" s="1"/>
      <c r="I91" s="2"/>
      <c r="J91" s="2"/>
      <c r="K91" s="1"/>
    </row>
    <row r="92" spans="6:11" x14ac:dyDescent="0.25">
      <c r="F92" s="1"/>
      <c r="G92" s="1"/>
      <c r="I92" s="2"/>
      <c r="J92" s="2"/>
      <c r="K92" s="1"/>
    </row>
    <row r="93" spans="6:11" x14ac:dyDescent="0.25">
      <c r="F93" s="1"/>
      <c r="G93" s="1"/>
      <c r="I93" s="2"/>
      <c r="J93" s="2"/>
      <c r="K93" s="1"/>
    </row>
    <row r="94" spans="6:11" x14ac:dyDescent="0.25">
      <c r="F94" s="1"/>
      <c r="G94" s="1"/>
      <c r="I94" s="2"/>
      <c r="J94" s="2"/>
      <c r="K94" s="1"/>
    </row>
    <row r="95" spans="6:11" x14ac:dyDescent="0.25">
      <c r="F95" s="1"/>
      <c r="G95" s="1"/>
      <c r="I95" s="2"/>
      <c r="J95" s="2"/>
      <c r="K95" s="1"/>
    </row>
    <row r="96" spans="6:11" x14ac:dyDescent="0.25">
      <c r="F96" s="1"/>
      <c r="G96" s="1"/>
      <c r="I96" s="2"/>
      <c r="J96" s="2"/>
      <c r="K96" s="1"/>
    </row>
    <row r="97" spans="6:11" x14ac:dyDescent="0.25">
      <c r="F97" s="1"/>
      <c r="G97" s="1"/>
      <c r="I97" s="2"/>
      <c r="J97" s="2"/>
      <c r="K97" s="1"/>
    </row>
    <row r="98" spans="6:11" x14ac:dyDescent="0.25">
      <c r="F98" s="1"/>
      <c r="G98" s="1"/>
      <c r="I98" s="2"/>
      <c r="J98" s="2"/>
      <c r="K98" s="1"/>
    </row>
    <row r="99" spans="6:11" x14ac:dyDescent="0.25">
      <c r="F99" s="1"/>
      <c r="G99" s="1"/>
      <c r="I99" s="2"/>
      <c r="J99" s="2"/>
      <c r="K99" s="1"/>
    </row>
    <row r="100" spans="6:11" x14ac:dyDescent="0.25">
      <c r="F100" s="1"/>
      <c r="G100" s="1"/>
      <c r="I100" s="2"/>
      <c r="J100" s="2"/>
      <c r="K100" s="1"/>
    </row>
    <row r="101" spans="6:11" x14ac:dyDescent="0.25">
      <c r="F101" s="1"/>
      <c r="G101" s="1"/>
      <c r="I101" s="2"/>
      <c r="J101" s="2"/>
      <c r="K101" s="1"/>
    </row>
    <row r="102" spans="6:11" x14ac:dyDescent="0.25">
      <c r="F102" s="1"/>
      <c r="G102" s="1"/>
      <c r="I102" s="2"/>
      <c r="J102" s="2"/>
      <c r="K102" s="1"/>
    </row>
    <row r="103" spans="6:11" x14ac:dyDescent="0.25">
      <c r="F103" s="1"/>
      <c r="G103" s="1"/>
      <c r="I103" s="2"/>
      <c r="J103" s="2"/>
      <c r="K103" s="1"/>
    </row>
    <row r="104" spans="6:11" x14ac:dyDescent="0.25">
      <c r="F104" s="1"/>
      <c r="G104" s="1"/>
      <c r="I104" s="2"/>
      <c r="J104" s="2"/>
      <c r="K104" s="1"/>
    </row>
    <row r="105" spans="6:11" x14ac:dyDescent="0.25">
      <c r="F105" s="1"/>
      <c r="G105" s="1"/>
      <c r="I105" s="2"/>
      <c r="J105" s="2"/>
      <c r="K105" s="1"/>
    </row>
    <row r="106" spans="6:11" x14ac:dyDescent="0.25">
      <c r="F106" s="1"/>
      <c r="G106" s="1"/>
      <c r="I106" s="2"/>
      <c r="J106" s="2"/>
      <c r="K106" s="1"/>
    </row>
    <row r="107" spans="6:11" x14ac:dyDescent="0.25">
      <c r="F107" s="1"/>
      <c r="G107" s="1"/>
      <c r="I107" s="2"/>
      <c r="J107" s="2"/>
      <c r="K107" s="1"/>
    </row>
    <row r="108" spans="6:11" x14ac:dyDescent="0.25">
      <c r="F108" s="1"/>
      <c r="G108" s="1"/>
      <c r="I108" s="2"/>
      <c r="J108" s="2"/>
      <c r="K108" s="1"/>
    </row>
    <row r="109" spans="6:11" x14ac:dyDescent="0.25">
      <c r="F109" s="1"/>
      <c r="G109" s="1"/>
      <c r="I109" s="2"/>
      <c r="J109" s="2"/>
      <c r="K109" s="1"/>
    </row>
    <row r="110" spans="6:11" x14ac:dyDescent="0.25">
      <c r="F110" s="1"/>
      <c r="G110" s="1"/>
      <c r="I110" s="2"/>
      <c r="J110" s="2"/>
      <c r="K110" s="1"/>
    </row>
    <row r="111" spans="6:11" x14ac:dyDescent="0.25">
      <c r="F111" s="1"/>
      <c r="G111" s="1"/>
      <c r="I111" s="2"/>
      <c r="J111" s="2"/>
      <c r="K111" s="1"/>
    </row>
    <row r="112" spans="6:11" x14ac:dyDescent="0.25">
      <c r="F112" s="1"/>
      <c r="G112" s="1"/>
      <c r="I112" s="2"/>
      <c r="J112" s="2"/>
      <c r="K112" s="1"/>
    </row>
    <row r="113" spans="6:11" x14ac:dyDescent="0.25">
      <c r="F113" s="1"/>
      <c r="G113" s="1"/>
      <c r="I113" s="2"/>
      <c r="J113" s="2"/>
      <c r="K113" s="1"/>
    </row>
    <row r="114" spans="6:11" x14ac:dyDescent="0.25">
      <c r="F114" s="1"/>
      <c r="G114" s="1"/>
      <c r="I114" s="2"/>
      <c r="J114" s="2"/>
      <c r="K114" s="1"/>
    </row>
    <row r="115" spans="6:11" x14ac:dyDescent="0.25">
      <c r="F115" s="1"/>
      <c r="G115" s="1"/>
      <c r="I115" s="2"/>
      <c r="J115" s="2"/>
      <c r="K115" s="1"/>
    </row>
    <row r="116" spans="6:11" x14ac:dyDescent="0.25">
      <c r="F116" s="1"/>
      <c r="G116" s="1"/>
      <c r="I116" s="2"/>
      <c r="J116" s="2"/>
      <c r="K116" s="1"/>
    </row>
    <row r="117" spans="6:11" x14ac:dyDescent="0.25">
      <c r="F117" s="1"/>
      <c r="G117" s="1"/>
      <c r="I117" s="2"/>
      <c r="J117" s="2"/>
      <c r="K117" s="1"/>
    </row>
    <row r="118" spans="6:11" x14ac:dyDescent="0.25">
      <c r="F118" s="1"/>
      <c r="G118" s="1"/>
      <c r="I118" s="2"/>
      <c r="J118" s="2"/>
      <c r="K118" s="1"/>
    </row>
    <row r="119" spans="6:11" x14ac:dyDescent="0.25">
      <c r="F119" s="1"/>
      <c r="G119" s="1"/>
      <c r="I119" s="2"/>
      <c r="J119" s="2"/>
      <c r="K119" s="1"/>
    </row>
    <row r="120" spans="6:11" x14ac:dyDescent="0.25">
      <c r="F120" s="1"/>
      <c r="G120" s="1"/>
      <c r="I120" s="2"/>
      <c r="J120" s="2"/>
      <c r="K120" s="1"/>
    </row>
    <row r="121" spans="6:11" x14ac:dyDescent="0.25">
      <c r="F121" s="1"/>
      <c r="G121" s="1"/>
      <c r="I121" s="2"/>
      <c r="J121" s="2"/>
      <c r="K121" s="1"/>
    </row>
    <row r="122" spans="6:11" x14ac:dyDescent="0.25">
      <c r="F122" s="1"/>
      <c r="G122" s="1"/>
      <c r="I122" s="2"/>
      <c r="J122" s="2"/>
      <c r="K122" s="1"/>
    </row>
    <row r="123" spans="6:11" x14ac:dyDescent="0.25">
      <c r="F123" s="1"/>
      <c r="G123" s="1"/>
      <c r="I123" s="2"/>
      <c r="J123" s="2"/>
      <c r="K123" s="1"/>
    </row>
    <row r="124" spans="6:11" x14ac:dyDescent="0.25">
      <c r="F124" s="1"/>
      <c r="G124" s="1"/>
      <c r="I124" s="2"/>
      <c r="J124" s="2"/>
      <c r="K124" s="1"/>
    </row>
    <row r="125" spans="6:11" x14ac:dyDescent="0.25">
      <c r="F125" s="1"/>
      <c r="G125" s="1"/>
      <c r="I125" s="2"/>
      <c r="J125" s="2"/>
      <c r="K125" s="1"/>
    </row>
    <row r="126" spans="6:11" x14ac:dyDescent="0.25">
      <c r="F126" s="1"/>
      <c r="G126" s="1"/>
      <c r="I126" s="2"/>
      <c r="J126" s="2"/>
      <c r="K126" s="1"/>
    </row>
    <row r="127" spans="6:11" x14ac:dyDescent="0.25">
      <c r="F127" s="1"/>
      <c r="G127" s="1"/>
      <c r="I127" s="2"/>
      <c r="J127" s="2"/>
      <c r="K127" s="1"/>
    </row>
    <row r="128" spans="6:11" x14ac:dyDescent="0.25">
      <c r="F128" s="1"/>
      <c r="G128" s="1"/>
      <c r="I128" s="2"/>
      <c r="J128" s="2"/>
      <c r="K128" s="1"/>
    </row>
    <row r="129" spans="6:11" x14ac:dyDescent="0.25">
      <c r="F129" s="1"/>
      <c r="G129" s="1"/>
      <c r="I129" s="2"/>
      <c r="J129" s="2"/>
      <c r="K129" s="1"/>
    </row>
    <row r="130" spans="6:11" x14ac:dyDescent="0.25">
      <c r="F130" s="1"/>
      <c r="G130" s="1"/>
      <c r="I130" s="2"/>
      <c r="J130" s="2"/>
      <c r="K130" s="1"/>
    </row>
    <row r="131" spans="6:11" x14ac:dyDescent="0.25">
      <c r="F131" s="1"/>
      <c r="G131" s="1"/>
      <c r="I131" s="2"/>
      <c r="J131" s="2"/>
      <c r="K131" s="1"/>
    </row>
  </sheetData>
  <autoFilter ref="A10:L26" xr:uid="{59E0D927-6715-4246-8E01-DD5853824D74}">
    <sortState xmlns:xlrd2="http://schemas.microsoft.com/office/spreadsheetml/2017/richdata2" ref="A11:L26">
      <sortCondition descending="1" ref="A10:A26"/>
    </sortState>
  </autoFilter>
  <pageMargins left="0.7" right="0.7" top="0.75" bottom="0.75" header="0.3" footer="0.3"/>
  <pageSetup paperSize="9" orientation="portrait" horizontalDpi="4294967293" vertic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Lighting</vt:lpstr>
      <vt:lpstr>Glass</vt:lpstr>
      <vt:lpstr>OpaqueConduction</vt:lpstr>
      <vt:lpstr>DHWs</vt:lpstr>
      <vt:lpstr>Heaters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Parry</dc:creator>
  <cp:lastModifiedBy>Colin Parry</cp:lastModifiedBy>
  <dcterms:created xsi:type="dcterms:W3CDTF">2018-12-20T16:06:09Z</dcterms:created>
  <dcterms:modified xsi:type="dcterms:W3CDTF">2019-01-25T15:07:30Z</dcterms:modified>
</cp:coreProperties>
</file>