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0"/>
  <workbookPr filterPrivacy="1"/>
  <xr:revisionPtr revIDLastSave="19011" documentId="101_{C41BB324-3EAE-5148-95F2-E4AD19BF45B2}" xr6:coauthVersionLast="47" xr6:coauthVersionMax="47" xr10:uidLastSave="{38143B3D-2CBB-6A4F-8BA8-4DFFB4DB09A2}"/>
  <bookViews>
    <workbookView xWindow="-108" yWindow="-108" windowWidth="23256" windowHeight="12456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1 July 2024 " sheetId="98" state="hidden" r:id="rId27"/>
    <sheet name="8 July 2024  " sheetId="99" state="hidden" r:id="rId28"/>
    <sheet name="15 July 2024  " sheetId="100" state="hidden" r:id="rId29"/>
    <sheet name="22 July 2024  " sheetId="101" state="hidden" r:id="rId30"/>
    <sheet name="29 July 2024  " sheetId="102" state="hidden" r:id="rId31"/>
    <sheet name="26 Aug 2024" sheetId="106" state="hidden" r:id="rId32"/>
    <sheet name="1 May 2024" sheetId="127" r:id="rId33"/>
    <sheet name="6 May 2024 " sheetId="90" r:id="rId34"/>
    <sheet name="13 May 2024 " sheetId="91" r:id="rId35"/>
    <sheet name="29 Apr 2024" sheetId="89" state="hidden" r:id="rId36"/>
    <sheet name="22 Apr 2024" sheetId="88" state="hidden" r:id="rId37"/>
    <sheet name="15 Apr 2024" sheetId="87" state="hidden" r:id="rId38"/>
    <sheet name="8 Apr 2024" sheetId="86" state="hidden" r:id="rId39"/>
    <sheet name="1 Apr 2024" sheetId="85" state="hidden" r:id="rId40"/>
    <sheet name="25 Mar 2024" sheetId="84" state="hidden" r:id="rId41"/>
    <sheet name="18 Mar 2024" sheetId="83" state="hidden" r:id="rId42"/>
    <sheet name="11 Mar 2024" sheetId="79" state="hidden" r:id="rId43"/>
    <sheet name="4 Mar 2024" sheetId="78" state="hidden" r:id="rId44"/>
    <sheet name="26 Feb 2024 (2)" sheetId="82" state="hidden" r:id="rId45"/>
    <sheet name="26 Feb 2024 (1)" sheetId="77" state="hidden" r:id="rId46"/>
    <sheet name="19 Feb 2024" sheetId="76" state="hidden" r:id="rId47"/>
    <sheet name="14 Feb 2024" sheetId="75" state="hidden" r:id="rId48"/>
    <sheet name="5 Feb 2024" sheetId="74" state="hidden" r:id="rId49"/>
    <sheet name="29 Jan 2024  (2)" sheetId="81" state="hidden" r:id="rId50"/>
    <sheet name="29 Jan 2024 (1)" sheetId="73" state="hidden" r:id="rId51"/>
    <sheet name="22 Jan 2024" sheetId="72" state="hidden" r:id="rId52"/>
    <sheet name="15 Jan 2024" sheetId="71" state="hidden" r:id="rId53"/>
    <sheet name="8 Jan 2024" sheetId="69" state="hidden" r:id="rId54"/>
    <sheet name="18 Dec 2023" sheetId="68" state="hidden" r:id="rId55"/>
    <sheet name="11 Dec 2023" sheetId="67" state="hidden" r:id="rId56"/>
    <sheet name="4 Dec 2023 " sheetId="66" state="hidden" r:id="rId57"/>
    <sheet name="27 Nov 2023" sheetId="65" state="hidden" r:id="rId58"/>
    <sheet name="20 Nov 2023" sheetId="64" state="hidden" r:id="rId59"/>
    <sheet name="13 Nov 2023" sheetId="63" state="hidden" r:id="rId60"/>
    <sheet name="6 Nov 2023" sheetId="62" state="hidden" r:id="rId61"/>
    <sheet name="30 Oct 2023" sheetId="61" state="hidden" r:id="rId62"/>
    <sheet name="23 Oct 2023" sheetId="60" state="hidden" r:id="rId63"/>
    <sheet name="16 Oct 2023" sheetId="59" state="hidden" r:id="rId64"/>
    <sheet name="9 Oct 2023" sheetId="58" state="hidden" r:id="rId65"/>
    <sheet name="2 Oct 2023" sheetId="57" state="hidden" r:id="rId66"/>
    <sheet name="25 Sept 2023" sheetId="56" state="hidden" r:id="rId67"/>
    <sheet name="18 Sept 2023" sheetId="55" state="hidden" r:id="rId68"/>
    <sheet name="11 Sept 2023" sheetId="54" state="hidden" r:id="rId69"/>
    <sheet name="4 Sept 2023" sheetId="53" state="hidden" r:id="rId70"/>
    <sheet name="28 Aug 2023" sheetId="52" state="hidden" r:id="rId71"/>
    <sheet name="21 Aug 2023" sheetId="51" state="hidden" r:id="rId72"/>
    <sheet name="14 Aug 2023" sheetId="50" state="hidden" r:id="rId73"/>
    <sheet name="7 Aug 2023" sheetId="49" state="hidden" r:id="rId74"/>
    <sheet name="31 July 2023" sheetId="48" state="hidden" r:id="rId75"/>
    <sheet name="24 July 2023" sheetId="47" state="hidden" r:id="rId76"/>
    <sheet name="17 July 2023" sheetId="46" state="hidden" r:id="rId77"/>
    <sheet name="10 July 2023" sheetId="45" state="hidden" r:id="rId78"/>
    <sheet name="3 July 2023" sheetId="44" state="hidden" r:id="rId79"/>
    <sheet name="26 Jun 2023" sheetId="43" state="hidden" r:id="rId80"/>
    <sheet name="19 Jun 2023" sheetId="42" state="hidden" r:id="rId81"/>
    <sheet name="12 Jun 2023" sheetId="41" state="hidden" r:id="rId82"/>
    <sheet name="5 June 2023" sheetId="40" state="hidden" r:id="rId83"/>
    <sheet name="29 May 2023" sheetId="39" state="hidden" r:id="rId84"/>
    <sheet name="22 May 2023" sheetId="38" state="hidden" r:id="rId85"/>
    <sheet name="15 May 2023" sheetId="37" state="hidden" r:id="rId86"/>
    <sheet name="8 May 2023" sheetId="35" state="hidden" r:id="rId87"/>
    <sheet name="1 May 2023" sheetId="34" state="hidden" r:id="rId88"/>
    <sheet name="24 Apr 2023" sheetId="33" state="hidden" r:id="rId89"/>
    <sheet name="17 Apr 2023" sheetId="32" state="hidden" r:id="rId90"/>
    <sheet name="10 Apr 2023" sheetId="31" state="hidden" r:id="rId91"/>
    <sheet name="3 Apr 2023" sheetId="30" state="hidden" r:id="rId92"/>
    <sheet name="27 March 2023" sheetId="29" state="hidden" r:id="rId93"/>
    <sheet name="20 March 2023" sheetId="28" state="hidden" r:id="rId94"/>
    <sheet name="13 March 2023" sheetId="27" state="hidden" r:id="rId95"/>
    <sheet name="6 March 2023" sheetId="26" state="hidden" r:id="rId96"/>
    <sheet name="27 Feb 2023" sheetId="25" state="hidden" r:id="rId97"/>
    <sheet name="20 Feb 2023" sheetId="24" state="hidden" r:id="rId98"/>
    <sheet name="6 Feb 2023" sheetId="22" state="hidden" r:id="rId99"/>
    <sheet name="13 Feb 2023 " sheetId="23" state="hidden" r:id="rId100"/>
    <sheet name="30 Jan 2023" sheetId="21" state="hidden" r:id="rId101"/>
    <sheet name="23 Jan 2023" sheetId="20" state="hidden" r:id="rId102"/>
    <sheet name="16 Jan 2023" sheetId="19" state="hidden" r:id="rId103"/>
    <sheet name="9 Jan 2023" sheetId="17" state="hidden" r:id="rId104"/>
    <sheet name="19 Dec 2022" sheetId="16" state="hidden" r:id="rId105"/>
    <sheet name="12 Dec 2022" sheetId="15" state="hidden" r:id="rId106"/>
    <sheet name="5 Dec 2022" sheetId="14" state="hidden" r:id="rId107"/>
    <sheet name="28 Nov 2022" sheetId="13" state="hidden" r:id="rId108"/>
    <sheet name="21 Nov 2022" sheetId="12" state="hidden" r:id="rId109"/>
    <sheet name="14 Nov 2022" sheetId="11" state="hidden" r:id="rId110"/>
    <sheet name="7 Nov 2022" sheetId="10" state="hidden" r:id="rId111"/>
    <sheet name="31 Oct 2022" sheetId="9" state="hidden" r:id="rId112"/>
    <sheet name="24 Oct 2022" sheetId="8" state="hidden" r:id="rId113"/>
    <sheet name="17 Oct 2022" sheetId="7" state="hidden" r:id="rId114"/>
    <sheet name="10 Oct 2022" sheetId="6" state="hidden" r:id="rId115"/>
    <sheet name="3 Oct 2022" sheetId="5" state="hidden" r:id="rId116"/>
    <sheet name="26 Sep 2022" sheetId="4" state="hidden" r:id="rId117"/>
    <sheet name="20 May 2024 " sheetId="92" r:id="rId118"/>
    <sheet name="27 May 2024 " sheetId="93" r:id="rId119"/>
    <sheet name="1 June 2024" sheetId="128" r:id="rId120"/>
    <sheet name="3 June 2024 " sheetId="94" r:id="rId121"/>
    <sheet name="10 June 2024 " sheetId="95" r:id="rId122"/>
    <sheet name="17 June 2024  " sheetId="96" r:id="rId123"/>
    <sheet name="24 June 2024 " sheetId="97" r:id="rId124"/>
  </sheets>
  <definedNames>
    <definedName name="_xlnm._FilterDatabase" localSheetId="87" hidden="1">'1 May 2023'!$F$11:$F$18</definedName>
    <definedName name="_xlnm._FilterDatabase" localSheetId="90" hidden="1">'10 Apr 2023'!$F$11:$F$18</definedName>
    <definedName name="_xlnm._FilterDatabase" localSheetId="77" hidden="1">'10 July 2023'!$F$11:$F$24</definedName>
    <definedName name="_xlnm._FilterDatabase" localSheetId="68" hidden="1">'11 Sept 2023'!$F$10:$F$23</definedName>
    <definedName name="_xlnm._FilterDatabase" localSheetId="81" hidden="1">'12 Jun 2023'!$F$11:$F$24</definedName>
    <definedName name="_xlnm._FilterDatabase" localSheetId="99" hidden="1">'13 Feb 2023 '!$F$11:$F$18</definedName>
    <definedName name="_xlnm._FilterDatabase" localSheetId="94" hidden="1">'13 March 2023'!$F$11:$F$18</definedName>
    <definedName name="_xlnm._FilterDatabase" localSheetId="59" hidden="1">'13 Nov 2023'!$M$5:$O$22</definedName>
    <definedName name="_xlnm._FilterDatabase" localSheetId="72" hidden="1">'14 Aug 2023'!$F$11:$F$24</definedName>
    <definedName name="_xlnm._FilterDatabase" localSheetId="85" hidden="1">'15 May 2023'!$F$11:$F$18</definedName>
    <definedName name="_xlnm._FilterDatabase" localSheetId="63" hidden="1">'16 Oct 2023'!$F$9:$F$22</definedName>
    <definedName name="_xlnm._FilterDatabase" localSheetId="89" hidden="1">'17 Apr 2023'!$F$11:$F$18</definedName>
    <definedName name="_xlnm._FilterDatabase" localSheetId="76" hidden="1">'17 July 2023'!$F$11:$F$24</definedName>
    <definedName name="_xlnm._FilterDatabase" localSheetId="67" hidden="1">'18 Sept 2023'!$F$10:$F$23</definedName>
    <definedName name="_xlnm._FilterDatabase" localSheetId="80" hidden="1">'19 Jun 2023'!$F$11:$F$24</definedName>
    <definedName name="_xlnm._FilterDatabase" localSheetId="65" hidden="1">'2 Oct 2023'!$F$10:$F$23</definedName>
    <definedName name="_xlnm._FilterDatabase" localSheetId="97" hidden="1">'20 Feb 2023'!$F$11:$F$18</definedName>
    <definedName name="_xlnm._FilterDatabase" localSheetId="93" hidden="1">'20 March 2023'!$F$11:$F$18</definedName>
    <definedName name="_xlnm._FilterDatabase" localSheetId="71" hidden="1">'21 Aug 2023'!$F$11:$F$24</definedName>
    <definedName name="_xlnm._FilterDatabase" localSheetId="84" hidden="1">'22 May 2023'!$F$11:$F$18</definedName>
    <definedName name="_xlnm._FilterDatabase" localSheetId="62" hidden="1">'23 Oct 2023'!$F$9:$F$22</definedName>
    <definedName name="_xlnm._FilterDatabase" localSheetId="88" hidden="1">'24 Apr 2023'!$F$11:$F$18</definedName>
    <definedName name="_xlnm._FilterDatabase" localSheetId="75" hidden="1">'24 July 2023'!$F$11:$F$24</definedName>
    <definedName name="_xlnm._FilterDatabase" localSheetId="66" hidden="1">'25 Sept 2023'!$F$10:$F$23</definedName>
    <definedName name="_xlnm._FilterDatabase" localSheetId="79" hidden="1">'26 Jun 2023'!$F$11:$F$24</definedName>
    <definedName name="_xlnm._FilterDatabase" localSheetId="96" hidden="1">'27 Feb 2023'!$F$11:$F$18</definedName>
    <definedName name="_xlnm._FilterDatabase" localSheetId="92" hidden="1">'27 March 2023'!$F$11:$F$18</definedName>
    <definedName name="_xlnm._FilterDatabase" localSheetId="70" hidden="1">'28 Aug 2023'!$F$10:$F$23</definedName>
    <definedName name="_xlnm._FilterDatabase" localSheetId="83" hidden="1">'29 May 2023'!$F$11:$F$18</definedName>
    <definedName name="_xlnm._FilterDatabase" localSheetId="91" hidden="1">'3 Apr 2023'!$F$11:$F$18</definedName>
    <definedName name="_xlnm._FilterDatabase" localSheetId="78" hidden="1">'3 July 2023'!$F$11:$F$24</definedName>
    <definedName name="_xlnm._FilterDatabase" localSheetId="61" hidden="1">'30 Oct 2023'!$F$9:$F$22</definedName>
    <definedName name="_xlnm._FilterDatabase" localSheetId="74" hidden="1">'31 July 2023'!$F$11:$F$24</definedName>
    <definedName name="_xlnm._FilterDatabase" localSheetId="69" hidden="1">'4 Sept 2023'!$F$10:$F$23</definedName>
    <definedName name="_xlnm._FilterDatabase" localSheetId="82" hidden="1">'5 June 2023'!$F$11:$F$24</definedName>
    <definedName name="_xlnm._FilterDatabase" localSheetId="98" hidden="1">'6 Feb 2023'!$F$11:$F$18</definedName>
    <definedName name="_xlnm._FilterDatabase" localSheetId="95" hidden="1">'6 March 2023'!$F$11:$F$18</definedName>
    <definedName name="_xlnm._FilterDatabase" localSheetId="60" hidden="1">'6 Nov 2023'!$B$5:$K$37</definedName>
    <definedName name="_xlnm._FilterDatabase" localSheetId="73" hidden="1">'7 Aug 2023'!$F$11:$F$24</definedName>
    <definedName name="_xlnm._FilterDatabase" localSheetId="86" hidden="1">'8 May 2023'!$F$11:$F$18</definedName>
    <definedName name="_xlnm._FilterDatabase" localSheetId="6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127" l="1" a="1"/>
  <c r="L9" i="127"/>
  <c r="L10" i="127" a="1"/>
  <c r="L10" i="127"/>
  <c r="L12" i="127" a="1"/>
  <c r="L12" i="127"/>
  <c r="L7" i="97" a="1"/>
  <c r="L7" i="97"/>
  <c r="L8" i="97" a="1"/>
  <c r="L8" i="97"/>
  <c r="L9" i="97" a="1"/>
  <c r="L9" i="97"/>
  <c r="L10" i="97" a="1"/>
  <c r="L10" i="97"/>
  <c r="L11" i="97" a="1"/>
  <c r="L11" i="97"/>
  <c r="L12" i="97" a="1"/>
  <c r="L12" i="97"/>
  <c r="L13" i="97" a="1"/>
  <c r="L13" i="97"/>
  <c r="L14" i="97" a="1"/>
  <c r="L14" i="97"/>
  <c r="L15" i="97" a="1"/>
  <c r="L15" i="97"/>
  <c r="L16" i="97" a="1"/>
  <c r="L16" i="97"/>
  <c r="L17" i="97" a="1"/>
  <c r="L17" i="97"/>
  <c r="L18" i="97" a="1"/>
  <c r="L18" i="97"/>
  <c r="L19" i="97" a="1"/>
  <c r="L19" i="97"/>
  <c r="L20" i="97" a="1"/>
  <c r="L20" i="97"/>
  <c r="L21" i="97" a="1"/>
  <c r="L21" i="97"/>
  <c r="L22" i="97" a="1"/>
  <c r="L22" i="97"/>
  <c r="L23" i="97" a="1"/>
  <c r="L23" i="97"/>
  <c r="L24" i="97" a="1"/>
  <c r="L24" i="97"/>
  <c r="L7" i="96" a="1"/>
  <c r="L7" i="96"/>
  <c r="L8" i="96" a="1"/>
  <c r="L8" i="96"/>
  <c r="L9" i="96" a="1"/>
  <c r="L9" i="96"/>
  <c r="L10" i="96" a="1"/>
  <c r="L10" i="96"/>
  <c r="L11" i="96" a="1"/>
  <c r="L11" i="96"/>
  <c r="L12" i="96" a="1"/>
  <c r="L12" i="96"/>
  <c r="L13" i="96" a="1"/>
  <c r="L13" i="96"/>
  <c r="L14" i="96" a="1"/>
  <c r="L14" i="96"/>
  <c r="L15" i="96" a="1"/>
  <c r="L15" i="96"/>
  <c r="L16" i="96" a="1"/>
  <c r="L16" i="96"/>
  <c r="L17" i="96" a="1"/>
  <c r="L17" i="96"/>
  <c r="L18" i="96" a="1"/>
  <c r="L18" i="96"/>
  <c r="L19" i="96" a="1"/>
  <c r="L19" i="96"/>
  <c r="L20" i="96" a="1"/>
  <c r="L20" i="96"/>
  <c r="L21" i="96" a="1"/>
  <c r="L21" i="96"/>
  <c r="L22" i="96" a="1"/>
  <c r="L22" i="96"/>
  <c r="L23" i="96" a="1"/>
  <c r="L23" i="96"/>
  <c r="L24" i="96" a="1"/>
  <c r="L24" i="96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7"/>
  <c r="N23" i="97"/>
  <c r="N22" i="97"/>
  <c r="N21" i="97"/>
  <c r="N20" i="97"/>
  <c r="N19" i="97"/>
  <c r="N18" i="97"/>
  <c r="N17" i="97" a="1"/>
  <c r="N17" i="97"/>
  <c r="N16" i="97"/>
  <c r="N15" i="97"/>
  <c r="N14" i="97"/>
  <c r="N13" i="97"/>
  <c r="N12" i="97" a="1"/>
  <c r="N12" i="97"/>
  <c r="N11" i="97"/>
  <c r="N10" i="97"/>
  <c r="N9" i="97"/>
  <c r="N8" i="97"/>
  <c r="N7" i="97"/>
  <c r="N6" i="97"/>
  <c r="L6" i="97" a="1"/>
  <c r="L6" i="97"/>
  <c r="N24" i="96"/>
  <c r="N23" i="96"/>
  <c r="N22" i="96"/>
  <c r="N21" i="96"/>
  <c r="N20" i="96"/>
  <c r="N19" i="96"/>
  <c r="N18" i="96"/>
  <c r="N17" i="96" a="1"/>
  <c r="N17" i="96"/>
  <c r="N16" i="96"/>
  <c r="N15" i="96"/>
  <c r="N14" i="96"/>
  <c r="N13" i="96"/>
  <c r="N12" i="96" a="1"/>
  <c r="N12" i="96"/>
  <c r="N11" i="96"/>
  <c r="N10" i="96"/>
  <c r="N9" i="96"/>
  <c r="N8" i="96"/>
  <c r="N7" i="96"/>
  <c r="N6" i="96"/>
  <c r="L6" i="96" a="1"/>
  <c r="L6" i="96"/>
  <c r="N24" i="95"/>
  <c r="N23" i="95"/>
  <c r="N22" i="95"/>
  <c r="N21" i="95"/>
  <c r="N20" i="95"/>
  <c r="N19" i="95"/>
  <c r="N18" i="95"/>
  <c r="N17" i="95" a="1"/>
  <c r="N17" i="95"/>
  <c r="N16" i="95"/>
  <c r="N15" i="95"/>
  <c r="N14" i="95"/>
  <c r="N13" i="95"/>
  <c r="N12" i="95" a="1"/>
  <c r="N12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<sst xmlns="http://schemas.openxmlformats.org/spreadsheetml/2006/main" count="24858" uniqueCount="2013">
  <si>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</si>
  <si>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</si>
  <si>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</si>
  <si>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</si>
  <si>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</si>
  <si>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</si>
  <si>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</si>
  <si>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</si>
  <si>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</si>
  <si>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</si>
  <si>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</si>
  <si>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</si>
  <si>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</si>
  <si>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</si>
  <si>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</si>
  <si>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</si>
  <si>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</si>
  <si>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</si>
  <si>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</si>
  <si>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</si>
  <si>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</si>
  <si>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</si>
  <si>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</si>
  <si>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</si>
  <si>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</si>
  <si>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</si>
  <si>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</si>
  <si>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</si>
  <si>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</si>
  <si>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</si>
  <si>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</si>
  <si>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</si>
  <si>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</si>
  <si>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</si>
  <si>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</si>
  <si>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</si>
  <si>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</si>
  <si>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</si>
  <si>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</si>
  <si>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</si>
  <si>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</si>
  <si>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</si>
  <si>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</si>
  <si>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</si>
  <si>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</si>
  <si>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</si>
  <si>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</si>
  <si>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</si>
  <si>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</si>
  <si>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</si>
  <si>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</si>
  <si>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</si>
  <si>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</si>
  <si>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</si>
  <si>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</si>
  <si>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</si>
  <si>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</si>
  <si>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</si>
  <si>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</si>
  <si>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</si>
  <si>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</si>
  <si>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</si>
  <si>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</si>
  <si>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</si>
  <si>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</si>
  <si>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</si>
  <si>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</si>
  <si>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</si>
  <si>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</si>
  <si>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</si>
  <si>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</si>
  <si>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</si>
  <si>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</si>
  <si>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</si>
  <si>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</si>
  <si>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</si>
  <si>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</si>
  <si>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</si>
  <si>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</si>
  <si>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</si>
  <si>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</si>
  <si>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</si>
  <si>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</si>
  <si>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</si>
  <si>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</si>
  <si>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</si>
  <si>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</si>
  <si>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</si>
  <si>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</si>
  <si>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</si>
  <si>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</si>
  <si>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</si>
  <si>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</si>
  <si>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</si>
  <si>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</si>
  <si>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</si>
  <si>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</si>
  <si>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</si>
  <si>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</si>
  <si>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</si>
  <si>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</si>
  <si>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</si>
  <si>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</si>
  <si>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</si>
  <si>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</si>
  <si>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</si>
  <si>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</si>
  <si>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</si>
  <si>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</si>
  <si>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</si>
  <si>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</si>
  <si>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</si>
  <si>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</si>
  <si>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</si>
  <si>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</si>
  <si>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</si>
  <si>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</si>
  <si>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</si>
  <si>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</si>
  <si>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</si>
  <si>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</si>
  <si>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</si>
  <si>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</si>
  <si>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</si>
  <si>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</si>
  <si>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</si>
  <si>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</si>
  <si>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</si>
  <si>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</si>
  <si>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</si>
  <si>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</si>
  <si>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</si>
  <si>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</si>
  <si>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</si>
  <si>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</si>
  <si>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</si>
  <si>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</si>
  <si>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</si>
  <si>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</si>
  <si>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</si>
  <si>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</si>
  <si>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</si>
  <si>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</si>
  <si>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</si>
  <si>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</si>
  <si>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</si>
  <si>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</si>
  <si>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</si>
  <si>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</si>
  <si>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</si>
  <si>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</si>
  <si>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</si>
  <si>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</si>
  <si>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</si>
  <si>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</si>
  <si>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</si>
  <si>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</si>
  <si>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</si>
  <si>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</si>
  <si>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</si>
  <si>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</si>
  <si>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</si>
  <si>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</si>
  <si>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</si>
  <si>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</si>
  <si>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</si>
  <si>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</si>
  <si>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</si>
  <si>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</si>
  <si>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</si>
  <si>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</si>
  <si>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</si>
  <si>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</si>
  <si>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</si>
  <si>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</si>
  <si>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</si>
  <si>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</si>
  <si>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</si>
  <si>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</si>
  <si>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</si>
  <si>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</si>
  <si>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</si>
  <si>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</si>
  <si>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</si>
  <si>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</si>
  <si>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</si>
  <si>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</si>
  <si>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</si>
  <si>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</si>
  <si>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</si>
  <si>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</si>
  <si>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</si>
  <si>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</si>
  <si>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</si>
  <si>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</si>
  <si>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</si>
  <si>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</si>
  <si>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</si>
  <si>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</si>
  <si>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</si>
  <si>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</si>
  <si>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</si>
  <si>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</si>
  <si>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</si>
  <si>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</si>
  <si>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</si>
  <si>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</si>
  <si>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</si>
  <si>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</si>
  <si>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</si>
  <si>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</si>
  <si>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</si>
  <si>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</si>
  <si>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</si>
  <si>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</si>
  <si>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</si>
  <si>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</si>
  <si>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</si>
  <si>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</si>
  <si>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</si>
  <si>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</si>
  <si>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</si>
  <si>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</si>
  <si>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</si>
  <si>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</si>
  <si>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</si>
  <si>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</si>
  <si>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</si>
  <si>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</si>
  <si>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</si>
  <si>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</si>
  <si>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</si>
  <si>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</si>
  <si>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</si>
  <si>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</si>
  <si>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</si>
  <si>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</si>
  <si>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</si>
  <si>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</si>
  <si>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</si>
  <si>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</si>
  <si>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</si>
  <si>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</si>
  <si>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1/7/2024 - 7/7/2024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</si>
  <si>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</si>
  <si>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</si>
  <si>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</si>
  <si>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</si>
  <si>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</si>
  <si>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</si>
  <si>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</si>
  <si>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</si>
  <si>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</si>
  <si>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</si>
  <si>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</si>
  <si>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</si>
  <si>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</si>
  <si>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</si>
  <si>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</si>
  <si>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</si>
  <si>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</si>
  <si>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</si>
  <si>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</si>
  <si>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</si>
  <si>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</si>
  <si>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</si>
  <si>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</si>
  <si>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</si>
  <si>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</si>
  <si>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</si>
  <si>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</si>
  <si>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</si>
  <si>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</si>
  <si>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</si>
  <si>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</si>
  <si>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</si>
  <si>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</si>
  <si>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</si>
  <si>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</si>
  <si>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</si>
  <si>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</si>
  <si>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</si>
  <si>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</si>
  <si>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</si>
  <si>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</si>
  <si>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</si>
  <si>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</si>
  <si>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</si>
  <si>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</si>
  <si>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</si>
  <si>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</si>
  <si>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</si>
  <si>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</si>
  <si>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</si>
  <si>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</si>
  <si>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</si>
  <si>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</si>
  <si>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</si>
  <si>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</si>
  <si>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</si>
  <si>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</si>
  <si>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</si>
  <si>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</si>
  <si>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</si>
  <si>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</si>
  <si>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</si>
  <si>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</si>
  <si>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</si>
  <si>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</si>
  <si>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</si>
  <si>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</si>
  <si>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</si>
  <si>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</si>
  <si>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</si>
  <si>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</si>
  <si>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</si>
  <si>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</si>
  <si>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</si>
  <si>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</si>
  <si>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</si>
  <si>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</si>
  <si>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</si>
  <si>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</si>
  <si>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</si>
  <si>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</si>
  <si>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</si>
  <si>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</si>
  <si>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</si>
  <si>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</si>
  <si>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</si>
  <si>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</si>
  <si>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</si>
  <si>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</si>
  <si>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</si>
  <si>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</si>
  <si>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</si>
  <si>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</si>
  <si>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</si>
  <si>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</si>
  <si>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</si>
  <si>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</si>
  <si>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</si>
  <si>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</si>
  <si>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</si>
  <si>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</si>
  <si>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</si>
  <si>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</si>
  <si>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</si>
  <si>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</si>
  <si>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</si>
  <si>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</si>
  <si>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</si>
  <si>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</si>
  <si>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</si>
  <si>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</si>
  <si>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</si>
  <si>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</si>
  <si>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</si>
  <si>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</si>
  <si>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</si>
  <si>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</si>
  <si>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</si>
  <si>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</si>
  <si>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</si>
  <si>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</si>
  <si>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</si>
  <si>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</si>
  <si>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</si>
  <si>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</si>
  <si>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</si>
  <si>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</si>
  <si>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</si>
  <si>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</si>
  <si>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</si>
  <si>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</si>
  <si>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</si>
  <si>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</si>
  <si>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</si>
  <si>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</si>
  <si>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</si>
  <si>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</si>
  <si>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</si>
  <si>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</si>
  <si>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</si>
  <si>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</si>
  <si>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</si>
  <si>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</si>
  <si>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</si>
  <si>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</si>
  <si>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</si>
  <si>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</si>
  <si>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</si>
  <si>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</si>
  <si>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</si>
  <si>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</si>
  <si>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</si>
  <si>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</si>
  <si>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</si>
  <si>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</si>
  <si>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</si>
  <si>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</si>
  <si>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</si>
  <si>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</si>
  <si>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</si>
  <si>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</si>
  <si>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</si>
  <si>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</si>
  <si>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</si>
  <si>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</si>
  <si>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</si>
  <si>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</si>
  <si>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</si>
  <si>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</si>
  <si>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</si>
  <si>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</si>
  <si>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</si>
  <si>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</si>
  <si>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</si>
  <si>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</si>
  <si>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</si>
  <si>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</si>
  <si>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</si>
  <si>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</si>
  <si>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</si>
  <si>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</si>
  <si>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</si>
  <si>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</si>
  <si>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</si>
  <si>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</si>
  <si>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</si>
  <si>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</si>
  <si>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</si>
  <si>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</si>
  <si>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</si>
  <si>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</si>
  <si>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</si>
  <si>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</si>
  <si>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</si>
  <si>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</si>
  <si>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</si>
  <si>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</si>
  <si>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</si>
  <si>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</si>
  <si>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</si>
  <si>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</si>
  <si>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</si>
  <si>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</si>
  <si>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</si>
  <si>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</si>
  <si>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</si>
  <si>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</si>
  <si>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</si>
  <si>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</si>
  <si>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</si>
  <si>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</si>
  <si>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</si>
  <si>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</si>
  <si>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</si>
  <si>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</si>
  <si>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</si>
  <si>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</si>
  <si>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</si>
  <si>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</si>
  <si>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</si>
  <si>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</si>
  <si>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</si>
  <si>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</si>
  <si>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</si>
  <si>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</si>
  <si>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</si>
  <si>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</si>
  <si>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</si>
  <si>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</si>
  <si>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</si>
  <si>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</si>
  <si>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</si>
  <si>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</si>
  <si>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</si>
  <si>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</si>
  <si>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</si>
  <si>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</si>
  <si>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</si>
  <si>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</si>
  <si>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</si>
  <si>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</si>
  <si>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</si>
  <si>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</si>
  <si>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</si>
  <si>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</si>
  <si>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</si>
  <si>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</si>
  <si>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</si>
  <si>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</si>
  <si>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</si>
  <si>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</si>
  <si>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</si>
  <si>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</si>
  <si>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</si>
  <si>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</si>
  <si>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</si>
  <si>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</si>
  <si>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</si>
  <si>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</si>
  <si>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</si>
  <si>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</si>
  <si>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</si>
  <si>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</si>
  <si>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</si>
  <si>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</si>
  <si>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</si>
  <si>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</si>
  <si>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</si>
  <si>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</si>
  <si>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</si>
  <si>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</si>
  <si>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</si>
  <si>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</si>
  <si>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</si>
  <si>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</si>
  <si>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</si>
  <si>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</si>
  <si>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</si>
  <si>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</si>
  <si>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</si>
  <si>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</si>
  <si>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</si>
  <si>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</si>
  <si>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</si>
  <si>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</si>
  <si>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</si>
  <si>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</si>
  <si>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</si>
  <si>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</si>
  <si>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</si>
  <si>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</si>
  <si>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</si>
  <si>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</si>
  <si>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</si>
  <si>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</si>
  <si>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</si>
  <si>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</si>
  <si>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</si>
  <si>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</si>
  <si>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</si>
  <si>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</si>
  <si>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</si>
  <si>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</si>
  <si>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</si>
  <si>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</si>
  <si>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</si>
  <si>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</si>
  <si>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</si>
  <si>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</si>
  <si>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</si>
  <si>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</si>
  <si>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</si>
  <si>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</si>
  <si>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</si>
  <si>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</si>
  <si>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</si>
  <si>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</si>
  <si>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</si>
  <si>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</si>
  <si>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</si>
  <si>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</si>
  <si>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</si>
  <si>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</si>
  <si>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</si>
  <si>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</si>
  <si>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</si>
  <si>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</si>
  <si>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</si>
  <si>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</si>
  <si>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</si>
  <si>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</si>
  <si>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</si>
  <si>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</si>
  <si>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</si>
  <si>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</si>
  <si>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</si>
  <si>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</si>
  <si>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</si>
  <si>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</si>
  <si>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</si>
  <si>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</si>
  <si>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</si>
  <si>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</si>
  <si>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</si>
  <si>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</si>
  <si>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</si>
  <si>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</si>
  <si>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</si>
  <si>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</si>
  <si>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</si>
  <si>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</si>
  <si>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</si>
  <si>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</si>
  <si>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</si>
  <si>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</si>
  <si>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</si>
  <si>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</si>
  <si>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</si>
  <si>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</si>
  <si>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</si>
  <si>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</si>
  <si>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</si>
  <si>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</si>
  <si>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</si>
  <si>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</si>
  <si>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</si>
  <si>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</si>
  <si>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</si>
  <si>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</si>
  <si>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</si>
  <si>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</si>
  <si>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</si>
  <si>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</si>
  <si>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</si>
  <si>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</si>
  <si>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</si>
  <si>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</si>
  <si>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</si>
  <si>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</si>
  <si>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</si>
  <si>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</si>
  <si>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</si>
  <si>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</si>
  <si>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</si>
  <si>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</si>
  <si>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</si>
  <si>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</si>
  <si>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</si>
  <si>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</si>
  <si>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</si>
  <si>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</si>
  <si>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</si>
  <si>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</si>
  <si>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</si>
  <si>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</si>
  <si>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</si>
  <si>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</si>
  <si>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</si>
  <si>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</si>
  <si>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</si>
  <si>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</si>
  <si>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</si>
  <si>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</si>
  <si>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</si>
  <si>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</si>
  <si>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</si>
  <si>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</si>
  <si>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</si>
  <si>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</si>
  <si>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</si>
  <si>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</si>
  <si>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</si>
  <si>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</si>
  <si>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</si>
  <si>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</si>
  <si>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</si>
  <si>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</si>
  <si>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</si>
  <si>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</si>
  <si>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</si>
  <si>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</si>
  <si>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</si>
  <si>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</si>
  <si>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</si>
  <si>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</si>
  <si>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</si>
  <si>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</si>
  <si>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</si>
  <si>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</si>
  <si>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</si>
  <si>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</si>
  <si>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</si>
  <si>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</si>
  <si>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</si>
  <si>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</si>
  <si>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</si>
  <si>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</si>
  <si>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</si>
  <si>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</si>
  <si>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</si>
  <si>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</si>
  <si>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</si>
  <si>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</si>
  <si>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</si>
  <si>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</si>
  <si>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</si>
  <si>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</si>
  <si>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</si>
  <si>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</si>
  <si>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</si>
  <si>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</si>
  <si>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</si>
  <si>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</si>
  <si>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</si>
  <si>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</si>
  <si>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</si>
  <si>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</si>
  <si>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</si>
  <si>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</si>
  <si>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</si>
  <si>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</si>
  <si>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</si>
  <si>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</si>
  <si>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</si>
  <si>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</si>
  <si>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</si>
  <si>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</si>
  <si>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</si>
  <si>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</si>
  <si>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</si>
  <si>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</si>
  <si>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</si>
  <si>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</si>
  <si>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</si>
  <si>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</si>
  <si>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</si>
  <si>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</si>
  <si>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</si>
  <si>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</si>
  <si>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</si>
  <si>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</si>
  <si>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</si>
  <si>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</si>
  <si>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</si>
  <si>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</si>
  <si>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</si>
  <si>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</si>
  <si>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</si>
  <si>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</si>
  <si>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</si>
  <si>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</si>
  <si>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</si>
  <si>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</si>
  <si>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</si>
  <si>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</si>
  <si>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</si>
  <si>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</si>
  <si>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</si>
  <si>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</si>
  <si>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</si>
  <si>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</si>
  <si>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</si>
  <si>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</si>
  <si>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</si>
  <si>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</si>
  <si>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</si>
  <si>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</si>
  <si>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</si>
  <si>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</si>
  <si>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</si>
  <si>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</si>
  <si>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</si>
  <si>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</si>
  <si>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</si>
  <si>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</si>
  <si>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</si>
  <si>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</si>
  <si>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</si>
  <si>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</si>
  <si>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</si>
  <si>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</si>
  <si>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</si>
  <si>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</si>
  <si>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</si>
  <si>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</si>
  <si>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</si>
  <si>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</si>
  <si>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</si>
  <si>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</si>
  <si>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</si>
  <si>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</si>
  <si>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</si>
  <si>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</si>
  <si>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</si>
  <si>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</si>
  <si>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</si>
  <si>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</si>
  <si>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</si>
  <si>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</si>
  <si>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</si>
  <si>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</si>
  <si>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</si>
  <si>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</si>
  <si>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</si>
  <si>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</si>
  <si>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</si>
  <si>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</si>
  <si>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</si>
  <si>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</si>
  <si>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</si>
  <si>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</si>
  <si>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</si>
  <si>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</si>
  <si>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</si>
  <si>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</si>
  <si>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</si>
  <si>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</si>
  <si>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</si>
  <si>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</si>
  <si>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</si>
  <si>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</si>
  <si>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</si>
  <si>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</si>
  <si>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</si>
  <si>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</si>
  <si>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</si>
  <si>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</si>
  <si>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</si>
  <si>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</si>
  <si>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</si>
  <si>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</si>
  <si>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</si>
  <si>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</si>
  <si>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</si>
  <si>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</si>
  <si>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</si>
  <si>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</si>
  <si>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</si>
  <si>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</si>
  <si>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</si>
  <si>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</si>
  <si>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</si>
  <si>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</si>
  <si>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</si>
  <si>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</si>
  <si>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</si>
  <si>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</si>
  <si>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</si>
  <si>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</si>
  <si>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</si>
  <si>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</si>
  <si>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</si>
  <si>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</si>
  <si>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</si>
  <si>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</si>
  <si>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</si>
  <si>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</si>
  <si>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</si>
  <si>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</si>
  <si>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</si>
  <si>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</si>
  <si>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</si>
  <si>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</si>
  <si>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</si>
  <si>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</si>
  <si>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</si>
  <si>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</si>
  <si>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</si>
  <si>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</si>
  <si>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</si>
  <si>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</si>
  <si>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</si>
  <si>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</si>
  <si>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</si>
  <si>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</si>
  <si>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</si>
  <si>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</si>
  <si>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</si>
  <si>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</si>
  <si>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</si>
  <si>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</si>
  <si>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</si>
  <si>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</si>
  <si>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</si>
  <si>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</si>
  <si>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</si>
  <si>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</si>
  <si>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</si>
  <si>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</si>
  <si>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</si>
  <si>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</si>
  <si>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</si>
  <si>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</si>
  <si>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</si>
  <si>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</si>
  <si>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</si>
  <si>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</si>
  <si>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</si>
  <si>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</si>
  <si>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</si>
  <si>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</si>
  <si>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</si>
  <si>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</si>
  <si>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</si>
  <si>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</si>
  <si>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</si>
  <si>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</si>
  <si>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</si>
  <si>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</si>
  <si>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</si>
  <si>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</si>
  <si>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</si>
  <si>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</si>
  <si>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</si>
  <si>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</si>
  <si>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</si>
  <si>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</si>
  <si>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</si>
  <si>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</si>
  <si>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</si>
  <si>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</si>
  <si>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</si>
  <si>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</si>
  <si>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</si>
  <si>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</si>
  <si>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</si>
  <si>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</si>
  <si>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</si>
  <si>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</si>
  <si>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</si>
  <si>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</si>
  <si>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</si>
  <si>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</si>
  <si>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</si>
  <si>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</si>
  <si>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</si>
  <si>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</si>
  <si>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</si>
  <si>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</si>
  <si>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</si>
  <si>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</si>
  <si>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</si>
  <si>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</si>
  <si>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</si>
  <si>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</si>
  <si>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</si>
  <si>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</si>
  <si>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</si>
  <si>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</si>
  <si>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</si>
  <si>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</si>
  <si>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</si>
  <si>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</si>
  <si>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</si>
  <si>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</si>
  <si>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</si>
  <si>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</si>
  <si>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</si>
  <si>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</si>
  <si>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</si>
  <si>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</si>
  <si>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</si>
  <si>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</si>
  <si>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</si>
  <si>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</si>
  <si>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</si>
  <si>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</si>
  <si>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</si>
  <si>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</si>
  <si>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</si>
  <si>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</si>
  <si>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</si>
  <si>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</si>
  <si>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</si>
  <si>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</si>
  <si>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</si>
  <si>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</si>
  <si>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</si>
  <si>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</si>
  <si>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</si>
  <si>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</si>
  <si>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</si>
  <si>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</si>
  <si>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</si>
  <si>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</si>
  <si>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</si>
  <si>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</si>
  <si>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</si>
  <si>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</si>
  <si>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</si>
  <si>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</si>
  <si>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</si>
  <si>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</si>
  <si>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</si>
  <si>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</si>
  <si>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</si>
  <si>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</si>
  <si>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</si>
  <si>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</si>
  <si>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</si>
  <si>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</si>
  <si>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</si>
  <si>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</si>
  <si>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</si>
  <si>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</si>
  <si>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</si>
  <si>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</si>
  <si>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</si>
  <si>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</si>
  <si>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</si>
  <si>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</si>
  <si>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</si>
  <si>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</si>
  <si>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</si>
  <si>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</si>
  <si>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</si>
  <si>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</si>
  <si>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</si>
  <si>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</si>
  <si>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</si>
  <si>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</si>
  <si>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</si>
  <si>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</si>
  <si>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</si>
  <si>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</si>
  <si>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</si>
  <si>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</si>
  <si>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</si>
  <si>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</si>
  <si>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</si>
  <si>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</si>
  <si>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</si>
  <si>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</si>
  <si>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</si>
  <si>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</si>
  <si>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</si>
  <si>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</si>
  <si>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</si>
  <si>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</si>
  <si>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</si>
  <si>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</si>
  <si>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</si>
  <si>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</si>
  <si>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</si>
  <si>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</si>
  <si>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</si>
  <si>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</si>
  <si>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</si>
  <si>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</si>
  <si>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</si>
  <si>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</si>
  <si>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</si>
  <si>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</si>
  <si>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</si>
  <si>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</si>
  <si>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</si>
  <si>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</si>
  <si>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</si>
  <si>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</si>
  <si>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</si>
  <si>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</si>
  <si>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</si>
  <si>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</si>
  <si>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</si>
  <si>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</si>
  <si>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</si>
  <si>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</si>
  <si>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</si>
  <si>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</si>
  <si>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</si>
  <si>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</si>
  <si>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</si>
  <si>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</si>
  <si>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</si>
  <si>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</si>
  <si>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</si>
  <si>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</si>
  <si>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</si>
  <si>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</si>
  <si>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</si>
  <si>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</si>
  <si>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</si>
  <si>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</si>
  <si>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</si>
  <si>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</si>
  <si>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</si>
  <si>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</si>
  <si>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</si>
  <si>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</si>
  <si>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</si>
  <si>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</si>
  <si>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</si>
  <si>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</si>
  <si>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</si>
  <si>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</si>
  <si>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</si>
  <si>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</si>
  <si>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</si>
  <si>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</si>
  <si>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</si>
  <si>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</si>
  <si>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</si>
  <si>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</si>
  <si>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</si>
  <si>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</si>
  <si>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</si>
  <si>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</si>
  <si>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</si>
  <si>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</si>
  <si>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</si>
  <si>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</si>
  <si>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</si>
  <si>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</si>
  <si>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</si>
  <si>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</si>
  <si>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</si>
  <si>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</si>
  <si>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</si>
  <si>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</si>
  <si>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</si>
  <si>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</si>
  <si>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</si>
  <si>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</si>
  <si>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</si>
  <si>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</si>
  <si>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</si>
  <si>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</si>
  <si>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</si>
  <si>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</si>
  <si>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</si>
  <si>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</si>
  <si>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</si>
  <si>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</si>
  <si>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</si>
  <si>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</si>
  <si>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</si>
  <si>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</si>
  <si>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</si>
  <si>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</si>
  <si>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</si>
  <si>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</si>
  <si>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</si>
  <si>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</si>
  <si>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</si>
  <si>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</si>
  <si>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</si>
  <si>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</si>
  <si>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</si>
  <si>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</si>
  <si>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</si>
  <si>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</si>
  <si>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</si>
  <si>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</si>
  <si>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</si>
  <si>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</si>
  <si>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</si>
  <si>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</si>
  <si>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</si>
  <si>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</si>
  <si>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</si>
  <si>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</si>
  <si>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</si>
  <si>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</si>
  <si>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</si>
  <si>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</si>
  <si>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</si>
  <si>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</si>
  <si>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</si>
  <si>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</si>
  <si>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</si>
  <si>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</si>
  <si>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</si>
  <si>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</si>
  <si>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</si>
  <si>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</si>
  <si>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</si>
  <si>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</si>
  <si>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</si>
  <si>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</si>
  <si>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</si>
  <si>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</si>
  <si>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</si>
  <si>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</si>
  <si>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</si>
  <si>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</si>
  <si>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</si>
  <si>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</si>
  <si>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</si>
  <si>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</si>
  <si>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</si>
  <si>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</si>
  <si>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</si>
  <si>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</si>
  <si>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</si>
  <si>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</si>
  <si>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</si>
  <si>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</si>
  <si>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</si>
  <si>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</si>
  <si>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</si>
  <si>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</si>
  <si>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</si>
  <si>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</si>
  <si>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</si>
  <si>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</si>
  <si>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</si>
  <si>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</si>
  <si>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</si>
  <si>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</si>
  <si>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</si>
  <si>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</si>
  <si>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</si>
  <si>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</si>
  <si>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</si>
  <si>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</si>
  <si>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</si>
  <si>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</si>
  <si>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</si>
  <si>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</si>
  <si>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</si>
  <si>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</si>
  <si>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</si>
  <si>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</si>
  <si>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</si>
  <si>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</si>
  <si>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</si>
  <si>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</si>
  <si>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</si>
  <si>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</si>
  <si>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</si>
  <si>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</si>
  <si>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</si>
  <si>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</si>
  <si>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</si>
  <si>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</si>
  <si>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</si>
  <si>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</si>
  <si>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</si>
  <si>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</si>
  <si>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</si>
  <si>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</si>
  <si>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</si>
  <si>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</si>
  <si>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</si>
  <si>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</si>
  <si>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</si>
  <si>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</si>
  <si>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</si>
  <si>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</si>
  <si>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</si>
  <si>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</si>
  <si>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</si>
  <si>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</si>
  <si>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</si>
  <si>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</si>
  <si>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</si>
  <si>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</si>
  <si>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</si>
  <si>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</si>
  <si>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</si>
  <si>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</si>
  <si>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</si>
  <si>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</si>
  <si>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</si>
  <si>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</si>
  <si>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</si>
  <si>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</si>
  <si>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</si>
  <si>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</si>
  <si>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</si>
  <si>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</si>
  <si>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</si>
  <si>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</si>
  <si>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</si>
  <si>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</si>
  <si>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</si>
  <si>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</si>
  <si>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</si>
  <si>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</si>
  <si>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</si>
  <si>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</si>
  <si>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</si>
  <si>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</si>
  <si>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</si>
  <si>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</si>
  <si>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</si>
  <si>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</si>
  <si>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</si>
  <si>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</si>
  <si>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</si>
  <si>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</si>
  <si>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</si>
  <si>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</si>
  <si>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</si>
  <si>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</si>
  <si>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</si>
  <si>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</si>
  <si>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</si>
  <si>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</si>
  <si>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</si>
  <si>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</si>
  <si>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</si>
  <si>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</si>
  <si>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</si>
  <si>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</si>
  <si>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</si>
  <si>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</si>
  <si>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</si>
  <si>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</si>
  <si>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</si>
  <si>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</si>
  <si>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</si>
  <si>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</si>
  <si>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</si>
  <si>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</si>
  <si>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</si>
  <si>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</si>
  <si>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</si>
  <si>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</si>
  <si>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</si>
  <si>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</si>
  <si>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</si>
  <si>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</si>
  <si>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</si>
  <si>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</si>
  <si>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</si>
  <si>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</si>
  <si>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</si>
  <si>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</si>
  <si>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</si>
  <si>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</si>
  <si>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</si>
  <si>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</si>
  <si>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</si>
  <si>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</si>
  <si>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</si>
  <si>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</si>
  <si>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</si>
  <si>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</si>
  <si>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</si>
  <si>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</si>
  <si>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</si>
  <si>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</si>
  <si>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</si>
  <si>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</si>
  <si>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</si>
  <si>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</si>
  <si>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</si>
  <si>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</si>
  <si>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</si>
  <si>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</si>
  <si>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</si>
  <si>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</si>
  <si>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</si>
  <si>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</si>
  <si>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</si>
  <si>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</si>
  <si>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</si>
  <si>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</si>
  <si>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</si>
  <si>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</si>
  <si>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</si>
  <si>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</si>
  <si>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</si>
  <si>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</si>
  <si>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</si>
  <si>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</si>
  <si>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</si>
  <si>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</si>
  <si>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</si>
  <si>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</si>
  <si>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</si>
  <si>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</si>
  <si>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</si>
  <si>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</si>
  <si>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</si>
  <si>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</si>
  <si>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</si>
  <si>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</si>
  <si>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</si>
  <si>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</si>
  <si>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</si>
  <si>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</si>
  <si>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</si>
  <si>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</si>
  <si>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</si>
  <si>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</si>
  <si>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</si>
  <si>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</si>
  <si>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</si>
  <si>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</si>
  <si>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</si>
  <si>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</si>
  <si>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</si>
  <si>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</si>
  <si>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</si>
  <si>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</si>
  <si>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</si>
  <si>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</si>
  <si>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</si>
  <si>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</si>
  <si>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</si>
  <si>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</si>
  <si>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</si>
  <si>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</si>
  <si>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</si>
  <si>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</si>
  <si>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</si>
  <si>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</si>
  <si>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</si>
  <si>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</si>
  <si>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</si>
  <si>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</si>
  <si>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</si>
  <si>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</si>
  <si>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</si>
  <si>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</si>
  <si>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</si>
  <si>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</si>
  <si>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</si>
  <si>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</si>
  <si>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</si>
  <si>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</si>
  <si>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</si>
  <si>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</si>
  <si>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</si>
  <si>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</si>
  <si>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</si>
  <si>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</si>
  <si>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</si>
  <si>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</si>
  <si>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</si>
  <si>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</si>
  <si>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</si>
  <si>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</si>
  <si>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</si>
  <si>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</si>
  <si>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</si>
  <si>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</si>
  <si>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</si>
  <si>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</si>
  <si>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</si>
  <si>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</si>
  <si>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</si>
  <si>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</si>
  <si>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</si>
  <si>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</si>
  <si>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</si>
  <si>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</si>
  <si>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</si>
  <si>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</si>
  <si>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</si>
  <si>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</si>
  <si>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</si>
  <si>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</si>
  <si>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</si>
  <si>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</si>
  <si>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</si>
  <si>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</si>
  <si>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</si>
  <si>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</si>
  <si>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</si>
  <si>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</si>
  <si>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</si>
  <si>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</si>
  <si>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</si>
  <si>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</si>
  <si>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</si>
  <si>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</si>
  <si>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</si>
  <si>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</si>
  <si>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</si>
  <si>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</si>
  <si>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</si>
  <si>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</si>
  <si>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</si>
  <si>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</si>
  <si>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</si>
  <si>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</si>
  <si>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</si>
  <si>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</si>
  <si>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</si>
  <si>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</si>
  <si>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</si>
  <si>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</si>
  <si>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</si>
  <si>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</si>
  <si>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</si>
  <si>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</si>
  <si>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</si>
  <si>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</si>
  <si>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</si>
  <si>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</si>
  <si>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</si>
  <si>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</si>
  <si>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</si>
  <si>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</si>
  <si>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</si>
  <si>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</si>
  <si>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</si>
  <si>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</si>
  <si>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</si>
  <si>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</si>
  <si>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</si>
  <si>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</si>
  <si>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</si>
  <si>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</si>
  <si>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</si>
  <si>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</si>
  <si>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</si>
  <si>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</si>
  <si>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</si>
  <si>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</si>
  <si>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</si>
  <si>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</si>
  <si>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</si>
  <si>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</si>
  <si>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</si>
  <si>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</si>
  <si>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</si>
  <si>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</si>
  <si>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</si>
  <si>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</si>
  <si>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</si>
  <si>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</si>
  <si>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</si>
  <si>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</si>
  <si>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</si>
  <si>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</si>
  <si>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</si>
  <si>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</si>
  <si>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</si>
  <si>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</si>
  <si>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</si>
  <si>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</si>
  <si>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</si>
  <si>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</si>
  <si>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</si>
  <si>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</si>
  <si>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</si>
  <si>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</si>
  <si>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</si>
  <si>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</si>
  <si>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</si>
  <si>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</si>
  <si>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</si>
  <si>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</si>
  <si>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</si>
  <si>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</si>
  <si>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</si>
  <si>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</si>
  <si>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</si>
  <si>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</si>
  <si>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</si>
  <si>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</si>
  <si>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</si>
  <si>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</si>
  <si>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</si>
  <si>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</si>
  <si>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</si>
  <si>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</si>
  <si>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</si>
  <si>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</si>
  <si>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</si>
  <si>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</si>
  <si>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</si>
  <si>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</si>
  <si>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</si>
  <si>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</si>
  <si>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</si>
  <si>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</si>
  <si>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</si>
  <si>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</si>
  <si>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</si>
  <si>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</si>
  <si>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</si>
  <si>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</si>
  <si>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</si>
  <si>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</si>
  <si>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</si>
  <si>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</si>
  <si>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</si>
  <si>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</si>
  <si>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</si>
  <si>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</si>
  <si>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</si>
  <si>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</si>
  <si>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</si>
  <si>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</si>
  <si>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</si>
  <si>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</si>
  <si>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</si>
  <si>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</si>
  <si>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</si>
  <si>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</si>
  <si>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</si>
  <si>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</si>
  <si>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</si>
  <si>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</si>
  <si>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</si>
  <si>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</si>
  <si>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</si>
  <si>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</si>
  <si>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</si>
  <si>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</si>
  <si>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</si>
  <si>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</si>
  <si>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</si>
  <si>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</si>
  <si>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</si>
  <si>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</si>
  <si>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</si>
  <si>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</si>
  <si>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</si>
  <si>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</si>
  <si>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</si>
  <si>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</si>
  <si>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</si>
  <si>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</si>
  <si>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</si>
  <si>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</si>
  <si>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</si>
  <si>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</si>
  <si>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</si>
  <si>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</si>
  <si>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</si>
  <si>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</si>
  <si>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</si>
  <si>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</si>
  <si>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</si>
  <si>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</si>
  <si>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</si>
  <si>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</si>
  <si>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</si>
  <si>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</si>
  <si>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</si>
  <si>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</si>
  <si>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</si>
  <si>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</si>
  <si>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</si>
  <si>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</si>
  <si>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</si>
  <si>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</si>
  <si>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</si>
  <si>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</si>
  <si>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</si>
  <si>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</si>
  <si>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</si>
  <si>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</si>
  <si>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</si>
  <si>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</si>
  <si>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</si>
  <si>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</si>
  <si>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</si>
  <si>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</si>
  <si>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</si>
  <si>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</si>
  <si>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</si>
  <si>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</si>
  <si>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</si>
  <si>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</si>
  <si>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</si>
  <si>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</si>
  <si>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</si>
  <si>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</si>
  <si>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</si>
  <si>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</si>
  <si>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</si>
  <si>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</si>
  <si>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</si>
  <si>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</si>
  <si>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</si>
  <si>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</si>
  <si>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</si>
  <si>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</si>
  <si>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</si>
  <si>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</si>
  <si>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</si>
  <si>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</si>
  <si>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</si>
  <si>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</si>
  <si>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</si>
  <si>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</si>
  <si>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</si>
  <si>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</si>
  <si>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</si>
  <si>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</si>
  <si>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</si>
  <si>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</si>
  <si>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</si>
  <si>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</si>
  <si>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</si>
  <si>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</si>
  <si>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</si>
  <si>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</si>
  <si>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</si>
  <si>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</si>
  <si>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</si>
  <si>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</si>
  <si>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</si>
  <si>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</si>
  <si>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</si>
  <si>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</si>
  <si>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</si>
  <si>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</si>
  <si>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</si>
  <si>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</si>
  <si>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</si>
  <si>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</si>
  <si>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</si>
  <si>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</si>
  <si>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</si>
  <si>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</si>
  <si>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</si>
  <si>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</si>
  <si>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</si>
  <si>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</si>
  <si>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</si>
  <si>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</si>
  <si>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</si>
  <si>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</si>
  <si>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</si>
  <si>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</si>
  <si>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</si>
  <si>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</si>
  <si>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</si>
  <si>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</si>
  <si>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</si>
  <si>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</si>
  <si>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</si>
  <si>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</si>
  <si>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</si>
  <si>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</si>
  <si>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</si>
  <si>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</si>
  <si>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</si>
  <si>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</si>
  <si>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</si>
  <si>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</si>
  <si>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</si>
  <si>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</si>
  <si>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</si>
  <si>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</si>
  <si>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</si>
  <si>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</si>
  <si>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</si>
  <si>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</si>
  <si>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</si>
  <si>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</si>
  <si>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</si>
  <si>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</si>
  <si>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</si>
  <si>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</si>
  <si>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</si>
  <si>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</si>
  <si>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</si>
  <si>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</si>
  <si>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</si>
  <si>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</si>
  <si>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</si>
  <si>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</si>
  <si>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</si>
  <si>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</si>
  <si>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</si>
  <si>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</si>
  <si>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</si>
  <si>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</si>
  <si>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</si>
  <si>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</si>
  <si>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</si>
  <si>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</si>
  <si>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</si>
  <si>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</si>
  <si>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</si>
  <si>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</si>
  <si>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</si>
  <si>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</si>
  <si>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</si>
  <si>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</si>
  <si>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</si>
  <si>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</si>
  <si>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</si>
  <si>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</si>
  <si>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</si>
  <si>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</si>
  <si>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</si>
  <si>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</si>
  <si>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</si>
  <si>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</si>
  <si>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</si>
  <si>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</si>
  <si>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</si>
  <si>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</si>
  <si>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</si>
  <si>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</si>
  <si>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</si>
  <si>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</si>
  <si>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</si>
  <si>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</si>
  <si>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</si>
  <si>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</si>
  <si>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</si>
  <si>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</si>
  <si>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</si>
  <si>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</si>
  <si>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</si>
  <si>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</si>
  <si>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</si>
  <si>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</si>
  <si>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</si>
  <si>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</si>
  <si>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</si>
  <si>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</si>
  <si>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</si>
  <si>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</si>
  <si>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</si>
  <si>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</si>
  <si>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</si>
  <si>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</si>
  <si>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</si>
  <si>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</si>
  <si>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</si>
  <si>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</si>
  <si>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</si>
  <si>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</si>
  <si>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</si>
  <si>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</si>
  <si>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</si>
  <si>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</si>
  <si>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</si>
  <si>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</si>
  <si>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</si>
  <si>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</si>
  <si>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</si>
  <si>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</si>
  <si>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</si>
  <si>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</si>
  <si>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</si>
  <si>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</si>
  <si>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</si>
  <si>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</si>
  <si>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</si>
  <si>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</si>
  <si>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</si>
  <si>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</si>
  <si>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</si>
  <si>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</si>
  <si>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</si>
  <si>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</si>
  <si>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</si>
  <si>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</si>
  <si>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</si>
  <si>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</si>
  <si>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</si>
  <si>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</si>
  <si>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</si>
  <si>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</si>
  <si>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</si>
  <si>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</si>
  <si>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</si>
  <si>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</si>
  <si>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</si>
  <si>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</si>
  <si>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</si>
  <si>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</si>
  <si>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</si>
  <si>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</si>
  <si>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</si>
  <si>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</si>
  <si>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</si>
  <si>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</si>
  <si>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</si>
  <si>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</si>
  <si>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</si>
  <si>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</si>
  <si>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</si>
  <si>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</si>
  <si>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</si>
  <si>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</si>
  <si>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</si>
  <si>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</si>
  <si>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</si>
  <si>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</si>
  <si>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</si>
  <si>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</si>
  <si>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</si>
  <si>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</si>
  <si>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</si>
  <si>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</si>
  <si>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</si>
  <si>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</si>
  <si>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</si>
  <si>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</si>
  <si>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</si>
  <si>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</si>
  <si>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</si>
  <si>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</si>
  <si>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</si>
  <si>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</si>
  <si>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</si>
  <si>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</si>
  <si>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</si>
  <si>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</si>
  <si>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</si>
  <si>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</si>
  <si>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</si>
  <si>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</si>
  <si>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</si>
  <si>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</si>
  <si>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</si>
  <si>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</si>
  <si>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</si>
  <si>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</si>
  <si>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</si>
  <si>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</si>
  <si>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</si>
  <si>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</si>
  <si>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</si>
  <si>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</si>
  <si>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</si>
  <si>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</si>
  <si>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</si>
  <si>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</si>
  <si>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</si>
  <si>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</si>
  <si>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</si>
  <si>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</si>
  <si>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</si>
  <si>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</si>
  <si>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</si>
  <si>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</si>
  <si>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</si>
  <si>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</si>
  <si>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</si>
  <si>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</si>
  <si>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</si>
  <si>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</si>
  <si>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</si>
  <si>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</si>
  <si>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</si>
  <si>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</si>
  <si>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</si>
  <si>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</si>
  <si>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</si>
  <si>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</si>
  <si>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</si>
  <si>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</si>
  <si>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</si>
  <si>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</si>
  <si>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</si>
  <si>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</si>
  <si>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</si>
  <si>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</si>
  <si>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</si>
  <si>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</si>
  <si>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</si>
  <si>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</si>
  <si>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</si>
  <si>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</si>
  <si>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</si>
  <si>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</si>
  <si>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</si>
  <si>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</si>
  <si>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</si>
  <si>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</si>
  <si>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</si>
  <si>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</si>
  <si>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</si>
  <si>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</si>
  <si>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</si>
  <si>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</si>
  <si>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</si>
  <si>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</si>
  <si>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</si>
  <si>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</si>
  <si>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</si>
  <si>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</si>
  <si>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</si>
  <si>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</si>
  <si>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</si>
  <si>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</si>
  <si>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</si>
  <si>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</si>
  <si>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</si>
  <si>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</si>
  <si>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</si>
  <si>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</si>
  <si>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</si>
  <si>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</si>
  <si>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</si>
  <si>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</si>
  <si>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</si>
  <si>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</si>
  <si>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</si>
  <si>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</si>
  <si>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</si>
  <si>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</si>
  <si>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</si>
  <si>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</si>
  <si>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</si>
  <si>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</si>
  <si>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</si>
  <si>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</si>
  <si>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</si>
  <si>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</si>
  <si>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</si>
  <si>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</si>
  <si>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</si>
  <si>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</si>
  <si>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</si>
  <si>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</si>
  <si>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</si>
  <si>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Assignment deadlines</t>
  </si>
  <si>
    <t>Wei Jun, QiAn, Rafi</t>
  </si>
  <si>
    <t>10/6/2024 - 16/6/2024</t>
  </si>
  <si>
    <t>Tai Wei &amp; Nicholas</t>
  </si>
  <si>
    <t>17/6/2024 - 23/6/2024</t>
  </si>
  <si>
    <t>Wei Yen &amp; Alex</t>
  </si>
  <si>
    <t>24/6/2024 - 30/6/2024</t>
  </si>
  <si>
    <t>Vijay &amp; Marlon</t>
  </si>
  <si>
    <t>Blue, Accent 5</t>
  </si>
  <si>
    <t>Green,Accent 6</t>
  </si>
  <si>
    <t>Testing purpose</t>
  </si>
  <si>
    <t>Testing Purpose</t>
  </si>
  <si>
    <r>
      <rPr>
        <sz val="12"/>
        <color rgb="FF000000"/>
        <rFont val="Calibri"/>
      </rPr>
      <t>YZ,</t>
    </r>
    <r>
      <rPr>
        <sz val="12"/>
        <color rgb="FF4472C4"/>
        <rFont val="Calibri"/>
      </rPr>
      <t xml:space="preserve"> Alex</t>
    </r>
  </si>
  <si>
    <r>
      <rPr>
        <sz val="12"/>
        <color rgb="FF000000"/>
        <rFont val="Calibri"/>
      </rPr>
      <t>YZ</t>
    </r>
    <r>
      <rPr>
        <sz val="12"/>
        <color rgb="FF4472C4"/>
        <rFont val="Calibri"/>
      </rPr>
      <t>,Alex</t>
    </r>
  </si>
  <si>
    <t>QiAn, YZ</t>
  </si>
  <si>
    <t>Tai Wei, Rafi, YZ</t>
  </si>
  <si>
    <t>YB, Jia Leong, Rafi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</si>
</sst>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8"/>
      <name val="Calibri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8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24" fillId="24" borderId="26" xfId="0" applyFont="1" applyFill="1" applyBorder="1"/>
    <xf numFmtId="0" fontId="23" fillId="0" borderId="13" xfId="0" applyNumberFormat="1" applyFont="1" applyBorder="1" applyAlignment="1">
      <alignment horizontal="left" vertical="center"/>
    </xf>
    <xf numFmtId="0" fontId="23" fillId="15" borderId="40" xfId="0" applyNumberFormat="1" applyFont="1" applyFill="1" applyBorder="1" applyAlignment="1">
      <alignment horizontal="center" vertical="center"/>
    </xf>
    <xf numFmtId="0" fontId="23" fillId="15" borderId="40" xfId="0" applyNumberFormat="1" applyFont="1" applyFill="1" applyBorder="1" applyAlignment="1">
      <alignment horizontal="left" vertical="top"/>
    </xf>
    <xf numFmtId="0" fontId="23" fillId="15" borderId="40" xfId="0" applyNumberFormat="1" applyFont="1" applyFill="1" applyBorder="1" applyAlignment="1">
      <alignment horizontal="left" vertical="center"/>
    </xf>
    <xf numFmtId="0" fontId="19" fillId="15" borderId="62" xfId="0" applyNumberFormat="1" applyFont="1" applyFill="1" applyBorder="1" applyAlignment="1">
      <alignment horizontal="left" vertical="center"/>
    </xf>
    <xf numFmtId="0" fontId="19" fillId="7" borderId="62" xfId="0" applyNumberFormat="1" applyFont="1" applyFill="1" applyBorder="1" applyAlignment="1">
      <alignment horizontal="left" vertical="center"/>
    </xf>
    <xf numFmtId="0" fontId="0" fillId="7" borderId="62" xfId="0" applyNumberFormat="1" applyFill="1" applyBorder="1"/>
    <xf numFmtId="0" fontId="19" fillId="7" borderId="40" xfId="0" applyNumberFormat="1" applyFont="1" applyFill="1" applyBorder="1" applyAlignment="1">
      <alignment horizontal="left" vertical="center"/>
    </xf>
    <xf numFmtId="0" fontId="22" fillId="0" borderId="13" xfId="0" applyNumberFormat="1" applyFont="1" applyBorder="1" applyAlignment="1">
      <alignment horizontal="center" vertical="center"/>
    </xf>
    <xf numFmtId="0" fontId="23" fillId="15" borderId="41" xfId="0" applyNumberFormat="1" applyFont="1" applyFill="1" applyBorder="1" applyAlignment="1">
      <alignment horizontal="left" vertical="center"/>
    </xf>
    <xf numFmtId="0" fontId="19" fillId="7" borderId="41" xfId="0" applyNumberFormat="1" applyFont="1" applyFill="1" applyBorder="1" applyAlignment="1">
      <alignment horizontal="left" vertical="center"/>
    </xf>
    <xf numFmtId="0" fontId="9" fillId="15" borderId="56" xfId="0" applyNumberFormat="1" applyFont="1" applyFill="1" applyBorder="1"/>
    <xf numFmtId="0" fontId="34" fillId="15" borderId="40" xfId="0" applyNumberFormat="1" applyFont="1" applyFill="1" applyBorder="1"/>
    <xf numFmtId="0" fontId="19" fillId="7" borderId="15" xfId="0" applyNumberFormat="1" applyFont="1" applyFill="1" applyBorder="1" applyAlignment="1">
      <alignment horizontal="left" vertical="center"/>
    </xf>
    <xf numFmtId="0" fontId="0" fillId="7" borderId="40" xfId="0" applyNumberFormat="1" applyFill="1" applyBorder="1"/>
    <xf numFmtId="0" fontId="23" fillId="15" borderId="59" xfId="0" applyNumberFormat="1" applyFont="1" applyFill="1" applyBorder="1" applyAlignment="1">
      <alignment horizontal="left" vertical="center"/>
    </xf>
    <xf numFmtId="0" fontId="19" fillId="7" borderId="59" xfId="0" applyNumberFormat="1" applyFont="1" applyFill="1" applyBorder="1" applyAlignment="1">
      <alignment horizontal="left" vertical="center"/>
    </xf>
    <xf numFmtId="0" fontId="23" fillId="7" borderId="40" xfId="0" applyNumberFormat="1" applyFont="1" applyFill="1" applyBorder="1" applyAlignment="1">
      <alignment horizontal="left" vertical="top"/>
    </xf>
    <xf numFmtId="0" fontId="23" fillId="7" borderId="40" xfId="0" applyNumberFormat="1" applyFont="1" applyFill="1" applyBorder="1" applyAlignment="1">
      <alignment horizontal="center" vertical="center"/>
    </xf>
    <xf numFmtId="0" fontId="23" fillId="7" borderId="40" xfId="0" applyNumberFormat="1" applyFont="1" applyFill="1" applyBorder="1" applyAlignment="1">
      <alignment vertical="center"/>
    </xf>
    <xf numFmtId="0" fontId="26" fillId="7" borderId="40" xfId="0" applyNumberFormat="1" applyFont="1" applyFill="1" applyBorder="1"/>
    <xf numFmtId="0" fontId="9" fillId="21" borderId="79" xfId="0" applyNumberFormat="1" applyFont="1" applyFill="1" applyBorder="1"/>
    <xf numFmtId="0" fontId="9" fillId="21" borderId="57" xfId="0" applyNumberFormat="1" applyFont="1" applyFill="1" applyBorder="1"/>
    <xf numFmtId="0" fontId="28" fillId="7" borderId="40" xfId="0" applyNumberFormat="1" applyFont="1" applyFill="1" applyBorder="1" applyAlignment="1">
      <alignment horizontal="left" vertical="top"/>
    </xf>
    <xf numFmtId="0" fontId="28" fillId="15" borderId="40" xfId="0" applyNumberFormat="1" applyFont="1" applyFill="1" applyBorder="1" applyAlignment="1">
      <alignment horizontal="left" vertical="top"/>
    </xf>
    <xf numFmtId="0" fontId="19" fillId="7" borderId="40" xfId="0" applyNumberFormat="1" applyFont="1" applyFill="1" applyBorder="1" applyAlignment="1">
      <alignment horizontal="left" vertical="top"/>
    </xf>
    <xf numFmtId="0" fontId="49" fillId="15" borderId="40" xfId="0" applyNumberFormat="1" applyFont="1" applyFill="1" applyBorder="1" applyAlignment="1">
      <alignment horizontal="left" vertical="top"/>
    </xf>
    <xf numFmtId="0" fontId="38" fillId="7" borderId="40" xfId="0" applyNumberFormat="1" applyFont="1" applyFill="1" applyBorder="1" applyAlignment="1">
      <alignment horizontal="left" vertical="top"/>
    </xf>
    <xf numFmtId="0" fontId="9" fillId="0" borderId="57" xfId="0" applyNumberFormat="1" applyFont="1" applyBorder="1"/>
    <xf numFmtId="0" fontId="9" fillId="15" borderId="79" xfId="0" applyNumberFormat="1" applyFont="1" applyFill="1" applyBorder="1"/>
    <xf numFmtId="0" fontId="28" fillId="7" borderId="40" xfId="0" applyNumberFormat="1" applyFont="1" applyFill="1" applyBorder="1" applyAlignment="1">
      <alignment horizontal="center" vertical="center"/>
    </xf>
    <xf numFmtId="0" fontId="19" fillId="7" borderId="40" xfId="0" applyNumberFormat="1" applyFont="1" applyFill="1" applyBorder="1" applyAlignment="1">
      <alignment horizontal="center" vertical="center"/>
    </xf>
    <xf numFmtId="0" fontId="19" fillId="15" borderId="40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vertical="center"/>
    </xf>
    <xf numFmtId="0" fontId="0" fillId="15" borderId="40" xfId="0" applyNumberFormat="1" applyFill="1" applyBorder="1"/>
    <xf numFmtId="0" fontId="22" fillId="15" borderId="40" xfId="0" applyNumberFormat="1" applyFont="1" applyFill="1" applyBorder="1" applyAlignment="1">
      <alignment horizontal="center" vertical="center"/>
    </xf>
    <xf numFmtId="0" fontId="0" fillId="7" borderId="40" xfId="0" applyNumberFormat="1" applyFill="1" applyBorder="1" applyAlignment="1">
      <alignment horizontal="center" vertical="center"/>
    </xf>
    <xf numFmtId="0" fontId="9" fillId="9" borderId="79" xfId="0" applyNumberFormat="1" applyFont="1" applyFill="1" applyBorder="1"/>
    <xf numFmtId="0" fontId="34" fillId="15" borderId="56" xfId="0" applyNumberFormat="1" applyFont="1" applyFill="1" applyBorder="1" applyAlignment="1">
      <alignment horizontal="left"/>
    </xf>
    <xf numFmtId="0" fontId="19" fillId="9" borderId="62" xfId="0" applyNumberFormat="1" applyFont="1" applyFill="1" applyBorder="1" applyAlignment="1">
      <alignment horizontal="left" vertical="center"/>
    </xf>
    <xf numFmtId="0" fontId="34" fillId="15" borderId="40" xfId="0" applyNumberFormat="1" applyFont="1" applyFill="1" applyBorder="1" applyAlignment="1">
      <alignment horizontal="left"/>
    </xf>
    <xf numFmtId="0" fontId="23" fillId="7" borderId="15" xfId="0" applyNumberFormat="1" applyFont="1" applyFill="1" applyBorder="1" applyAlignment="1">
      <alignment horizontal="left" vertical="center"/>
    </xf>
    <xf numFmtId="0" fontId="23" fillId="7" borderId="40" xfId="0" applyNumberFormat="1" applyFont="1" applyFill="1" applyBorder="1" applyAlignment="1">
      <alignment horizontal="left" vertical="center"/>
    </xf>
    <xf numFmtId="0" fontId="0" fillId="9" borderId="62" xfId="0" applyNumberFormat="1" applyFill="1" applyBorder="1"/>
    <xf numFmtId="0" fontId="26" fillId="7" borderId="40" xfId="0" applyNumberFormat="1" applyFont="1" applyFill="1" applyBorder="1" applyAlignment="1">
      <alignment horizontal="left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11"/>
      <c r="H2" s="611"/>
      <c r="I2" s="611"/>
      <c r="J2" s="611"/>
      <c r="K2" s="61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03">
        <v>2024</v>
      </c>
      <c r="D4" s="604"/>
      <c r="E4" s="604"/>
      <c r="F4" s="604"/>
      <c r="G4" s="604"/>
      <c r="H4" s="604"/>
      <c r="I4" s="604"/>
      <c r="J4" s="604"/>
      <c r="K4" s="604"/>
      <c r="L4" s="604"/>
      <c r="M4" s="604"/>
      <c r="N4" s="604"/>
      <c r="O4" s="604"/>
      <c r="P4" s="604"/>
      <c r="Q4" s="604"/>
      <c r="R4" s="604"/>
      <c r="S4" s="604"/>
      <c r="T4" s="604"/>
      <c r="U4" s="604"/>
      <c r="V4" s="604"/>
      <c r="W4" s="604"/>
      <c r="X4" s="604"/>
      <c r="Y4" s="604"/>
      <c r="Z4" s="604"/>
      <c r="AA4" s="604"/>
      <c r="AB4" s="604"/>
      <c r="AC4" s="604"/>
      <c r="AD4" s="604"/>
      <c r="AE4" s="604"/>
      <c r="AF4" s="604"/>
      <c r="AG4" s="604"/>
      <c r="AH4" s="604"/>
      <c r="AI4" s="604"/>
      <c r="AJ4" s="604"/>
      <c r="AK4" s="604"/>
      <c r="AL4" s="604"/>
      <c r="AM4" s="604"/>
      <c r="AN4" s="604"/>
      <c r="AO4" s="604"/>
      <c r="AP4" s="604"/>
      <c r="AQ4" s="604"/>
      <c r="AR4" s="604"/>
      <c r="AS4" s="604"/>
      <c r="AT4" s="604"/>
      <c r="AU4" s="604"/>
      <c r="AV4" s="604"/>
      <c r="AW4" s="604"/>
      <c r="AX4" s="604"/>
      <c r="AY4" s="604"/>
      <c r="AZ4" s="604"/>
      <c r="BA4" s="604"/>
      <c r="BB4" s="604"/>
      <c r="BC4" s="605"/>
    </row>
    <row r="5" spans="1:55" x14ac:dyDescent="0.2">
      <c r="A5" s="473"/>
      <c r="B5" s="474" t="s">
        <v>1</v>
      </c>
      <c r="C5" s="606" t="s">
        <v>2</v>
      </c>
      <c r="D5" s="606"/>
      <c r="E5" s="606"/>
      <c r="F5" s="606"/>
      <c r="G5" s="606"/>
      <c r="H5" s="606"/>
      <c r="I5" s="606"/>
      <c r="J5" s="606"/>
      <c r="K5" s="606"/>
      <c r="L5" s="606"/>
      <c r="M5" s="606"/>
      <c r="N5" s="606"/>
      <c r="O5" s="607"/>
      <c r="P5" s="608" t="s">
        <v>3</v>
      </c>
      <c r="Q5" s="608"/>
      <c r="R5" s="608"/>
      <c r="S5" s="608"/>
      <c r="T5" s="608"/>
      <c r="U5" s="608"/>
      <c r="V5" s="608"/>
      <c r="W5" s="608"/>
      <c r="X5" s="608"/>
      <c r="Y5" s="608"/>
      <c r="Z5" s="608"/>
      <c r="AA5" s="608"/>
      <c r="AB5" s="609"/>
      <c r="AC5" s="608" t="s">
        <v>4</v>
      </c>
      <c r="AD5" s="608"/>
      <c r="AE5" s="608"/>
      <c r="AF5" s="608"/>
      <c r="AG5" s="608"/>
      <c r="AH5" s="608"/>
      <c r="AI5" s="608"/>
      <c r="AJ5" s="608"/>
      <c r="AK5" s="608"/>
      <c r="AL5" s="608"/>
      <c r="AM5" s="608"/>
      <c r="AN5" s="608"/>
      <c r="AO5" s="609"/>
      <c r="AP5" s="608" t="s">
        <v>5</v>
      </c>
      <c r="AQ5" s="608"/>
      <c r="AR5" s="608"/>
      <c r="AS5" s="608"/>
      <c r="AT5" s="608"/>
      <c r="AU5" s="608"/>
      <c r="AV5" s="608"/>
      <c r="AW5" s="608"/>
      <c r="AX5" s="608"/>
      <c r="AY5" s="608"/>
      <c r="AZ5" s="608"/>
      <c r="BA5" s="608"/>
      <c r="BB5" s="609"/>
      <c r="BC5" s="485" t="s">
        <v>1</v>
      </c>
    </row>
    <row r="6" spans="1:55" x14ac:dyDescent="0.2">
      <c r="A6" s="473"/>
      <c r="B6" s="475" t="s">
        <v>1</v>
      </c>
      <c r="C6" s="610" t="s">
        <v>6</v>
      </c>
      <c r="D6" s="610"/>
      <c r="E6" s="610"/>
      <c r="F6" s="610"/>
      <c r="G6" s="612"/>
      <c r="H6" s="601" t="s">
        <v>7</v>
      </c>
      <c r="I6" s="601"/>
      <c r="J6" s="601"/>
      <c r="K6" s="602"/>
      <c r="L6" s="601" t="s">
        <v>8</v>
      </c>
      <c r="M6" s="601"/>
      <c r="N6" s="601"/>
      <c r="O6" s="602"/>
      <c r="P6" s="601" t="s">
        <v>9</v>
      </c>
      <c r="Q6" s="601"/>
      <c r="R6" s="601"/>
      <c r="S6" s="601"/>
      <c r="T6" s="602"/>
      <c r="U6" s="601" t="s">
        <v>10</v>
      </c>
      <c r="V6" s="601"/>
      <c r="W6" s="601"/>
      <c r="X6" s="602"/>
      <c r="Y6" s="601" t="s">
        <v>11</v>
      </c>
      <c r="Z6" s="601"/>
      <c r="AA6" s="601"/>
      <c r="AB6" s="602"/>
      <c r="AC6" s="601" t="s">
        <v>12</v>
      </c>
      <c r="AD6" s="601"/>
      <c r="AE6" s="601"/>
      <c r="AF6" s="601"/>
      <c r="AG6" s="602"/>
      <c r="AH6" s="601" t="s">
        <v>13</v>
      </c>
      <c r="AI6" s="601"/>
      <c r="AJ6" s="601"/>
      <c r="AK6" s="602"/>
      <c r="AL6" s="601" t="s">
        <v>14</v>
      </c>
      <c r="AM6" s="601"/>
      <c r="AN6" s="601"/>
      <c r="AO6" s="601"/>
      <c r="AP6" s="602"/>
      <c r="AQ6" s="601" t="s">
        <v>15</v>
      </c>
      <c r="AR6" s="601"/>
      <c r="AS6" s="601"/>
      <c r="AT6" s="602"/>
      <c r="AU6" s="601" t="s">
        <v>16</v>
      </c>
      <c r="AV6" s="601"/>
      <c r="AW6" s="601"/>
      <c r="AX6" s="602"/>
      <c r="AY6" s="610" t="s">
        <v>17</v>
      </c>
      <c r="AZ6" s="610"/>
      <c r="BA6" s="610"/>
      <c r="BB6" s="61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39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13" t="s">
        <v>75</v>
      </c>
      <c r="B1" s="613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79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143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147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154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162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168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169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175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162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182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183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185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192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199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203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204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205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209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217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182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226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227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228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235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236</v>
      </c>
      <c r="F5" s="223" t="s">
        <v>237</v>
      </c>
      <c r="G5" s="223" t="s">
        <v>238</v>
      </c>
      <c r="H5" s="223" t="s">
        <v>239</v>
      </c>
      <c r="I5" s="223" t="s">
        <v>240</v>
      </c>
      <c r="J5" s="223" t="s">
        <v>241</v>
      </c>
      <c r="K5" s="223" t="s">
        <v>242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243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244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245</v>
      </c>
      <c r="K5" s="223" t="s">
        <v>246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247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255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 t="s">
        <v>259</v>
      </c>
      <c r="I5" s="223" t="s">
        <v>260</v>
      </c>
      <c r="J5" s="223" t="s">
        <v>261</v>
      </c>
      <c r="K5" s="223" t="s">
        <v>262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226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263</v>
      </c>
      <c r="F5" s="223" t="s">
        <v>264</v>
      </c>
      <c r="G5" s="223" t="s">
        <v>265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203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266</v>
      </c>
      <c r="F5" s="223" t="s">
        <v>267</v>
      </c>
      <c r="G5" s="223" t="s">
        <v>268</v>
      </c>
      <c r="H5" s="223" t="s">
        <v>269</v>
      </c>
      <c r="I5" s="223" t="s">
        <v>270</v>
      </c>
      <c r="J5" s="223" t="s">
        <v>271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272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276</v>
      </c>
      <c r="I12" s="515" t="s">
        <v>276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276</v>
      </c>
      <c r="I13" s="515" t="s">
        <v>276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278</v>
      </c>
      <c r="I16" s="515" t="s">
        <v>54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278</v>
      </c>
      <c r="I17" s="515" t="s">
        <v>54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278</v>
      </c>
      <c r="I18" s="515" t="s">
        <v>54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278</v>
      </c>
      <c r="I19" s="452" t="s">
        <v>54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278</v>
      </c>
      <c r="I20" s="452" t="s">
        <v>54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279</v>
      </c>
      <c r="I21" s="452" t="s">
        <v>280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279</v>
      </c>
      <c r="I22" s="452" t="s">
        <v>280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281</v>
      </c>
      <c r="I23" s="452" t="s">
        <v>282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283</v>
      </c>
      <c r="I24" s="452" t="s">
        <v>282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283</v>
      </c>
      <c r="I25" s="575" t="s">
        <v>284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283</v>
      </c>
      <c r="I26" s="575" t="s">
        <v>284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285</v>
      </c>
      <c r="I27" s="575" t="s">
        <v>284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285</v>
      </c>
      <c r="I28" s="575" t="s">
        <v>284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286</v>
      </c>
      <c r="I29" s="575" t="s">
        <v>287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286</v>
      </c>
      <c r="I30" s="575" t="s">
        <v>287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286</v>
      </c>
      <c r="I31" s="575" t="s">
        <v>287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288</v>
      </c>
      <c r="I32" s="575" t="s">
        <v>287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288</v>
      </c>
      <c r="I33" s="575" t="s">
        <v>108</v>
      </c>
      <c r="J33" s="458" t="s">
        <v>277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289</v>
      </c>
      <c r="I34" s="537" t="s">
        <v>290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289</v>
      </c>
      <c r="I35" s="537" t="s">
        <v>290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289</v>
      </c>
      <c r="I36" s="537" t="s">
        <v>290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291</v>
      </c>
      <c r="I37" s="537" t="s">
        <v>290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291</v>
      </c>
      <c r="I38" s="537" t="s">
        <v>290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77" priority="1">
      <formula>MAX(FREQUENCY(IF(ISNUMBER(SEARCH(M6, $K$7:$K$44)), ROW($K$7:$K$44)), IF(ISNUMBER(SEARCH(M6, $K$7:$K$44))=FALSE, ROW($K$7:$K$44)))) &gt; 12</formula>
    </cfRule>
    <cfRule type="expression" dxfId="276" priority="2">
      <formula>MAX(FREQUENCY(IF(ISNUMBER(SEARCH(M6, $E$7:$E$44)), ROW($E$7:$E$44)), IF(ISNUMBER(SEARCH(M6, $E$7:$E$44))=FALSE, ROW($E$7:$E$44)))) &gt; 12</formula>
    </cfRule>
    <cfRule type="expression" dxfId="275" priority="3">
      <formula>MAX(FREQUENCY(IF(ISNUMBER(SEARCH(M6, $F$7:$F$44)), ROW($F$7:$F$44)), IF(ISNUMBER(SEARCH(M6, $F$7:$F$44))=FALSE, ROW($F$7:$F$44)))) &gt; 12</formula>
    </cfRule>
    <cfRule type="expression" dxfId="274" priority="4">
      <formula>MAX(FREQUENCY(IF(ISNUMBER(SEARCH(M6, $G$7:$G$44)), ROW($G$7:$G$44)), IF(ISNUMBER(SEARCH(M6, $G$7:$G$44))=FALSE, ROW($G$7:$G$44)))) &gt; 12</formula>
    </cfRule>
    <cfRule type="expression" dxfId="273" priority="5">
      <formula>MAX(FREQUENCY(IF(ISNUMBER(SEARCH(M6, $H$7:$H$44)), ROW($H$7:$H$44)), IF(ISNUMBER(SEARCH(M6, $H$7:$H$44))=FALSE, ROW($H$7:$H$44)))) &gt; 12</formula>
    </cfRule>
    <cfRule type="expression" dxfId="272" priority="6">
      <formula>MAX(FREQUENCY(IF(ISNUMBER(SEARCH(M6, $I$7:$I$44)), ROW($I$7:$I$44)), IF(ISNUMBER(SEARCH(M6, $I$7:$I$44))=FALSE, ROW($I$7:$I$44)))) &gt; 12</formula>
    </cfRule>
    <cfRule type="expression" dxfId="2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0" priority="15">
      <formula>AND(ISNUMBER(N6), N6&gt;=5, NOT(ISBLANK(O6)))</formula>
    </cfRule>
    <cfRule type="expression" dxfId="269" priority="16">
      <formula>AND(ISNUMBER(N6), N6&gt;=5)</formula>
    </cfRule>
    <cfRule type="expression" dxfId="268" priority="17">
      <formula>AND(ISNUMBER(N6), N6&lt;5, NOT(ISBLANK(O6)))</formula>
    </cfRule>
    <cfRule type="expression" dxfId="267" priority="18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297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298</v>
      </c>
      <c r="F14" s="515" t="s">
        <v>299</v>
      </c>
      <c r="G14" s="515" t="s">
        <v>57</v>
      </c>
      <c r="H14" s="515" t="s">
        <v>54</v>
      </c>
      <c r="I14" s="452" t="s">
        <v>57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300</v>
      </c>
      <c r="G15" s="515" t="s">
        <v>54</v>
      </c>
      <c r="H15" s="515" t="s">
        <v>54</v>
      </c>
      <c r="I15" s="452" t="s">
        <v>57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300</v>
      </c>
      <c r="G16" s="515" t="s">
        <v>301</v>
      </c>
      <c r="H16" s="515" t="s">
        <v>54</v>
      </c>
      <c r="I16" s="452" t="s">
        <v>57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298</v>
      </c>
      <c r="F17" s="515" t="s">
        <v>300</v>
      </c>
      <c r="G17" s="515" t="s">
        <v>301</v>
      </c>
      <c r="H17" s="515" t="s">
        <v>54</v>
      </c>
      <c r="I17" s="452" t="s">
        <v>302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303</v>
      </c>
      <c r="G18" s="515" t="s">
        <v>301</v>
      </c>
      <c r="H18" s="561" t="s">
        <v>304</v>
      </c>
      <c r="I18" s="452" t="s">
        <v>302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303</v>
      </c>
      <c r="G19" s="515" t="s">
        <v>301</v>
      </c>
      <c r="H19" s="561" t="s">
        <v>305</v>
      </c>
      <c r="I19" s="452" t="s">
        <v>306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308</v>
      </c>
      <c r="G20" s="515" t="s">
        <v>301</v>
      </c>
      <c r="H20" s="561" t="s">
        <v>305</v>
      </c>
      <c r="I20" s="452" t="s">
        <v>306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307</v>
      </c>
      <c r="F21" s="515" t="s">
        <v>303</v>
      </c>
      <c r="G21" s="515" t="s">
        <v>54</v>
      </c>
      <c r="H21" s="561" t="s">
        <v>309</v>
      </c>
      <c r="I21" s="452" t="s">
        <v>310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311</v>
      </c>
      <c r="G22" s="515" t="s">
        <v>54</v>
      </c>
      <c r="H22" s="561" t="s">
        <v>309</v>
      </c>
      <c r="I22" s="452" t="s">
        <v>312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314</v>
      </c>
      <c r="G23" s="515" t="s">
        <v>54</v>
      </c>
      <c r="H23" s="561" t="s">
        <v>309</v>
      </c>
      <c r="I23" s="452" t="s">
        <v>312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307</v>
      </c>
      <c r="F24" s="515" t="s">
        <v>314</v>
      </c>
      <c r="G24" s="515" t="s">
        <v>54</v>
      </c>
      <c r="H24" s="561" t="s">
        <v>315</v>
      </c>
      <c r="I24" s="452" t="s">
        <v>312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316</v>
      </c>
      <c r="F25" s="515" t="s">
        <v>317</v>
      </c>
      <c r="G25" s="515" t="s">
        <v>318</v>
      </c>
      <c r="H25" s="561" t="s">
        <v>319</v>
      </c>
      <c r="I25" s="452" t="s">
        <v>312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317</v>
      </c>
      <c r="G26" s="452" t="s">
        <v>301</v>
      </c>
      <c r="H26" s="561" t="s">
        <v>320</v>
      </c>
      <c r="I26" s="452" t="s">
        <v>321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279</v>
      </c>
      <c r="F27" s="515" t="s">
        <v>322</v>
      </c>
      <c r="G27" s="452" t="s">
        <v>301</v>
      </c>
      <c r="H27" s="561" t="s">
        <v>320</v>
      </c>
      <c r="I27" s="452" t="s">
        <v>321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279</v>
      </c>
      <c r="F28" s="515" t="s">
        <v>323</v>
      </c>
      <c r="G28" s="452" t="s">
        <v>54</v>
      </c>
      <c r="H28" s="561" t="s">
        <v>320</v>
      </c>
      <c r="I28" s="306" t="s">
        <v>324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279</v>
      </c>
      <c r="F29" s="515" t="s">
        <v>279</v>
      </c>
      <c r="G29" s="452" t="s">
        <v>54</v>
      </c>
      <c r="H29" s="561" t="s">
        <v>325</v>
      </c>
      <c r="I29" s="306" t="s">
        <v>161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279</v>
      </c>
      <c r="F30" s="515" t="s">
        <v>279</v>
      </c>
      <c r="G30" s="452" t="s">
        <v>54</v>
      </c>
      <c r="H30" s="561" t="s">
        <v>325</v>
      </c>
      <c r="I30" s="306" t="s">
        <v>161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326</v>
      </c>
      <c r="F31" s="515" t="s">
        <v>279</v>
      </c>
      <c r="G31" s="452" t="s">
        <v>54</v>
      </c>
      <c r="H31" s="561" t="s">
        <v>325</v>
      </c>
      <c r="I31" s="306" t="s">
        <v>161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326</v>
      </c>
      <c r="F32" s="515" t="s">
        <v>279</v>
      </c>
      <c r="G32" s="452" t="s">
        <v>54</v>
      </c>
      <c r="H32" s="561" t="s">
        <v>325</v>
      </c>
      <c r="I32" s="306" t="s">
        <v>161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326</v>
      </c>
      <c r="F33" s="515" t="s">
        <v>279</v>
      </c>
      <c r="G33" s="452" t="s">
        <v>54</v>
      </c>
      <c r="H33" s="561" t="s">
        <v>327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328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328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329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66" priority="1">
      <formula>MAX(FREQUENCY(IF(ISNUMBER(SEARCH(M6, $K$7:$K$44)), ROW($K$7:$K$44)), IF(ISNUMBER(SEARCH(M6, $K$7:$K$44))=FALSE, ROW($K$7:$K$44)))) &gt; 12</formula>
    </cfRule>
    <cfRule type="expression" dxfId="265" priority="2">
      <formula>MAX(FREQUENCY(IF(ISNUMBER(SEARCH(M6, $E$7:$E$44)), ROW($E$7:$E$44)), IF(ISNUMBER(SEARCH(M6, $E$7:$E$44))=FALSE, ROW($E$7:$E$44)))) &gt; 12</formula>
    </cfRule>
    <cfRule type="expression" dxfId="264" priority="3">
      <formula>MAX(FREQUENCY(IF(ISNUMBER(SEARCH(M6, $F$7:$F$44)), ROW($F$7:$F$44)), IF(ISNUMBER(SEARCH(M6, $F$7:$F$44))=FALSE, ROW($F$7:$F$44)))) &gt; 12</formula>
    </cfRule>
    <cfRule type="expression" dxfId="263" priority="4">
      <formula>MAX(FREQUENCY(IF(ISNUMBER(SEARCH(M6, $G$7:$G$44)), ROW($G$7:$G$44)), IF(ISNUMBER(SEARCH(M6, $G$7:$G$44))=FALSE, ROW($G$7:$G$44)))) &gt; 12</formula>
    </cfRule>
    <cfRule type="expression" dxfId="262" priority="5">
      <formula>MAX(FREQUENCY(IF(ISNUMBER(SEARCH(M6, $H$7:$H$44)), ROW($H$7:$H$44)), IF(ISNUMBER(SEARCH(M6, $H$7:$H$44))=FALSE, ROW($H$7:$H$44)))) &gt; 12</formula>
    </cfRule>
    <cfRule type="expression" dxfId="261" priority="6">
      <formula>MAX(FREQUENCY(IF(ISNUMBER(SEARCH(M6, $I$7:$I$44)), ROW($I$7:$I$44)), IF(ISNUMBER(SEARCH(M6, $I$7:$I$44))=FALSE, ROW($I$7:$I$44)))) &gt; 12</formula>
    </cfRule>
    <cfRule type="expression" dxfId="26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9" priority="21">
      <formula>AND(ISNUMBER(N6), N6&gt;=5, NOT(ISBLANK(O6)))</formula>
    </cfRule>
    <cfRule type="expression" dxfId="258" priority="22">
      <formula>AND(ISNUMBER(N6), N6&gt;=5)</formula>
    </cfRule>
    <cfRule type="expression" dxfId="257" priority="23">
      <formula>AND(ISNUMBER(N6), N6&lt;5, NOT(ISBLANK(O6)))</formula>
    </cfRule>
    <cfRule type="expression" dxfId="256" priority="2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330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583" t="s">
        <v>332</v>
      </c>
      <c r="K13" s="459" t="s">
        <v>277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278</v>
      </c>
      <c r="F14" s="515" t="s">
        <v>67</v>
      </c>
      <c r="G14" s="515" t="s">
        <v>333</v>
      </c>
      <c r="H14" s="585" t="s">
        <v>309</v>
      </c>
      <c r="I14" s="515" t="s">
        <v>309</v>
      </c>
      <c r="J14" s="583" t="s">
        <v>332</v>
      </c>
      <c r="K14" s="583" t="s">
        <v>332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278</v>
      </c>
      <c r="F15" s="515" t="s">
        <v>67</v>
      </c>
      <c r="G15" s="515" t="s">
        <v>333</v>
      </c>
      <c r="H15" s="585" t="s">
        <v>309</v>
      </c>
      <c r="I15" s="515" t="s">
        <v>309</v>
      </c>
      <c r="J15" s="583" t="s">
        <v>332</v>
      </c>
      <c r="K15" s="583" t="s">
        <v>332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278</v>
      </c>
      <c r="F16" s="452" t="s">
        <v>67</v>
      </c>
      <c r="G16" s="515" t="s">
        <v>333</v>
      </c>
      <c r="H16" s="585" t="s">
        <v>309</v>
      </c>
      <c r="I16" s="452" t="s">
        <v>65</v>
      </c>
      <c r="J16" s="583" t="s">
        <v>332</v>
      </c>
      <c r="K16" s="583" t="s">
        <v>332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278</v>
      </c>
      <c r="F17" s="515" t="s">
        <v>334</v>
      </c>
      <c r="G17" s="515" t="s">
        <v>333</v>
      </c>
      <c r="H17" s="585" t="s">
        <v>309</v>
      </c>
      <c r="I17" s="452" t="s">
        <v>65</v>
      </c>
      <c r="J17" s="583" t="s">
        <v>332</v>
      </c>
      <c r="K17" s="583" t="s">
        <v>332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334</v>
      </c>
      <c r="G18" s="515" t="s">
        <v>335</v>
      </c>
      <c r="H18" s="585" t="s">
        <v>161</v>
      </c>
      <c r="I18" s="452" t="s">
        <v>336</v>
      </c>
      <c r="J18" s="583" t="s">
        <v>332</v>
      </c>
      <c r="K18" s="583" t="s">
        <v>332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337</v>
      </c>
      <c r="F19" s="515" t="s">
        <v>334</v>
      </c>
      <c r="G19" s="515" t="s">
        <v>333</v>
      </c>
      <c r="H19" s="585" t="s">
        <v>161</v>
      </c>
      <c r="I19" s="452" t="s">
        <v>336</v>
      </c>
      <c r="J19" s="583" t="s">
        <v>332</v>
      </c>
      <c r="K19" s="583" t="s">
        <v>332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337</v>
      </c>
      <c r="F20" s="515" t="s">
        <v>334</v>
      </c>
      <c r="G20" s="515" t="s">
        <v>333</v>
      </c>
      <c r="H20" s="585" t="s">
        <v>161</v>
      </c>
      <c r="I20" s="452" t="s">
        <v>336</v>
      </c>
      <c r="J20" s="583" t="s">
        <v>332</v>
      </c>
      <c r="K20" s="583" t="s">
        <v>332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339</v>
      </c>
      <c r="G21" s="452" t="s">
        <v>333</v>
      </c>
      <c r="H21" s="585" t="s">
        <v>340</v>
      </c>
      <c r="I21" s="452" t="s">
        <v>341</v>
      </c>
      <c r="J21" s="583" t="s">
        <v>332</v>
      </c>
      <c r="K21" s="583" t="s">
        <v>332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342</v>
      </c>
      <c r="F22" s="515" t="s">
        <v>343</v>
      </c>
      <c r="G22" s="452" t="s">
        <v>344</v>
      </c>
      <c r="H22" s="585" t="s">
        <v>345</v>
      </c>
      <c r="I22" s="585" t="s">
        <v>346</v>
      </c>
      <c r="J22" s="583" t="s">
        <v>332</v>
      </c>
      <c r="K22" s="583" t="s">
        <v>332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342</v>
      </c>
      <c r="F23" s="515" t="s">
        <v>347</v>
      </c>
      <c r="G23" s="452" t="s">
        <v>344</v>
      </c>
      <c r="H23" s="585" t="s">
        <v>345</v>
      </c>
      <c r="I23" s="585" t="s">
        <v>346</v>
      </c>
      <c r="J23" s="583" t="s">
        <v>332</v>
      </c>
      <c r="K23" s="583" t="s">
        <v>332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348</v>
      </c>
      <c r="F24" s="515" t="s">
        <v>347</v>
      </c>
      <c r="G24" s="452" t="s">
        <v>349</v>
      </c>
      <c r="H24" s="585" t="s">
        <v>350</v>
      </c>
      <c r="I24" s="585" t="s">
        <v>346</v>
      </c>
      <c r="J24" s="583" t="s">
        <v>277</v>
      </c>
      <c r="K24" s="583" t="s">
        <v>332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348</v>
      </c>
      <c r="F25" s="515" t="s">
        <v>347</v>
      </c>
      <c r="G25" s="452" t="s">
        <v>349</v>
      </c>
      <c r="H25" s="585" t="s">
        <v>350</v>
      </c>
      <c r="I25" s="585" t="s">
        <v>351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348</v>
      </c>
      <c r="F26" s="515" t="s">
        <v>352</v>
      </c>
      <c r="G26" s="452" t="s">
        <v>353</v>
      </c>
      <c r="H26" s="585" t="s">
        <v>350</v>
      </c>
      <c r="I26" s="585" t="s">
        <v>354</v>
      </c>
      <c r="J26" s="583" t="s">
        <v>332</v>
      </c>
      <c r="K26" s="583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355</v>
      </c>
      <c r="F27" s="515" t="s">
        <v>356</v>
      </c>
      <c r="G27" s="452" t="s">
        <v>357</v>
      </c>
      <c r="H27" s="585" t="s">
        <v>350</v>
      </c>
      <c r="I27" s="585" t="s">
        <v>358</v>
      </c>
      <c r="J27" s="583" t="s">
        <v>332</v>
      </c>
      <c r="K27" s="583" t="s">
        <v>332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355</v>
      </c>
      <c r="F28" s="515" t="s">
        <v>356</v>
      </c>
      <c r="G28" s="452" t="s">
        <v>357</v>
      </c>
      <c r="H28" s="585" t="s">
        <v>359</v>
      </c>
      <c r="I28" s="585" t="s">
        <v>358</v>
      </c>
      <c r="J28" s="459" t="s">
        <v>332</v>
      </c>
      <c r="K28" s="583" t="s">
        <v>332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360</v>
      </c>
      <c r="F29" s="515" t="s">
        <v>356</v>
      </c>
      <c r="G29" s="452" t="s">
        <v>361</v>
      </c>
      <c r="H29" s="585" t="s">
        <v>359</v>
      </c>
      <c r="I29" s="585" t="s">
        <v>362</v>
      </c>
      <c r="J29" s="459" t="s">
        <v>332</v>
      </c>
      <c r="K29" s="459" t="s">
        <v>332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360</v>
      </c>
      <c r="F30" s="452" t="s">
        <v>68</v>
      </c>
      <c r="G30" s="452" t="s">
        <v>363</v>
      </c>
      <c r="H30" s="585" t="s">
        <v>364</v>
      </c>
      <c r="I30" s="585" t="s">
        <v>362</v>
      </c>
      <c r="J30" s="459" t="s">
        <v>332</v>
      </c>
      <c r="K30" s="45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365</v>
      </c>
      <c r="F31" s="452" t="s">
        <v>366</v>
      </c>
      <c r="G31" s="452" t="s">
        <v>363</v>
      </c>
      <c r="H31" s="585" t="s">
        <v>364</v>
      </c>
      <c r="I31" s="585" t="s">
        <v>362</v>
      </c>
      <c r="J31" s="459" t="s">
        <v>277</v>
      </c>
      <c r="K31" s="459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367</v>
      </c>
      <c r="F32" s="452" t="s">
        <v>366</v>
      </c>
      <c r="G32" s="452" t="s">
        <v>368</v>
      </c>
      <c r="H32" s="585" t="s">
        <v>364</v>
      </c>
      <c r="I32" s="585" t="s">
        <v>362</v>
      </c>
      <c r="J32" s="459" t="s">
        <v>277</v>
      </c>
      <c r="K32" s="45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369</v>
      </c>
      <c r="F33" s="452" t="s">
        <v>366</v>
      </c>
      <c r="G33" s="452" t="s">
        <v>370</v>
      </c>
      <c r="H33" s="585" t="s">
        <v>364</v>
      </c>
      <c r="I33" s="585" t="s">
        <v>362</v>
      </c>
      <c r="J33" s="583" t="s">
        <v>277</v>
      </c>
      <c r="K33" s="459" t="s">
        <v>277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371</v>
      </c>
      <c r="F34" s="586" t="s">
        <v>372</v>
      </c>
      <c r="G34" s="538" t="s">
        <v>370</v>
      </c>
      <c r="H34" s="538"/>
      <c r="I34" s="537" t="s">
        <v>108</v>
      </c>
      <c r="J34" s="583" t="s">
        <v>277</v>
      </c>
      <c r="K34" s="459" t="s">
        <v>277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371</v>
      </c>
      <c r="F35" s="586" t="s">
        <v>372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371</v>
      </c>
      <c r="F36" s="586" t="s">
        <v>372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373</v>
      </c>
      <c r="F37" s="586" t="s">
        <v>372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373</v>
      </c>
      <c r="F38" s="586" t="s">
        <v>372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5" priority="1">
      <formula>MAX(FREQUENCY(IF(ISNUMBER(SEARCH(M6, $K$7:$K$44)), ROW($K$7:$K$44)), IF(ISNUMBER(SEARCH(M6, $K$7:$K$44))=FALSE, ROW($K$7:$K$44)))) &gt; 12</formula>
    </cfRule>
    <cfRule type="expression" dxfId="254" priority="2">
      <formula>MAX(FREQUENCY(IF(ISNUMBER(SEARCH(M6, $E$7:$E$44)), ROW($E$7:$E$44)), IF(ISNUMBER(SEARCH(M6, $E$7:$E$44))=FALSE, ROW($E$7:$E$44)))) &gt; 12</formula>
    </cfRule>
    <cfRule type="expression" dxfId="253" priority="3">
      <formula>MAX(FREQUENCY(IF(ISNUMBER(SEARCH(M6, $F$7:$F$44)), ROW($F$7:$F$44)), IF(ISNUMBER(SEARCH(M6, $F$7:$F$44))=FALSE, ROW($F$7:$F$44)))) &gt; 12</formula>
    </cfRule>
    <cfRule type="expression" dxfId="252" priority="4">
      <formula>MAX(FREQUENCY(IF(ISNUMBER(SEARCH(M6, $G$7:$G$44)), ROW($G$7:$G$44)), IF(ISNUMBER(SEARCH(M6, $G$7:$G$44))=FALSE, ROW($G$7:$G$44)))) &gt; 12</formula>
    </cfRule>
    <cfRule type="expression" dxfId="251" priority="5">
      <formula>MAX(FREQUENCY(IF(ISNUMBER(SEARCH(M6, $H$7:$H$44)), ROW($H$7:$H$44)), IF(ISNUMBER(SEARCH(M6, $H$7:$H$44))=FALSE, ROW($H$7:$H$44)))) &gt; 12</formula>
    </cfRule>
    <cfRule type="expression" dxfId="250" priority="6">
      <formula>MAX(FREQUENCY(IF(ISNUMBER(SEARCH(M6, $I$7:$I$44)), ROW($I$7:$I$44)), IF(ISNUMBER(SEARCH(M6, $I$7:$I$44))=FALSE, ROW($I$7:$I$44)))) &gt; 12</formula>
    </cfRule>
    <cfRule type="expression" dxfId="24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48" priority="8">
      <formula>AND(ISNUMBER(N6), N6&gt;=5, NOT(ISBLANK(O6)))</formula>
    </cfRule>
    <cfRule type="expression" dxfId="247" priority="9">
      <formula>AND(ISNUMBER(N6), N6&gt;=5)</formula>
    </cfRule>
    <cfRule type="expression" dxfId="246" priority="10">
      <formula>AND(ISNUMBER(N6), N6&lt;5, NOT(ISBLANK(O6)))</formula>
    </cfRule>
    <cfRule type="expression" dxfId="245" priority="11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272</v>
      </c>
      <c r="C3" s="616"/>
      <c r="D3" s="616"/>
      <c r="E3" s="616"/>
      <c r="F3" s="616"/>
      <c r="G3" s="616"/>
      <c r="H3" s="616"/>
      <c r="I3" s="616"/>
      <c r="J3" s="616"/>
      <c r="K3" s="61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276</v>
      </c>
      <c r="F12" s="515" t="s">
        <v>276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276</v>
      </c>
      <c r="F13" s="515" t="s">
        <v>276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276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276</v>
      </c>
      <c r="F15" s="515" t="s">
        <v>375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276</v>
      </c>
      <c r="F16" s="515" t="s">
        <v>375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307</v>
      </c>
      <c r="F17" s="515" t="s">
        <v>375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375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316</v>
      </c>
      <c r="F19" s="515" t="s">
        <v>375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316</v>
      </c>
      <c r="F20" s="515" t="s">
        <v>375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316</v>
      </c>
      <c r="F21" s="515" t="s">
        <v>375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278</v>
      </c>
      <c r="F22" s="515" t="s">
        <v>376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377</v>
      </c>
      <c r="F23" s="515" t="s">
        <v>376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377</v>
      </c>
      <c r="F24" s="515" t="s">
        <v>378</v>
      </c>
      <c r="G24" s="515"/>
      <c r="H24" s="515"/>
      <c r="I24" s="515" t="s">
        <v>67</v>
      </c>
      <c r="J24" s="458"/>
      <c r="K24" s="460"/>
      <c r="L24" s="61"/>
      <c r="M24" s="416" t="s">
        <v>379</v>
      </c>
      <c r="N24" s="565">
        <f>COUNTIF(E7:K44, "*Wei Jun*")/2</f>
        <v>4.5</v>
      </c>
      <c r="O24" s="550"/>
      <c r="P24" s="199"/>
      <c r="Q24" s="416" t="s">
        <v>379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378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378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377</v>
      </c>
      <c r="F27" s="515" t="s">
        <v>378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380</v>
      </c>
      <c r="F28" s="515" t="s">
        <v>380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380</v>
      </c>
      <c r="F29" s="515" t="s">
        <v>381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382</v>
      </c>
      <c r="F30" s="515" t="s">
        <v>381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382</v>
      </c>
      <c r="F31" s="515" t="s">
        <v>383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382</v>
      </c>
      <c r="F32" s="515" t="s">
        <v>383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382</v>
      </c>
      <c r="F33" s="515" t="s">
        <v>383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conditionalFormatting sqref="R6:R24">
    <cfRule type="expression" dxfId="240" priority="5">
      <formula>AND(ISNUMBER(R6), R6&gt;=5, NOT(ISBLANK(S6)))</formula>
    </cfRule>
    <cfRule type="expression" dxfId="239" priority="6">
      <formula>AND(ISNUMBER(R6), R6&gt;=5)</formula>
    </cfRule>
    <cfRule type="expression" dxfId="238" priority="7">
      <formula>AND(ISNUMBER(R6), R6&lt;5, NOT(ISBLANK(S6)))</formula>
    </cfRule>
    <cfRule type="expression" dxfId="237" priority="8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384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385</v>
      </c>
      <c r="F6" s="282" t="s">
        <v>385</v>
      </c>
      <c r="G6" s="282" t="s">
        <v>385</v>
      </c>
      <c r="H6" s="282" t="s">
        <v>385</v>
      </c>
      <c r="I6" s="282" t="s">
        <v>385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386</v>
      </c>
      <c r="F12" s="515" t="s">
        <v>386</v>
      </c>
      <c r="G12" s="515" t="s">
        <v>386</v>
      </c>
      <c r="H12" s="515" t="s">
        <v>386</v>
      </c>
      <c r="I12" s="515" t="s">
        <v>386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386</v>
      </c>
      <c r="F13" s="515" t="s">
        <v>386</v>
      </c>
      <c r="G13" s="515" t="s">
        <v>386</v>
      </c>
      <c r="H13" s="515" t="s">
        <v>386</v>
      </c>
      <c r="I13" s="515" t="s">
        <v>386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303</v>
      </c>
      <c r="F14" s="515" t="s">
        <v>387</v>
      </c>
      <c r="G14" s="515" t="s">
        <v>386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303</v>
      </c>
      <c r="F15" s="515" t="s">
        <v>388</v>
      </c>
      <c r="G15" s="515" t="s">
        <v>303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303</v>
      </c>
      <c r="F16" s="515" t="s">
        <v>388</v>
      </c>
      <c r="G16" s="515" t="s">
        <v>303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389</v>
      </c>
      <c r="F17" s="515" t="s">
        <v>388</v>
      </c>
      <c r="G17" s="515" t="s">
        <v>303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386</v>
      </c>
      <c r="F18" s="515" t="s">
        <v>388</v>
      </c>
      <c r="G18" s="452" t="s">
        <v>309</v>
      </c>
      <c r="H18" s="261" t="s">
        <v>68</v>
      </c>
      <c r="I18" s="452" t="s">
        <v>327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386</v>
      </c>
      <c r="F19" s="515" t="s">
        <v>388</v>
      </c>
      <c r="G19" s="452" t="s">
        <v>309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386</v>
      </c>
      <c r="F20" s="515" t="s">
        <v>388</v>
      </c>
      <c r="G20" s="452" t="s">
        <v>391</v>
      </c>
      <c r="H20" s="261" t="s">
        <v>68</v>
      </c>
      <c r="I20" s="452" t="s">
        <v>327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392</v>
      </c>
      <c r="F21" s="515" t="s">
        <v>388</v>
      </c>
      <c r="G21" s="452" t="s">
        <v>393</v>
      </c>
      <c r="H21" s="261" t="s">
        <v>68</v>
      </c>
      <c r="I21" s="452" t="s">
        <v>327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394</v>
      </c>
      <c r="F22" s="515" t="s">
        <v>388</v>
      </c>
      <c r="G22" s="452" t="s">
        <v>393</v>
      </c>
      <c r="H22" s="261" t="s">
        <v>395</v>
      </c>
      <c r="I22" s="452" t="s">
        <v>327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396</v>
      </c>
      <c r="F23" s="515" t="s">
        <v>388</v>
      </c>
      <c r="G23" s="452" t="s">
        <v>393</v>
      </c>
      <c r="H23" s="261" t="s">
        <v>395</v>
      </c>
      <c r="I23" s="452" t="s">
        <v>327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396</v>
      </c>
      <c r="F24" s="515" t="s">
        <v>388</v>
      </c>
      <c r="G24" s="452" t="s">
        <v>393</v>
      </c>
      <c r="H24" s="515" t="s">
        <v>57</v>
      </c>
      <c r="I24" s="452" t="s">
        <v>327</v>
      </c>
      <c r="J24" s="458"/>
      <c r="K24" s="460"/>
      <c r="L24" s="61"/>
      <c r="M24" s="416" t="s">
        <v>379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376</v>
      </c>
      <c r="G25" s="452" t="s">
        <v>393</v>
      </c>
      <c r="H25" s="515" t="s">
        <v>57</v>
      </c>
      <c r="I25" s="452" t="s">
        <v>327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397</v>
      </c>
      <c r="F26" s="515" t="s">
        <v>376</v>
      </c>
      <c r="G26" s="452" t="s">
        <v>398</v>
      </c>
      <c r="H26" s="515" t="s">
        <v>57</v>
      </c>
      <c r="I26" s="452" t="s">
        <v>327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399</v>
      </c>
      <c r="F27" s="515" t="s">
        <v>400</v>
      </c>
      <c r="G27" s="452" t="s">
        <v>398</v>
      </c>
      <c r="H27" s="515" t="s">
        <v>57</v>
      </c>
      <c r="I27" s="452" t="s">
        <v>327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401</v>
      </c>
      <c r="F28" s="515" t="s">
        <v>400</v>
      </c>
      <c r="G28" s="452" t="s">
        <v>402</v>
      </c>
      <c r="H28" s="515" t="s">
        <v>57</v>
      </c>
      <c r="I28" s="306" t="s">
        <v>327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401</v>
      </c>
      <c r="F29" s="515" t="s">
        <v>400</v>
      </c>
      <c r="G29" s="452" t="s">
        <v>402</v>
      </c>
      <c r="H29" s="261" t="s">
        <v>327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401</v>
      </c>
      <c r="F30" s="515" t="s">
        <v>65</v>
      </c>
      <c r="G30" s="452" t="s">
        <v>403</v>
      </c>
      <c r="H30" s="261" t="s">
        <v>327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404</v>
      </c>
      <c r="F31" s="515" t="s">
        <v>398</v>
      </c>
      <c r="G31" s="452" t="s">
        <v>405</v>
      </c>
      <c r="H31" s="261" t="s">
        <v>327</v>
      </c>
      <c r="I31" s="306" t="s">
        <v>406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404</v>
      </c>
      <c r="F32" s="515" t="s">
        <v>398</v>
      </c>
      <c r="G32" s="452" t="s">
        <v>405</v>
      </c>
      <c r="H32" s="261" t="s">
        <v>327</v>
      </c>
      <c r="I32" s="306" t="s">
        <v>406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404</v>
      </c>
      <c r="F33" s="515" t="s">
        <v>398</v>
      </c>
      <c r="G33" s="452" t="s">
        <v>407</v>
      </c>
      <c r="H33" s="261" t="s">
        <v>327</v>
      </c>
      <c r="I33" s="306" t="s">
        <v>406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408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409</v>
      </c>
      <c r="F6" s="282" t="s">
        <v>410</v>
      </c>
      <c r="G6" s="282" t="s">
        <v>410</v>
      </c>
      <c r="H6" s="282" t="s">
        <v>410</v>
      </c>
      <c r="I6" s="282" t="s">
        <v>410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313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411</v>
      </c>
      <c r="F12" s="515" t="s">
        <v>412</v>
      </c>
      <c r="G12" s="515" t="s">
        <v>412</v>
      </c>
      <c r="H12" s="515" t="s">
        <v>412</v>
      </c>
      <c r="I12" s="515" t="s">
        <v>412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411</v>
      </c>
      <c r="F13" s="515" t="s">
        <v>412</v>
      </c>
      <c r="G13" s="515" t="s">
        <v>412</v>
      </c>
      <c r="H13" s="515" t="s">
        <v>412</v>
      </c>
      <c r="I13" s="515" t="s">
        <v>412</v>
      </c>
      <c r="J13" s="458"/>
      <c r="K13" s="459" t="s">
        <v>277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413</v>
      </c>
      <c r="G14" s="515" t="s">
        <v>414</v>
      </c>
      <c r="H14" s="261" t="s">
        <v>412</v>
      </c>
      <c r="I14" s="452" t="s">
        <v>414</v>
      </c>
      <c r="J14" s="458"/>
      <c r="K14" s="460" t="s">
        <v>277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415</v>
      </c>
      <c r="F15" s="515" t="s">
        <v>413</v>
      </c>
      <c r="G15" s="515" t="s">
        <v>414</v>
      </c>
      <c r="H15" s="261" t="s">
        <v>412</v>
      </c>
      <c r="I15" s="452" t="s">
        <v>414</v>
      </c>
      <c r="J15" s="458"/>
      <c r="K15" s="460" t="s">
        <v>277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415</v>
      </c>
      <c r="F16" s="515" t="s">
        <v>413</v>
      </c>
      <c r="G16" s="515" t="s">
        <v>414</v>
      </c>
      <c r="H16" s="261" t="s">
        <v>412</v>
      </c>
      <c r="I16" s="452" t="s">
        <v>414</v>
      </c>
      <c r="J16" s="458" t="s">
        <v>416</v>
      </c>
      <c r="K16" s="460" t="s">
        <v>277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417</v>
      </c>
      <c r="F17" s="515" t="s">
        <v>413</v>
      </c>
      <c r="G17" s="515" t="s">
        <v>414</v>
      </c>
      <c r="H17" s="261" t="s">
        <v>412</v>
      </c>
      <c r="I17" s="452" t="s">
        <v>414</v>
      </c>
      <c r="J17" s="458" t="s">
        <v>416</v>
      </c>
      <c r="K17" s="460" t="s">
        <v>277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417</v>
      </c>
      <c r="F18" s="515" t="s">
        <v>57</v>
      </c>
      <c r="G18" s="452" t="s">
        <v>67</v>
      </c>
      <c r="H18" s="261" t="s">
        <v>412</v>
      </c>
      <c r="I18" s="452" t="s">
        <v>414</v>
      </c>
      <c r="J18" s="458" t="s">
        <v>418</v>
      </c>
      <c r="K18" s="460" t="s">
        <v>277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417</v>
      </c>
      <c r="F19" s="515" t="s">
        <v>413</v>
      </c>
      <c r="G19" s="452" t="s">
        <v>417</v>
      </c>
      <c r="H19" s="261" t="s">
        <v>412</v>
      </c>
      <c r="I19" s="452" t="s">
        <v>419</v>
      </c>
      <c r="J19" s="458" t="s">
        <v>418</v>
      </c>
      <c r="K19" s="460" t="s">
        <v>277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420</v>
      </c>
      <c r="F20" s="515" t="s">
        <v>414</v>
      </c>
      <c r="G20" s="452" t="s">
        <v>421</v>
      </c>
      <c r="H20" s="261" t="s">
        <v>68</v>
      </c>
      <c r="I20" s="452" t="s">
        <v>57</v>
      </c>
      <c r="J20" s="458" t="s">
        <v>418</v>
      </c>
      <c r="K20" s="460" t="s">
        <v>277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420</v>
      </c>
      <c r="F21" s="515" t="s">
        <v>412</v>
      </c>
      <c r="G21" s="452" t="s">
        <v>421</v>
      </c>
      <c r="H21" s="261" t="s">
        <v>68</v>
      </c>
      <c r="I21" s="452" t="s">
        <v>422</v>
      </c>
      <c r="J21" s="458" t="s">
        <v>423</v>
      </c>
      <c r="K21" s="460" t="s">
        <v>277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420</v>
      </c>
      <c r="F22" s="515" t="s">
        <v>412</v>
      </c>
      <c r="G22" s="452" t="s">
        <v>421</v>
      </c>
      <c r="H22" s="561" t="s">
        <v>70</v>
      </c>
      <c r="I22" s="452" t="s">
        <v>422</v>
      </c>
      <c r="J22" s="458" t="s">
        <v>423</v>
      </c>
      <c r="K22" s="460" t="s">
        <v>277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420</v>
      </c>
      <c r="F23" s="515" t="s">
        <v>412</v>
      </c>
      <c r="G23" s="452" t="s">
        <v>424</v>
      </c>
      <c r="H23" s="561" t="s">
        <v>70</v>
      </c>
      <c r="I23" s="452" t="s">
        <v>425</v>
      </c>
      <c r="J23" s="458" t="s">
        <v>423</v>
      </c>
      <c r="K23" s="460" t="s">
        <v>277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426</v>
      </c>
      <c r="F24" s="515" t="s">
        <v>412</v>
      </c>
      <c r="G24" s="452" t="s">
        <v>427</v>
      </c>
      <c r="H24" s="561" t="s">
        <v>70</v>
      </c>
      <c r="I24" s="452" t="s">
        <v>425</v>
      </c>
      <c r="J24" s="458" t="s">
        <v>428</v>
      </c>
      <c r="K24" s="460" t="s">
        <v>277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412</v>
      </c>
      <c r="G25" s="452" t="s">
        <v>70</v>
      </c>
      <c r="H25" s="561" t="s">
        <v>70</v>
      </c>
      <c r="I25" s="452" t="s">
        <v>425</v>
      </c>
      <c r="J25" s="458" t="s">
        <v>429</v>
      </c>
      <c r="K25" s="460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412</v>
      </c>
      <c r="G26" s="452" t="s">
        <v>57</v>
      </c>
      <c r="H26" s="561" t="s">
        <v>70</v>
      </c>
      <c r="I26" s="452" t="s">
        <v>57</v>
      </c>
      <c r="J26" s="458" t="s">
        <v>429</v>
      </c>
      <c r="K26" s="460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430</v>
      </c>
      <c r="F27" s="515" t="s">
        <v>412</v>
      </c>
      <c r="G27" s="452" t="s">
        <v>57</v>
      </c>
      <c r="H27" s="561" t="s">
        <v>70</v>
      </c>
      <c r="I27" s="452" t="s">
        <v>431</v>
      </c>
      <c r="J27" s="458" t="s">
        <v>429</v>
      </c>
      <c r="K27" s="460" t="s">
        <v>277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430</v>
      </c>
      <c r="F28" s="452" t="s">
        <v>432</v>
      </c>
      <c r="G28" s="452" t="s">
        <v>417</v>
      </c>
      <c r="H28" s="561" t="s">
        <v>67</v>
      </c>
      <c r="I28" s="452" t="s">
        <v>67</v>
      </c>
      <c r="J28" s="458" t="s">
        <v>429</v>
      </c>
      <c r="K28" s="460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430</v>
      </c>
      <c r="F29" s="452" t="s">
        <v>432</v>
      </c>
      <c r="G29" s="452" t="s">
        <v>417</v>
      </c>
      <c r="H29" s="561" t="s">
        <v>412</v>
      </c>
      <c r="I29" s="452" t="s">
        <v>412</v>
      </c>
      <c r="J29" s="458" t="s">
        <v>429</v>
      </c>
      <c r="K29" s="460" t="s">
        <v>277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430</v>
      </c>
      <c r="F30" s="452" t="s">
        <v>432</v>
      </c>
      <c r="G30" s="452" t="s">
        <v>417</v>
      </c>
      <c r="H30" s="561" t="s">
        <v>433</v>
      </c>
      <c r="I30" s="452" t="s">
        <v>70</v>
      </c>
      <c r="J30" s="458" t="s">
        <v>429</v>
      </c>
      <c r="K30" s="460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432</v>
      </c>
      <c r="F31" s="452" t="s">
        <v>432</v>
      </c>
      <c r="G31" s="452" t="s">
        <v>70</v>
      </c>
      <c r="H31" s="561" t="s">
        <v>433</v>
      </c>
      <c r="I31" s="452" t="s">
        <v>434</v>
      </c>
      <c r="J31" s="458" t="s">
        <v>429</v>
      </c>
      <c r="K31" s="460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432</v>
      </c>
      <c r="F32" s="452" t="s">
        <v>432</v>
      </c>
      <c r="G32" s="452" t="s">
        <v>70</v>
      </c>
      <c r="H32" s="561" t="s">
        <v>433</v>
      </c>
      <c r="I32" s="452" t="s">
        <v>434</v>
      </c>
      <c r="J32" s="458" t="s">
        <v>429</v>
      </c>
      <c r="K32" s="460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432</v>
      </c>
      <c r="F33" s="452" t="s">
        <v>432</v>
      </c>
      <c r="G33" s="452" t="s">
        <v>70</v>
      </c>
      <c r="H33" s="561" t="s">
        <v>433</v>
      </c>
      <c r="I33" s="452" t="s">
        <v>435</v>
      </c>
      <c r="J33" s="458" t="s">
        <v>429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432</v>
      </c>
      <c r="J34" s="458" t="s">
        <v>429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432</v>
      </c>
      <c r="J35" s="458" t="s">
        <v>429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432</v>
      </c>
      <c r="J36" s="458" t="s">
        <v>429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436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437</v>
      </c>
      <c r="F7" s="515" t="s">
        <v>437</v>
      </c>
      <c r="G7" s="515" t="s">
        <v>437</v>
      </c>
      <c r="H7" s="515" t="s">
        <v>437</v>
      </c>
      <c r="I7" s="515" t="s">
        <v>437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438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302</v>
      </c>
      <c r="F12" s="515" t="s">
        <v>66</v>
      </c>
      <c r="G12" s="515" t="s">
        <v>302</v>
      </c>
      <c r="H12" s="515" t="s">
        <v>302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302</v>
      </c>
      <c r="F13" s="515" t="s">
        <v>66</v>
      </c>
      <c r="G13" s="515" t="s">
        <v>302</v>
      </c>
      <c r="H13" s="515" t="s">
        <v>302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440</v>
      </c>
      <c r="G14" s="515" t="s">
        <v>441</v>
      </c>
      <c r="H14" s="561" t="s">
        <v>441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316</v>
      </c>
      <c r="F15" s="515" t="s">
        <v>440</v>
      </c>
      <c r="G15" s="515" t="s">
        <v>442</v>
      </c>
      <c r="H15" s="561" t="s">
        <v>441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316</v>
      </c>
      <c r="F16" s="515" t="s">
        <v>440</v>
      </c>
      <c r="G16" s="515" t="s">
        <v>442</v>
      </c>
      <c r="H16" s="561" t="s">
        <v>441</v>
      </c>
      <c r="I16" s="452" t="s">
        <v>427</v>
      </c>
      <c r="J16" s="458" t="s">
        <v>443</v>
      </c>
      <c r="K16" s="460" t="s">
        <v>444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445</v>
      </c>
      <c r="F17" s="515" t="s">
        <v>440</v>
      </c>
      <c r="G17" s="515" t="s">
        <v>442</v>
      </c>
      <c r="H17" s="561" t="s">
        <v>446</v>
      </c>
      <c r="I17" s="452" t="s">
        <v>427</v>
      </c>
      <c r="J17" s="458" t="s">
        <v>443</v>
      </c>
      <c r="K17" s="460" t="s">
        <v>444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440</v>
      </c>
      <c r="G18" s="452" t="s">
        <v>417</v>
      </c>
      <c r="H18" s="561" t="s">
        <v>309</v>
      </c>
      <c r="I18" s="452" t="s">
        <v>427</v>
      </c>
      <c r="J18" s="458" t="s">
        <v>443</v>
      </c>
      <c r="K18" s="460" t="s">
        <v>444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307</v>
      </c>
      <c r="F19" s="515" t="s">
        <v>447</v>
      </c>
      <c r="G19" s="452" t="s">
        <v>67</v>
      </c>
      <c r="H19" s="561" t="s">
        <v>400</v>
      </c>
      <c r="I19" s="452" t="s">
        <v>432</v>
      </c>
      <c r="J19" s="458" t="s">
        <v>443</v>
      </c>
      <c r="K19" s="460" t="s">
        <v>448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447</v>
      </c>
      <c r="G20" s="452" t="s">
        <v>67</v>
      </c>
      <c r="H20" s="561" t="s">
        <v>449</v>
      </c>
      <c r="I20" s="452" t="s">
        <v>432</v>
      </c>
      <c r="J20" s="458" t="s">
        <v>443</v>
      </c>
      <c r="K20" s="460" t="s">
        <v>448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441</v>
      </c>
      <c r="I21" s="452" t="s">
        <v>432</v>
      </c>
      <c r="J21" s="458" t="s">
        <v>443</v>
      </c>
      <c r="K21" s="460" t="s">
        <v>448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66</v>
      </c>
      <c r="G22" s="452" t="s">
        <v>67</v>
      </c>
      <c r="H22" s="561" t="s">
        <v>450</v>
      </c>
      <c r="I22" s="452" t="s">
        <v>432</v>
      </c>
      <c r="J22" s="458" t="s">
        <v>443</v>
      </c>
      <c r="K22" s="460" t="s">
        <v>448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307</v>
      </c>
      <c r="F23" s="515" t="s">
        <v>66</v>
      </c>
      <c r="G23" s="452" t="s">
        <v>427</v>
      </c>
      <c r="H23" s="452" t="s">
        <v>441</v>
      </c>
      <c r="I23" s="452" t="s">
        <v>432</v>
      </c>
      <c r="J23" s="458" t="s">
        <v>443</v>
      </c>
      <c r="K23" s="460" t="s">
        <v>448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445</v>
      </c>
      <c r="F24" s="515" t="s">
        <v>66</v>
      </c>
      <c r="G24" s="452" t="s">
        <v>427</v>
      </c>
      <c r="H24" s="452" t="s">
        <v>451</v>
      </c>
      <c r="I24" s="452" t="s">
        <v>432</v>
      </c>
      <c r="J24" s="458" t="s">
        <v>443</v>
      </c>
      <c r="K24" s="460" t="s">
        <v>448</v>
      </c>
      <c r="L24" s="61"/>
      <c r="M24" s="416" t="s">
        <v>379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445</v>
      </c>
      <c r="F25" s="515" t="s">
        <v>59</v>
      </c>
      <c r="G25" s="452" t="s">
        <v>427</v>
      </c>
      <c r="H25" s="452" t="s">
        <v>451</v>
      </c>
      <c r="I25" s="452" t="s">
        <v>432</v>
      </c>
      <c r="J25" s="458" t="s">
        <v>443</v>
      </c>
      <c r="K25" s="460" t="s">
        <v>448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59</v>
      </c>
      <c r="G26" s="452" t="s">
        <v>452</v>
      </c>
      <c r="H26" s="452" t="s">
        <v>451</v>
      </c>
      <c r="I26" s="452" t="s">
        <v>61</v>
      </c>
      <c r="J26" s="458" t="s">
        <v>443</v>
      </c>
      <c r="K26" s="460" t="s">
        <v>448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316</v>
      </c>
      <c r="F27" s="515" t="s">
        <v>453</v>
      </c>
      <c r="G27" s="452" t="s">
        <v>454</v>
      </c>
      <c r="H27" s="452" t="s">
        <v>455</v>
      </c>
      <c r="I27" s="452" t="s">
        <v>61</v>
      </c>
      <c r="J27" s="458" t="s">
        <v>443</v>
      </c>
      <c r="K27" s="460" t="s">
        <v>448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456</v>
      </c>
      <c r="F28" s="515" t="s">
        <v>453</v>
      </c>
      <c r="G28" s="452" t="s">
        <v>454</v>
      </c>
      <c r="H28" s="561" t="s">
        <v>457</v>
      </c>
      <c r="I28" s="452" t="s">
        <v>70</v>
      </c>
      <c r="J28" s="458" t="s">
        <v>443</v>
      </c>
      <c r="K28" s="460" t="s">
        <v>448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454</v>
      </c>
      <c r="F29" s="515" t="s">
        <v>453</v>
      </c>
      <c r="G29" s="452" t="s">
        <v>454</v>
      </c>
      <c r="H29" s="561" t="s">
        <v>457</v>
      </c>
      <c r="I29" s="452" t="s">
        <v>70</v>
      </c>
      <c r="J29" s="458" t="s">
        <v>443</v>
      </c>
      <c r="K29" s="460" t="s">
        <v>448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454</v>
      </c>
      <c r="F30" s="515" t="s">
        <v>453</v>
      </c>
      <c r="G30" s="452" t="s">
        <v>454</v>
      </c>
      <c r="H30" s="561" t="s">
        <v>457</v>
      </c>
      <c r="I30" s="452" t="s">
        <v>457</v>
      </c>
      <c r="J30" s="458" t="s">
        <v>443</v>
      </c>
      <c r="K30" s="460" t="s">
        <v>448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454</v>
      </c>
      <c r="F31" s="515" t="s">
        <v>453</v>
      </c>
      <c r="G31" s="452" t="s">
        <v>454</v>
      </c>
      <c r="H31" s="561" t="s">
        <v>427</v>
      </c>
      <c r="I31" s="452" t="s">
        <v>457</v>
      </c>
      <c r="J31" s="458" t="s">
        <v>443</v>
      </c>
      <c r="K31" s="460" t="s">
        <v>448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454</v>
      </c>
      <c r="F32" s="515" t="s">
        <v>453</v>
      </c>
      <c r="G32" s="452" t="s">
        <v>454</v>
      </c>
      <c r="H32" s="561" t="s">
        <v>427</v>
      </c>
      <c r="I32" s="452" t="s">
        <v>457</v>
      </c>
      <c r="J32" s="458"/>
      <c r="K32" s="460" t="s">
        <v>448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454</v>
      </c>
      <c r="F33" s="515" t="s">
        <v>453</v>
      </c>
      <c r="G33" s="452" t="s">
        <v>454</v>
      </c>
      <c r="H33" s="561" t="s">
        <v>427</v>
      </c>
      <c r="I33" s="452" t="s">
        <v>457</v>
      </c>
      <c r="J33" s="458"/>
      <c r="K33" s="460" t="s">
        <v>448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458</v>
      </c>
      <c r="F34" s="538"/>
      <c r="G34" s="538"/>
      <c r="H34" s="538"/>
      <c r="I34" s="537" t="s">
        <v>457</v>
      </c>
      <c r="J34" s="458"/>
      <c r="K34" s="460" t="s">
        <v>448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458</v>
      </c>
      <c r="F35" s="353"/>
      <c r="G35" s="350"/>
      <c r="H35" s="538"/>
      <c r="I35" s="537"/>
      <c r="J35" s="458"/>
      <c r="K35" s="460" t="s">
        <v>448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458</v>
      </c>
      <c r="F36" s="353"/>
      <c r="G36" s="350"/>
      <c r="H36" s="538"/>
      <c r="I36" s="537"/>
      <c r="J36" s="458"/>
      <c r="K36" s="460" t="s">
        <v>448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458</v>
      </c>
      <c r="F37" s="353"/>
      <c r="G37" s="337"/>
      <c r="H37" s="538"/>
      <c r="I37" s="273"/>
      <c r="J37" s="458"/>
      <c r="K37" s="460" t="s">
        <v>444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458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459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460</v>
      </c>
      <c r="F5" s="223" t="s">
        <v>461</v>
      </c>
      <c r="G5" s="223" t="s">
        <v>462</v>
      </c>
      <c r="H5" s="223" t="s">
        <v>463</v>
      </c>
      <c r="I5" s="223" t="s">
        <v>464</v>
      </c>
      <c r="J5" s="223" t="s">
        <v>465</v>
      </c>
      <c r="K5" s="223" t="s">
        <v>466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467</v>
      </c>
      <c r="F6" s="282" t="s">
        <v>468</v>
      </c>
      <c r="G6" s="282" t="s">
        <v>467</v>
      </c>
      <c r="H6" s="282" t="s">
        <v>469</v>
      </c>
      <c r="I6" s="282" t="s">
        <v>467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470</v>
      </c>
      <c r="F7" s="515" t="s">
        <v>427</v>
      </c>
      <c r="G7" s="515" t="s">
        <v>470</v>
      </c>
      <c r="H7" s="560"/>
      <c r="I7" s="452" t="s">
        <v>470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470</v>
      </c>
      <c r="F8" s="515" t="s">
        <v>427</v>
      </c>
      <c r="G8" s="515" t="s">
        <v>470</v>
      </c>
      <c r="H8" s="560"/>
      <c r="I8" s="452" t="s">
        <v>470</v>
      </c>
      <c r="J8" s="458" t="s">
        <v>416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471</v>
      </c>
      <c r="F9" s="515" t="s">
        <v>452</v>
      </c>
      <c r="G9" s="515" t="s">
        <v>470</v>
      </c>
      <c r="H9" s="308"/>
      <c r="I9" s="452" t="s">
        <v>470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445</v>
      </c>
      <c r="F10" s="515" t="s">
        <v>452</v>
      </c>
      <c r="G10" s="515" t="s">
        <v>470</v>
      </c>
      <c r="H10" s="308"/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445</v>
      </c>
      <c r="F11" s="452" t="s">
        <v>472</v>
      </c>
      <c r="G11" s="515" t="s">
        <v>470</v>
      </c>
      <c r="H11" s="308"/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445</v>
      </c>
      <c r="F12" s="515" t="s">
        <v>473</v>
      </c>
      <c r="G12" s="515" t="s">
        <v>470</v>
      </c>
      <c r="H12" s="308"/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334</v>
      </c>
      <c r="F13" s="515" t="s">
        <v>473</v>
      </c>
      <c r="G13" s="452" t="s">
        <v>447</v>
      </c>
      <c r="H13" s="308"/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334</v>
      </c>
      <c r="F14" s="515" t="s">
        <v>473</v>
      </c>
      <c r="G14" s="452" t="s">
        <v>473</v>
      </c>
      <c r="H14" s="308"/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334</v>
      </c>
      <c r="F15" s="515" t="s">
        <v>473</v>
      </c>
      <c r="G15" s="452" t="s">
        <v>473</v>
      </c>
      <c r="H15" s="308"/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474</v>
      </c>
      <c r="F16" s="515" t="s">
        <v>473</v>
      </c>
      <c r="G16" s="452" t="s">
        <v>473</v>
      </c>
      <c r="H16" s="308"/>
      <c r="I16" s="452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474</v>
      </c>
      <c r="F17" s="515" t="s">
        <v>475</v>
      </c>
      <c r="G17" s="452" t="s">
        <v>473</v>
      </c>
      <c r="H17" s="308"/>
      <c r="I17" s="452" t="s">
        <v>476</v>
      </c>
      <c r="J17" s="458" t="s">
        <v>416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474</v>
      </c>
      <c r="F18" s="515" t="s">
        <v>477</v>
      </c>
      <c r="G18" s="452" t="s">
        <v>473</v>
      </c>
      <c r="H18" s="308"/>
      <c r="I18" s="452" t="s">
        <v>476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474</v>
      </c>
      <c r="F19" s="515" t="s">
        <v>477</v>
      </c>
      <c r="G19" s="452" t="s">
        <v>478</v>
      </c>
      <c r="H19" s="308"/>
      <c r="I19" s="452" t="s">
        <v>473</v>
      </c>
      <c r="J19" s="458" t="s">
        <v>416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474</v>
      </c>
      <c r="F20" s="515" t="s">
        <v>475</v>
      </c>
      <c r="G20" s="452" t="s">
        <v>427</v>
      </c>
      <c r="H20" s="308" t="s">
        <v>68</v>
      </c>
      <c r="I20" s="452" t="s">
        <v>476</v>
      </c>
      <c r="J20" s="458" t="s">
        <v>416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474</v>
      </c>
      <c r="F21" s="515" t="s">
        <v>475</v>
      </c>
      <c r="G21" s="452" t="s">
        <v>454</v>
      </c>
      <c r="H21" s="308" t="s">
        <v>328</v>
      </c>
      <c r="I21" s="452" t="s">
        <v>452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316</v>
      </c>
      <c r="F22" s="452" t="s">
        <v>479</v>
      </c>
      <c r="G22" s="452" t="s">
        <v>454</v>
      </c>
      <c r="H22" s="308" t="s">
        <v>356</v>
      </c>
      <c r="I22" s="452" t="s">
        <v>452</v>
      </c>
      <c r="J22" s="458" t="s">
        <v>416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480</v>
      </c>
      <c r="F23" s="452" t="s">
        <v>479</v>
      </c>
      <c r="G23" s="452" t="s">
        <v>481</v>
      </c>
      <c r="H23" s="308" t="s">
        <v>356</v>
      </c>
      <c r="I23" s="452" t="s">
        <v>452</v>
      </c>
      <c r="J23" s="458" t="s">
        <v>416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456</v>
      </c>
      <c r="F24" s="452" t="s">
        <v>479</v>
      </c>
      <c r="G24" s="452" t="s">
        <v>481</v>
      </c>
      <c r="H24" s="308" t="s">
        <v>356</v>
      </c>
      <c r="I24" s="452" t="s">
        <v>452</v>
      </c>
      <c r="J24" s="458" t="s">
        <v>416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456</v>
      </c>
      <c r="F25" s="452" t="s">
        <v>475</v>
      </c>
      <c r="G25" s="452" t="s">
        <v>457</v>
      </c>
      <c r="H25" s="308" t="s">
        <v>356</v>
      </c>
      <c r="I25" s="306" t="s">
        <v>482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456</v>
      </c>
      <c r="F26" s="452" t="s">
        <v>432</v>
      </c>
      <c r="G26" s="452" t="s">
        <v>457</v>
      </c>
      <c r="H26" s="308" t="s">
        <v>356</v>
      </c>
      <c r="I26" s="306" t="s">
        <v>482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456</v>
      </c>
      <c r="F27" s="452" t="s">
        <v>432</v>
      </c>
      <c r="G27" s="452" t="s">
        <v>452</v>
      </c>
      <c r="H27" s="308" t="s">
        <v>356</v>
      </c>
      <c r="I27" s="306" t="s">
        <v>482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456</v>
      </c>
      <c r="F28" s="452" t="s">
        <v>427</v>
      </c>
      <c r="G28" s="452" t="s">
        <v>452</v>
      </c>
      <c r="H28" s="308" t="s">
        <v>356</v>
      </c>
      <c r="I28" s="306" t="s">
        <v>482</v>
      </c>
      <c r="J28" s="458" t="s">
        <v>416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452</v>
      </c>
      <c r="H29" s="308" t="s">
        <v>356</v>
      </c>
      <c r="I29" s="537" t="s">
        <v>457</v>
      </c>
      <c r="J29" s="458" t="s">
        <v>416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356</v>
      </c>
      <c r="I30" s="537" t="s">
        <v>457</v>
      </c>
      <c r="J30" s="458" t="s">
        <v>416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356</v>
      </c>
      <c r="I31" s="537"/>
      <c r="J31" s="458" t="s">
        <v>416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356</v>
      </c>
      <c r="I32" s="273"/>
      <c r="J32" s="458" t="s">
        <v>416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18"/>
      <c r="D42" s="618"/>
      <c r="E42" s="618"/>
      <c r="F42" s="618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0" priority="5">
      <formula>AND(ISNUMBER(N6), N6&gt;=5, NOT(ISBLANK(O6)))</formula>
    </cfRule>
    <cfRule type="expression" dxfId="219" priority="6">
      <formula>AND(ISNUMBER(N6), N6&gt;=5)</formula>
    </cfRule>
    <cfRule type="expression" dxfId="218" priority="7">
      <formula>AND(ISNUMBER(N6), N6&lt;5, NOT(ISBLANK(O6)))</formula>
    </cfRule>
    <cfRule type="expression" dxfId="217" priority="8">
      <formula>AND(ISNUMBER(N6), N6&lt;5, ISBLANK(O6))</formula>
    </cfRule>
  </conditionalFormatting>
  <conditionalFormatting sqref="R6:R24">
    <cfRule type="expression" dxfId="216" priority="1">
      <formula>AND(ISNUMBER(R6), R6&gt;=5, NOT(ISBLANK(S6)))</formula>
    </cfRule>
    <cfRule type="expression" dxfId="215" priority="2">
      <formula>AND(ISNUMBER(R6), R6&gt;=5)</formula>
    </cfRule>
    <cfRule type="expression" dxfId="214" priority="3">
      <formula>AND(ISNUMBER(R6), R6&lt;5, NOT(ISBLANK(S6)))</formula>
    </cfRule>
    <cfRule type="expression" dxfId="213" priority="4">
      <formula>AND(ISNUMBER(R6), R6&lt;5, ISBLANK(S6))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459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483</v>
      </c>
      <c r="F5" s="223" t="s">
        <v>484</v>
      </c>
      <c r="G5" s="223" t="s">
        <v>485</v>
      </c>
      <c r="H5" s="223" t="s">
        <v>486</v>
      </c>
      <c r="I5" s="223" t="s">
        <v>487</v>
      </c>
      <c r="J5" s="223" t="s">
        <v>488</v>
      </c>
      <c r="K5" s="223" t="s">
        <v>489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490</v>
      </c>
      <c r="F6" s="282" t="s">
        <v>490</v>
      </c>
      <c r="G6" s="282" t="s">
        <v>490</v>
      </c>
      <c r="H6" s="282" t="s">
        <v>490</v>
      </c>
      <c r="I6" s="282" t="s">
        <v>490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282</v>
      </c>
      <c r="F7" s="515" t="s">
        <v>282</v>
      </c>
      <c r="G7" s="515" t="s">
        <v>282</v>
      </c>
      <c r="H7" s="515" t="s">
        <v>282</v>
      </c>
      <c r="I7" s="452" t="s">
        <v>282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282</v>
      </c>
      <c r="F8" s="515" t="s">
        <v>282</v>
      </c>
      <c r="G8" s="452" t="s">
        <v>282</v>
      </c>
      <c r="H8" s="515" t="s">
        <v>282</v>
      </c>
      <c r="I8" s="452" t="s">
        <v>282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276</v>
      </c>
      <c r="F9" s="515" t="s">
        <v>447</v>
      </c>
      <c r="G9" s="452" t="s">
        <v>432</v>
      </c>
      <c r="H9" s="452" t="s">
        <v>491</v>
      </c>
      <c r="I9" s="452" t="s">
        <v>492</v>
      </c>
      <c r="J9" s="460" t="s">
        <v>493</v>
      </c>
      <c r="K9" s="460" t="s">
        <v>493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276</v>
      </c>
      <c r="F10" s="515" t="s">
        <v>447</v>
      </c>
      <c r="G10" s="452" t="s">
        <v>432</v>
      </c>
      <c r="H10" s="452" t="s">
        <v>375</v>
      </c>
      <c r="I10" s="452" t="s">
        <v>432</v>
      </c>
      <c r="J10" s="460" t="s">
        <v>493</v>
      </c>
      <c r="K10" s="460" t="s">
        <v>493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447</v>
      </c>
      <c r="G11" s="452" t="s">
        <v>432</v>
      </c>
      <c r="H11" s="452" t="s">
        <v>375</v>
      </c>
      <c r="I11" s="452" t="s">
        <v>432</v>
      </c>
      <c r="J11" s="460" t="s">
        <v>493</v>
      </c>
      <c r="K11" s="460" t="s">
        <v>493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276</v>
      </c>
      <c r="F12" s="515" t="s">
        <v>447</v>
      </c>
      <c r="G12" s="452" t="s">
        <v>432</v>
      </c>
      <c r="H12" s="452" t="s">
        <v>276</v>
      </c>
      <c r="I12" s="452" t="s">
        <v>452</v>
      </c>
      <c r="J12" s="460" t="s">
        <v>493</v>
      </c>
      <c r="K12" s="460" t="s">
        <v>493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276</v>
      </c>
      <c r="F13" s="515" t="s">
        <v>447</v>
      </c>
      <c r="G13" s="452" t="s">
        <v>282</v>
      </c>
      <c r="H13" s="306" t="s">
        <v>494</v>
      </c>
      <c r="I13" s="452" t="s">
        <v>495</v>
      </c>
      <c r="J13" s="460" t="s">
        <v>493</v>
      </c>
      <c r="K13" s="460" t="s">
        <v>493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276</v>
      </c>
      <c r="F14" s="515" t="s">
        <v>447</v>
      </c>
      <c r="G14" s="452" t="s">
        <v>496</v>
      </c>
      <c r="H14" s="306" t="s">
        <v>494</v>
      </c>
      <c r="I14" s="452" t="s">
        <v>495</v>
      </c>
      <c r="J14" s="460" t="s">
        <v>493</v>
      </c>
      <c r="K14" s="460" t="s">
        <v>493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276</v>
      </c>
      <c r="F15" s="515" t="s">
        <v>447</v>
      </c>
      <c r="G15" s="452" t="s">
        <v>496</v>
      </c>
      <c r="H15" s="452" t="s">
        <v>497</v>
      </c>
      <c r="I15" s="452" t="s">
        <v>495</v>
      </c>
      <c r="J15" s="460" t="s">
        <v>493</v>
      </c>
      <c r="K15" s="460" t="s">
        <v>493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276</v>
      </c>
      <c r="F16" s="515" t="s">
        <v>447</v>
      </c>
      <c r="G16" s="452" t="s">
        <v>496</v>
      </c>
      <c r="H16" s="452" t="s">
        <v>497</v>
      </c>
      <c r="I16" s="452" t="s">
        <v>495</v>
      </c>
      <c r="J16" s="460" t="s">
        <v>493</v>
      </c>
      <c r="K16" s="460" t="s">
        <v>493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302</v>
      </c>
      <c r="G17" s="452" t="s">
        <v>496</v>
      </c>
      <c r="H17" s="452" t="s">
        <v>497</v>
      </c>
      <c r="I17" s="452" t="s">
        <v>498</v>
      </c>
      <c r="J17" s="460" t="s">
        <v>493</v>
      </c>
      <c r="K17" s="460" t="s">
        <v>493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276</v>
      </c>
      <c r="F18" s="452" t="s">
        <v>302</v>
      </c>
      <c r="G18" s="452" t="s">
        <v>496</v>
      </c>
      <c r="H18" s="452" t="s">
        <v>476</v>
      </c>
      <c r="I18" s="452" t="s">
        <v>498</v>
      </c>
      <c r="J18" s="460" t="s">
        <v>493</v>
      </c>
      <c r="K18" s="460" t="s">
        <v>499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276</v>
      </c>
      <c r="F19" s="452" t="s">
        <v>302</v>
      </c>
      <c r="G19" s="452" t="s">
        <v>452</v>
      </c>
      <c r="H19" s="452" t="s">
        <v>500</v>
      </c>
      <c r="I19" s="452" t="s">
        <v>498</v>
      </c>
      <c r="J19" s="460" t="s">
        <v>493</v>
      </c>
      <c r="K19" s="460" t="s">
        <v>499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276</v>
      </c>
      <c r="F20" s="452" t="s">
        <v>302</v>
      </c>
      <c r="G20" s="452" t="s">
        <v>452</v>
      </c>
      <c r="H20" s="452" t="s">
        <v>500</v>
      </c>
      <c r="I20" s="452" t="s">
        <v>498</v>
      </c>
      <c r="J20" s="460" t="s">
        <v>493</v>
      </c>
      <c r="K20" s="460" t="s">
        <v>499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276</v>
      </c>
      <c r="F21" s="452" t="s">
        <v>302</v>
      </c>
      <c r="G21" s="452" t="s">
        <v>452</v>
      </c>
      <c r="H21" s="452" t="s">
        <v>500</v>
      </c>
      <c r="I21" s="306" t="s">
        <v>474</v>
      </c>
      <c r="J21" s="460" t="s">
        <v>493</v>
      </c>
      <c r="K21" s="460" t="s">
        <v>499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276</v>
      </c>
      <c r="F22" s="452" t="s">
        <v>302</v>
      </c>
      <c r="G22" s="452" t="s">
        <v>452</v>
      </c>
      <c r="H22" s="452" t="s">
        <v>500</v>
      </c>
      <c r="I22" s="306" t="s">
        <v>473</v>
      </c>
      <c r="J22" s="460" t="s">
        <v>493</v>
      </c>
      <c r="K22" s="460" t="s">
        <v>499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498</v>
      </c>
      <c r="G23" s="452" t="s">
        <v>453</v>
      </c>
      <c r="H23" s="452" t="s">
        <v>452</v>
      </c>
      <c r="I23" s="306" t="s">
        <v>476</v>
      </c>
      <c r="J23" s="460" t="s">
        <v>493</v>
      </c>
      <c r="K23" s="460" t="s">
        <v>499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447</v>
      </c>
      <c r="F24" s="452" t="s">
        <v>498</v>
      </c>
      <c r="G24" s="452" t="s">
        <v>453</v>
      </c>
      <c r="H24" s="452" t="s">
        <v>452</v>
      </c>
      <c r="I24" s="306" t="s">
        <v>476</v>
      </c>
      <c r="J24" s="460" t="s">
        <v>493</v>
      </c>
      <c r="K24" s="460" t="s">
        <v>493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447</v>
      </c>
      <c r="F25" s="452" t="s">
        <v>498</v>
      </c>
      <c r="G25" s="452" t="s">
        <v>453</v>
      </c>
      <c r="H25" s="452" t="s">
        <v>501</v>
      </c>
      <c r="I25" s="306" t="s">
        <v>476</v>
      </c>
      <c r="J25" s="460" t="s">
        <v>493</v>
      </c>
      <c r="K25" s="460" t="s">
        <v>493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447</v>
      </c>
      <c r="F26" s="452" t="s">
        <v>498</v>
      </c>
      <c r="G26" s="452" t="s">
        <v>453</v>
      </c>
      <c r="H26" s="452" t="s">
        <v>502</v>
      </c>
      <c r="I26" s="306" t="s">
        <v>476</v>
      </c>
      <c r="J26" s="460" t="s">
        <v>493</v>
      </c>
      <c r="K26" s="460" t="s">
        <v>493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447</v>
      </c>
      <c r="F27" s="452" t="s">
        <v>498</v>
      </c>
      <c r="G27" s="452" t="s">
        <v>503</v>
      </c>
      <c r="H27" s="213" t="s">
        <v>502</v>
      </c>
      <c r="I27" s="306" t="s">
        <v>476</v>
      </c>
      <c r="J27" s="460" t="s">
        <v>493</v>
      </c>
      <c r="K27" s="460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447</v>
      </c>
      <c r="F28" s="452" t="s">
        <v>498</v>
      </c>
      <c r="G28" s="452" t="s">
        <v>504</v>
      </c>
      <c r="H28" s="213" t="s">
        <v>502</v>
      </c>
      <c r="I28" s="306" t="s">
        <v>476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505</v>
      </c>
      <c r="H29" s="539" t="s">
        <v>502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505</v>
      </c>
      <c r="H30" s="559" t="s">
        <v>502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505</v>
      </c>
      <c r="H31" s="559" t="s">
        <v>502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505</v>
      </c>
      <c r="H32" s="559" t="s">
        <v>502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18"/>
      <c r="D42" s="618"/>
      <c r="E42" s="618"/>
      <c r="F42" s="61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506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393</v>
      </c>
      <c r="F7" s="452" t="s">
        <v>393</v>
      </c>
      <c r="G7" s="452" t="s">
        <v>393</v>
      </c>
      <c r="H7" s="452" t="s">
        <v>393</v>
      </c>
      <c r="I7" s="452" t="s">
        <v>393</v>
      </c>
      <c r="J7" s="458" t="s">
        <v>416</v>
      </c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393</v>
      </c>
      <c r="F8" s="452" t="s">
        <v>393</v>
      </c>
      <c r="G8" s="452" t="s">
        <v>514</v>
      </c>
      <c r="H8" s="452" t="s">
        <v>393</v>
      </c>
      <c r="I8" s="452" t="s">
        <v>393</v>
      </c>
      <c r="J8" s="458" t="s">
        <v>416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496</v>
      </c>
      <c r="G9" s="452" t="s">
        <v>447</v>
      </c>
      <c r="H9" s="452" t="s">
        <v>53</v>
      </c>
      <c r="I9" s="452" t="s">
        <v>452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447</v>
      </c>
      <c r="H10" s="452" t="s">
        <v>53</v>
      </c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3.5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386</v>
      </c>
      <c r="G11" s="452" t="s">
        <v>447</v>
      </c>
      <c r="H11" s="452" t="s">
        <v>496</v>
      </c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473</v>
      </c>
      <c r="F12" s="452" t="s">
        <v>386</v>
      </c>
      <c r="G12" s="452" t="s">
        <v>447</v>
      </c>
      <c r="H12" s="452" t="s">
        <v>496</v>
      </c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473</v>
      </c>
      <c r="F13" s="452" t="s">
        <v>386</v>
      </c>
      <c r="G13" s="452" t="s">
        <v>447</v>
      </c>
      <c r="H13" s="306" t="s">
        <v>473</v>
      </c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496</v>
      </c>
      <c r="F14" s="452" t="s">
        <v>386</v>
      </c>
      <c r="G14" s="452" t="s">
        <v>447</v>
      </c>
      <c r="H14" s="306" t="s">
        <v>473</v>
      </c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496</v>
      </c>
      <c r="F15" s="452" t="s">
        <v>386</v>
      </c>
      <c r="G15" s="452" t="s">
        <v>447</v>
      </c>
      <c r="H15" s="452" t="s">
        <v>53</v>
      </c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496</v>
      </c>
      <c r="F16" s="452" t="s">
        <v>386</v>
      </c>
      <c r="G16" s="452" t="s">
        <v>447</v>
      </c>
      <c r="H16" s="452" t="s">
        <v>474</v>
      </c>
      <c r="I16" s="306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496</v>
      </c>
      <c r="F17" s="452" t="s">
        <v>386</v>
      </c>
      <c r="G17" s="452" t="s">
        <v>447</v>
      </c>
      <c r="H17" s="452" t="s">
        <v>474</v>
      </c>
      <c r="I17" s="306" t="s">
        <v>515</v>
      </c>
      <c r="J17" s="458" t="s">
        <v>416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473</v>
      </c>
      <c r="F18" s="452" t="s">
        <v>386</v>
      </c>
      <c r="G18" s="452" t="s">
        <v>447</v>
      </c>
      <c r="H18" s="452" t="s">
        <v>352</v>
      </c>
      <c r="I18" s="306" t="s">
        <v>515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473</v>
      </c>
      <c r="F19" s="452" t="s">
        <v>516</v>
      </c>
      <c r="G19" s="452" t="s">
        <v>447</v>
      </c>
      <c r="H19" s="452" t="s">
        <v>352</v>
      </c>
      <c r="I19" s="306" t="s">
        <v>515</v>
      </c>
      <c r="J19" s="458" t="s">
        <v>416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473</v>
      </c>
      <c r="F20" s="452" t="s">
        <v>516</v>
      </c>
      <c r="G20" s="452" t="s">
        <v>447</v>
      </c>
      <c r="H20" s="452" t="s">
        <v>352</v>
      </c>
      <c r="I20" s="306" t="s">
        <v>515</v>
      </c>
      <c r="J20" s="458" t="s">
        <v>416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516</v>
      </c>
      <c r="G21" s="452" t="s">
        <v>517</v>
      </c>
      <c r="H21" s="452" t="s">
        <v>352</v>
      </c>
      <c r="I21" s="452" t="s">
        <v>53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518</v>
      </c>
      <c r="G22" s="452" t="s">
        <v>517</v>
      </c>
      <c r="H22" s="452" t="s">
        <v>352</v>
      </c>
      <c r="I22" s="452" t="s">
        <v>53</v>
      </c>
      <c r="J22" s="458" t="s">
        <v>416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518</v>
      </c>
      <c r="G23" s="452" t="s">
        <v>517</v>
      </c>
      <c r="H23" s="452" t="s">
        <v>471</v>
      </c>
      <c r="I23" s="452" t="s">
        <v>53</v>
      </c>
      <c r="J23" s="458" t="s">
        <v>416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282</v>
      </c>
      <c r="F24" s="452" t="s">
        <v>518</v>
      </c>
      <c r="G24" s="452" t="s">
        <v>517</v>
      </c>
      <c r="H24" s="452" t="s">
        <v>452</v>
      </c>
      <c r="I24" s="452" t="s">
        <v>53</v>
      </c>
      <c r="J24" s="458" t="s">
        <v>416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282</v>
      </c>
      <c r="F25" s="452" t="s">
        <v>518</v>
      </c>
      <c r="G25" s="452" t="s">
        <v>53</v>
      </c>
      <c r="H25" s="452" t="s">
        <v>452</v>
      </c>
      <c r="I25" s="452" t="s">
        <v>519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282</v>
      </c>
      <c r="F26" s="452" t="s">
        <v>518</v>
      </c>
      <c r="G26" s="452" t="s">
        <v>520</v>
      </c>
      <c r="H26" s="452" t="s">
        <v>452</v>
      </c>
      <c r="I26" s="452" t="s">
        <v>519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282</v>
      </c>
      <c r="F27" s="452" t="s">
        <v>518</v>
      </c>
      <c r="G27" s="452" t="s">
        <v>520</v>
      </c>
      <c r="H27" s="452" t="s">
        <v>53</v>
      </c>
      <c r="I27" s="452" t="s">
        <v>519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282</v>
      </c>
      <c r="F28" s="452" t="s">
        <v>518</v>
      </c>
      <c r="G28" s="452" t="s">
        <v>520</v>
      </c>
      <c r="H28" s="452" t="s">
        <v>53</v>
      </c>
      <c r="I28" s="306" t="s">
        <v>453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18"/>
      <c r="D42" s="618"/>
      <c r="E42" s="618"/>
      <c r="F42" s="61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522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237" t="s">
        <v>524</v>
      </c>
      <c r="K6" s="237" t="s">
        <v>524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525</v>
      </c>
      <c r="F7" s="452" t="s">
        <v>516</v>
      </c>
      <c r="G7" s="452" t="s">
        <v>525</v>
      </c>
      <c r="H7" s="452" t="s">
        <v>525</v>
      </c>
      <c r="I7" s="452" t="s">
        <v>473</v>
      </c>
      <c r="J7" s="540" t="s">
        <v>526</v>
      </c>
      <c r="K7" s="540" t="s">
        <v>527</v>
      </c>
      <c r="L7" s="61"/>
      <c r="M7" s="414" t="s">
        <v>54</v>
      </c>
      <c r="N7" s="326">
        <f>COUNTIF(E7:K39, "*YZ*")/2</f>
        <v>3.5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525</v>
      </c>
      <c r="F8" s="452" t="s">
        <v>516</v>
      </c>
      <c r="G8" s="452" t="s">
        <v>525</v>
      </c>
      <c r="H8" s="452" t="s">
        <v>525</v>
      </c>
      <c r="I8" s="452" t="s">
        <v>473</v>
      </c>
      <c r="J8" s="540" t="s">
        <v>526</v>
      </c>
      <c r="K8" s="540" t="s">
        <v>527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516</v>
      </c>
      <c r="G9" s="452" t="s">
        <v>68</v>
      </c>
      <c r="H9" s="452" t="s">
        <v>68</v>
      </c>
      <c r="I9" s="452" t="s">
        <v>473</v>
      </c>
      <c r="J9" s="540" t="s">
        <v>526</v>
      </c>
      <c r="K9" s="540" t="s">
        <v>527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447</v>
      </c>
      <c r="F10" s="452" t="s">
        <v>525</v>
      </c>
      <c r="G10" s="452" t="s">
        <v>68</v>
      </c>
      <c r="H10" s="452" t="s">
        <v>68</v>
      </c>
      <c r="I10" s="452" t="s">
        <v>473</v>
      </c>
      <c r="J10" s="540" t="s">
        <v>526</v>
      </c>
      <c r="K10" s="540" t="s">
        <v>527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447</v>
      </c>
      <c r="F11" s="452" t="s">
        <v>525</v>
      </c>
      <c r="G11" s="452" t="s">
        <v>68</v>
      </c>
      <c r="H11" s="452" t="s">
        <v>500</v>
      </c>
      <c r="I11" s="452" t="s">
        <v>473</v>
      </c>
      <c r="J11" s="540" t="s">
        <v>526</v>
      </c>
      <c r="K11" s="540" t="s">
        <v>527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447</v>
      </c>
      <c r="F12" s="452" t="s">
        <v>525</v>
      </c>
      <c r="G12" s="452" t="s">
        <v>68</v>
      </c>
      <c r="H12" s="452" t="s">
        <v>500</v>
      </c>
      <c r="I12" s="452" t="s">
        <v>473</v>
      </c>
      <c r="J12" s="540" t="s">
        <v>526</v>
      </c>
      <c r="K12" s="540" t="s">
        <v>527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528</v>
      </c>
      <c r="F13" s="452" t="s">
        <v>525</v>
      </c>
      <c r="G13" s="515" t="s">
        <v>447</v>
      </c>
      <c r="H13" s="306" t="s">
        <v>529</v>
      </c>
      <c r="I13" s="515" t="s">
        <v>447</v>
      </c>
      <c r="J13" s="540" t="s">
        <v>526</v>
      </c>
      <c r="K13" s="540" t="s">
        <v>527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475</v>
      </c>
      <c r="F14" s="452" t="s">
        <v>525</v>
      </c>
      <c r="G14" s="515" t="s">
        <v>447</v>
      </c>
      <c r="H14" s="306" t="s">
        <v>529</v>
      </c>
      <c r="I14" s="515" t="s">
        <v>447</v>
      </c>
      <c r="J14" s="540" t="s">
        <v>526</v>
      </c>
      <c r="K14" s="540" t="s">
        <v>527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475</v>
      </c>
      <c r="F15" s="452" t="s">
        <v>525</v>
      </c>
      <c r="G15" s="515" t="s">
        <v>447</v>
      </c>
      <c r="H15" s="452" t="s">
        <v>54</v>
      </c>
      <c r="I15" s="515" t="s">
        <v>447</v>
      </c>
      <c r="J15" s="540" t="s">
        <v>526</v>
      </c>
      <c r="K15" s="540" t="s">
        <v>527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530</v>
      </c>
      <c r="F16" s="452" t="s">
        <v>525</v>
      </c>
      <c r="G16" s="452" t="s">
        <v>68</v>
      </c>
      <c r="H16" s="452" t="s">
        <v>500</v>
      </c>
      <c r="I16" s="306" t="s">
        <v>333</v>
      </c>
      <c r="J16" s="540" t="s">
        <v>526</v>
      </c>
      <c r="K16" s="540" t="s">
        <v>527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530</v>
      </c>
      <c r="F17" s="452" t="s">
        <v>531</v>
      </c>
      <c r="G17" s="452" t="s">
        <v>68</v>
      </c>
      <c r="H17" s="452" t="s">
        <v>500</v>
      </c>
      <c r="I17" s="306" t="s">
        <v>333</v>
      </c>
      <c r="J17" s="540" t="s">
        <v>526</v>
      </c>
      <c r="K17" s="540" t="s">
        <v>527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530</v>
      </c>
      <c r="F18" s="452" t="s">
        <v>532</v>
      </c>
      <c r="G18" s="452" t="s">
        <v>68</v>
      </c>
      <c r="H18" s="452" t="s">
        <v>328</v>
      </c>
      <c r="I18" s="306" t="s">
        <v>533</v>
      </c>
      <c r="J18" s="540" t="s">
        <v>534</v>
      </c>
      <c r="K18" s="540" t="s">
        <v>527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530</v>
      </c>
      <c r="F19" s="452" t="s">
        <v>535</v>
      </c>
      <c r="G19" s="452" t="s">
        <v>53</v>
      </c>
      <c r="H19" s="452" t="s">
        <v>536</v>
      </c>
      <c r="I19" s="306" t="s">
        <v>516</v>
      </c>
      <c r="J19" s="540" t="s">
        <v>537</v>
      </c>
      <c r="K19" s="540" t="s">
        <v>538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530</v>
      </c>
      <c r="F20" s="452" t="s">
        <v>535</v>
      </c>
      <c r="G20" s="452" t="s">
        <v>53</v>
      </c>
      <c r="H20" s="452" t="s">
        <v>536</v>
      </c>
      <c r="I20" s="306" t="s">
        <v>533</v>
      </c>
      <c r="J20" s="540" t="s">
        <v>537</v>
      </c>
      <c r="K20" s="540" t="s">
        <v>527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530</v>
      </c>
      <c r="F21" s="452" t="s">
        <v>530</v>
      </c>
      <c r="G21" s="452" t="s">
        <v>68</v>
      </c>
      <c r="H21" s="452" t="s">
        <v>536</v>
      </c>
      <c r="I21" s="306" t="s">
        <v>539</v>
      </c>
      <c r="J21" s="540" t="s">
        <v>537</v>
      </c>
      <c r="K21" s="540" t="s">
        <v>527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530</v>
      </c>
      <c r="F22" s="452" t="s">
        <v>530</v>
      </c>
      <c r="G22" s="452" t="s">
        <v>540</v>
      </c>
      <c r="H22" s="452" t="s">
        <v>536</v>
      </c>
      <c r="I22" s="306" t="s">
        <v>539</v>
      </c>
      <c r="J22" s="540" t="s">
        <v>537</v>
      </c>
      <c r="K22" s="540" t="s">
        <v>527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491</v>
      </c>
      <c r="F23" s="452" t="s">
        <v>530</v>
      </c>
      <c r="G23" s="452" t="s">
        <v>540</v>
      </c>
      <c r="H23" s="452" t="s">
        <v>536</v>
      </c>
      <c r="I23" s="306" t="s">
        <v>539</v>
      </c>
      <c r="J23" s="540" t="s">
        <v>537</v>
      </c>
      <c r="K23" s="540" t="s">
        <v>527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491</v>
      </c>
      <c r="F24" s="452" t="s">
        <v>530</v>
      </c>
      <c r="G24" s="452" t="s">
        <v>540</v>
      </c>
      <c r="H24" s="452" t="s">
        <v>536</v>
      </c>
      <c r="I24" s="306" t="s">
        <v>541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530</v>
      </c>
      <c r="F25" s="452" t="s">
        <v>530</v>
      </c>
      <c r="G25" s="452" t="s">
        <v>67</v>
      </c>
      <c r="H25" s="452" t="s">
        <v>542</v>
      </c>
      <c r="I25" s="306" t="s">
        <v>541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530</v>
      </c>
      <c r="F26" s="452" t="s">
        <v>543</v>
      </c>
      <c r="G26" s="452" t="s">
        <v>67</v>
      </c>
      <c r="H26" s="452" t="s">
        <v>542</v>
      </c>
      <c r="I26" s="515" t="s">
        <v>447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530</v>
      </c>
      <c r="F27" s="452" t="s">
        <v>543</v>
      </c>
      <c r="G27" s="452" t="s">
        <v>67</v>
      </c>
      <c r="H27" s="452" t="s">
        <v>542</v>
      </c>
      <c r="I27" s="515" t="s">
        <v>447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530</v>
      </c>
      <c r="F28" s="452" t="s">
        <v>543</v>
      </c>
      <c r="G28" s="452" t="s">
        <v>67</v>
      </c>
      <c r="H28" s="452" t="s">
        <v>542</v>
      </c>
      <c r="I28" s="515" t="s">
        <v>447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544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544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544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544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544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544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544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544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544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18"/>
      <c r="D42" s="618"/>
      <c r="E42" s="618"/>
      <c r="F42" s="61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296</v>
      </c>
      <c r="M50" s="61"/>
    </row>
    <row r="51" spans="2:13" x14ac:dyDescent="0.2">
      <c r="B51" s="387" t="s">
        <v>136</v>
      </c>
      <c r="D51" t="s">
        <v>545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546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551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554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554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555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555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18"/>
      <c r="D41" s="618"/>
      <c r="E41" s="618"/>
      <c r="F41" s="61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296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546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562</v>
      </c>
      <c r="F6" s="282" t="s">
        <v>562</v>
      </c>
      <c r="G6" s="282" t="s">
        <v>562</v>
      </c>
      <c r="H6" s="282" t="s">
        <v>562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520</v>
      </c>
      <c r="F7" s="452" t="s">
        <v>552</v>
      </c>
      <c r="G7" s="452" t="s">
        <v>563</v>
      </c>
      <c r="H7" s="452" t="s">
        <v>564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565</v>
      </c>
      <c r="F8" s="452" t="s">
        <v>566</v>
      </c>
      <c r="G8" s="452" t="s">
        <v>567</v>
      </c>
      <c r="H8" s="452" t="s">
        <v>564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520</v>
      </c>
      <c r="F9" s="452" t="s">
        <v>566</v>
      </c>
      <c r="G9" s="452" t="s">
        <v>563</v>
      </c>
      <c r="H9" s="452" t="s">
        <v>491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568</v>
      </c>
      <c r="F10" s="452" t="s">
        <v>566</v>
      </c>
      <c r="G10" s="452" t="s">
        <v>569</v>
      </c>
      <c r="H10" s="452" t="s">
        <v>491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570</v>
      </c>
      <c r="F11" s="452" t="s">
        <v>566</v>
      </c>
      <c r="G11" s="452" t="s">
        <v>571</v>
      </c>
      <c r="H11" s="452" t="s">
        <v>491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568</v>
      </c>
      <c r="F12" s="452" t="s">
        <v>572</v>
      </c>
      <c r="G12" s="452" t="s">
        <v>571</v>
      </c>
      <c r="H12" s="306" t="s">
        <v>533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568</v>
      </c>
      <c r="F13" s="452" t="s">
        <v>552</v>
      </c>
      <c r="G13" s="452" t="s">
        <v>571</v>
      </c>
      <c r="H13" s="306" t="s">
        <v>533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568</v>
      </c>
      <c r="F14" s="452" t="s">
        <v>552</v>
      </c>
      <c r="G14" s="452" t="s">
        <v>571</v>
      </c>
      <c r="H14" s="452" t="s">
        <v>491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568</v>
      </c>
      <c r="F15" s="452" t="s">
        <v>573</v>
      </c>
      <c r="G15" s="452" t="s">
        <v>574</v>
      </c>
      <c r="H15" s="452" t="s">
        <v>575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568</v>
      </c>
      <c r="F16" s="452" t="s">
        <v>576</v>
      </c>
      <c r="G16" s="452" t="s">
        <v>577</v>
      </c>
      <c r="H16" s="452" t="s">
        <v>578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570</v>
      </c>
      <c r="F17" s="452" t="s">
        <v>579</v>
      </c>
      <c r="G17" s="452" t="s">
        <v>577</v>
      </c>
      <c r="H17" s="452" t="s">
        <v>580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570</v>
      </c>
      <c r="F18" s="452" t="s">
        <v>579</v>
      </c>
      <c r="G18" s="452" t="s">
        <v>581</v>
      </c>
      <c r="H18" s="452" t="s">
        <v>580</v>
      </c>
      <c r="I18" s="306"/>
      <c r="J18" s="458"/>
      <c r="K18" s="458"/>
      <c r="L18" s="61"/>
      <c r="M18" s="414" t="s">
        <v>535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582</v>
      </c>
      <c r="F19" s="452" t="s">
        <v>579</v>
      </c>
      <c r="G19" s="452" t="s">
        <v>581</v>
      </c>
      <c r="H19" s="452" t="s">
        <v>583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582</v>
      </c>
      <c r="F20" s="452" t="s">
        <v>579</v>
      </c>
      <c r="G20" s="452" t="s">
        <v>581</v>
      </c>
      <c r="H20" s="452" t="s">
        <v>583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582</v>
      </c>
      <c r="F21" s="452" t="s">
        <v>579</v>
      </c>
      <c r="G21" s="452" t="s">
        <v>581</v>
      </c>
      <c r="H21" s="452" t="s">
        <v>584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585</v>
      </c>
      <c r="F22" s="452" t="s">
        <v>586</v>
      </c>
      <c r="G22" s="452" t="s">
        <v>587</v>
      </c>
      <c r="H22" s="452" t="s">
        <v>588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585</v>
      </c>
      <c r="F23" s="452" t="s">
        <v>586</v>
      </c>
      <c r="G23" s="452" t="s">
        <v>587</v>
      </c>
      <c r="H23" s="452" t="s">
        <v>588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585</v>
      </c>
      <c r="F24" s="452" t="s">
        <v>586</v>
      </c>
      <c r="G24" s="452" t="s">
        <v>587</v>
      </c>
      <c r="H24" s="452" t="s">
        <v>588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585</v>
      </c>
      <c r="F25" s="452" t="s">
        <v>589</v>
      </c>
      <c r="G25" s="452" t="s">
        <v>587</v>
      </c>
      <c r="H25" s="452" t="s">
        <v>588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585</v>
      </c>
      <c r="F26" s="452" t="s">
        <v>589</v>
      </c>
      <c r="G26" s="452" t="s">
        <v>587</v>
      </c>
      <c r="H26" s="452" t="s">
        <v>588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585</v>
      </c>
      <c r="F27" s="452" t="s">
        <v>590</v>
      </c>
      <c r="G27" s="452" t="s">
        <v>563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585</v>
      </c>
      <c r="F28" s="538" t="s">
        <v>57</v>
      </c>
      <c r="G28" s="353" t="s">
        <v>563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585</v>
      </c>
      <c r="F29" s="353"/>
      <c r="G29" s="353" t="s">
        <v>563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568</v>
      </c>
      <c r="F30" s="353"/>
      <c r="G30" s="353" t="s">
        <v>563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568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568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568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18"/>
      <c r="D41" s="618"/>
      <c r="E41" s="618"/>
      <c r="F41" s="61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591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592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593</v>
      </c>
      <c r="F5" s="223" t="s">
        <v>594</v>
      </c>
      <c r="G5" s="223" t="s">
        <v>595</v>
      </c>
      <c r="H5" s="223" t="s">
        <v>596</v>
      </c>
      <c r="I5" s="223" t="s">
        <v>597</v>
      </c>
      <c r="J5" s="223" t="s">
        <v>598</v>
      </c>
      <c r="K5" s="223" t="s">
        <v>599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600</v>
      </c>
      <c r="F6" s="282" t="s">
        <v>600</v>
      </c>
      <c r="G6" s="282" t="s">
        <v>600</v>
      </c>
      <c r="H6" s="282" t="s">
        <v>600</v>
      </c>
      <c r="I6" s="282" t="s">
        <v>600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475</v>
      </c>
      <c r="F7" s="452" t="s">
        <v>475</v>
      </c>
      <c r="G7" s="452" t="s">
        <v>475</v>
      </c>
      <c r="H7" s="306" t="s">
        <v>516</v>
      </c>
      <c r="I7" s="306" t="s">
        <v>475</v>
      </c>
      <c r="J7" s="458" t="s">
        <v>601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475</v>
      </c>
      <c r="F8" s="452" t="s">
        <v>475</v>
      </c>
      <c r="G8" s="452" t="s">
        <v>602</v>
      </c>
      <c r="H8" s="306" t="s">
        <v>516</v>
      </c>
      <c r="I8" s="306" t="s">
        <v>475</v>
      </c>
      <c r="J8" s="458" t="s">
        <v>603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535</v>
      </c>
      <c r="F9" s="452" t="s">
        <v>475</v>
      </c>
      <c r="G9" s="452" t="s">
        <v>604</v>
      </c>
      <c r="H9" s="306" t="s">
        <v>604</v>
      </c>
      <c r="I9" s="306" t="s">
        <v>475</v>
      </c>
      <c r="J9" s="458" t="s">
        <v>603</v>
      </c>
      <c r="K9" s="460"/>
      <c r="L9" s="61"/>
      <c r="M9" s="414" t="s">
        <v>57</v>
      </c>
      <c r="N9" s="326">
        <f>COUNTIF(E7:K39, "*Rafi*")/2</f>
        <v>33</v>
      </c>
      <c r="O9" s="419" t="s">
        <v>605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602</v>
      </c>
      <c r="F10" s="452" t="s">
        <v>606</v>
      </c>
      <c r="G10" s="452" t="s">
        <v>607</v>
      </c>
      <c r="H10" s="306" t="s">
        <v>608</v>
      </c>
      <c r="I10" s="306" t="s">
        <v>606</v>
      </c>
      <c r="J10" s="458" t="s">
        <v>603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605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602</v>
      </c>
      <c r="F11" s="452" t="s">
        <v>606</v>
      </c>
      <c r="G11" s="452" t="s">
        <v>607</v>
      </c>
      <c r="H11" s="306" t="s">
        <v>608</v>
      </c>
      <c r="I11" s="306" t="s">
        <v>606</v>
      </c>
      <c r="J11" s="458" t="s">
        <v>609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602</v>
      </c>
      <c r="F12" s="452" t="s">
        <v>606</v>
      </c>
      <c r="G12" s="452" t="s">
        <v>607</v>
      </c>
      <c r="H12" s="306" t="s">
        <v>608</v>
      </c>
      <c r="I12" s="306" t="s">
        <v>606</v>
      </c>
      <c r="J12" s="458" t="s">
        <v>609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610</v>
      </c>
      <c r="F13" s="452" t="s">
        <v>606</v>
      </c>
      <c r="G13" s="452" t="s">
        <v>607</v>
      </c>
      <c r="H13" s="306" t="s">
        <v>608</v>
      </c>
      <c r="I13" s="306" t="s">
        <v>606</v>
      </c>
      <c r="J13" s="458" t="s">
        <v>609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610</v>
      </c>
      <c r="F14" s="452" t="s">
        <v>606</v>
      </c>
      <c r="G14" s="452" t="s">
        <v>607</v>
      </c>
      <c r="H14" s="306" t="s">
        <v>608</v>
      </c>
      <c r="I14" s="306" t="s">
        <v>606</v>
      </c>
      <c r="J14" s="458" t="s">
        <v>609</v>
      </c>
      <c r="K14" s="460" t="s">
        <v>611</v>
      </c>
      <c r="L14" s="61"/>
      <c r="M14" s="414" t="s">
        <v>62</v>
      </c>
      <c r="N14" s="326">
        <f>COUNTIF(E7:K39, "*Vijay*")/2</f>
        <v>36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610</v>
      </c>
      <c r="F15" s="452" t="s">
        <v>606</v>
      </c>
      <c r="G15" s="452" t="s">
        <v>607</v>
      </c>
      <c r="H15" s="306" t="s">
        <v>608</v>
      </c>
      <c r="I15" s="306" t="s">
        <v>606</v>
      </c>
      <c r="J15" s="458" t="s">
        <v>609</v>
      </c>
      <c r="K15" s="460" t="s">
        <v>611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610</v>
      </c>
      <c r="F16" s="452" t="s">
        <v>606</v>
      </c>
      <c r="G16" s="452" t="s">
        <v>612</v>
      </c>
      <c r="H16" s="306" t="s">
        <v>608</v>
      </c>
      <c r="I16" s="306" t="s">
        <v>606</v>
      </c>
      <c r="J16" s="458" t="s">
        <v>609</v>
      </c>
      <c r="K16" s="460" t="s">
        <v>613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606</v>
      </c>
      <c r="F17" s="452" t="s">
        <v>606</v>
      </c>
      <c r="G17" s="452" t="s">
        <v>612</v>
      </c>
      <c r="H17" s="306" t="s">
        <v>533</v>
      </c>
      <c r="I17" s="306" t="s">
        <v>606</v>
      </c>
      <c r="J17" s="458" t="s">
        <v>609</v>
      </c>
      <c r="K17" s="460" t="s">
        <v>614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610</v>
      </c>
      <c r="F18" s="452" t="s">
        <v>606</v>
      </c>
      <c r="G18" s="452" t="s">
        <v>615</v>
      </c>
      <c r="H18" s="452" t="s">
        <v>616</v>
      </c>
      <c r="I18" s="306" t="s">
        <v>606</v>
      </c>
      <c r="J18" s="458" t="s">
        <v>609</v>
      </c>
      <c r="K18" s="460" t="s">
        <v>614</v>
      </c>
      <c r="L18" s="61"/>
      <c r="M18" s="414" t="s">
        <v>535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610</v>
      </c>
      <c r="F19" s="452" t="s">
        <v>333</v>
      </c>
      <c r="G19" s="452" t="s">
        <v>617</v>
      </c>
      <c r="H19" s="452" t="s">
        <v>618</v>
      </c>
      <c r="I19" s="306" t="s">
        <v>619</v>
      </c>
      <c r="J19" s="458" t="s">
        <v>609</v>
      </c>
      <c r="K19" s="460" t="s">
        <v>614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610</v>
      </c>
      <c r="F20" s="452" t="s">
        <v>610</v>
      </c>
      <c r="G20" s="452" t="s">
        <v>620</v>
      </c>
      <c r="H20" s="452" t="s">
        <v>621</v>
      </c>
      <c r="I20" s="306" t="s">
        <v>622</v>
      </c>
      <c r="J20" s="458" t="s">
        <v>609</v>
      </c>
      <c r="K20" s="460" t="s">
        <v>614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610</v>
      </c>
      <c r="F21" s="452" t="s">
        <v>610</v>
      </c>
      <c r="G21" s="452" t="s">
        <v>620</v>
      </c>
      <c r="H21" s="452" t="s">
        <v>621</v>
      </c>
      <c r="I21" s="306" t="s">
        <v>623</v>
      </c>
      <c r="J21" s="458" t="s">
        <v>609</v>
      </c>
      <c r="K21" s="460" t="s">
        <v>614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610</v>
      </c>
      <c r="F22" s="452" t="s">
        <v>610</v>
      </c>
      <c r="G22" s="452" t="s">
        <v>624</v>
      </c>
      <c r="H22" s="452" t="s">
        <v>625</v>
      </c>
      <c r="I22" s="306" t="s">
        <v>626</v>
      </c>
      <c r="J22" s="458" t="s">
        <v>609</v>
      </c>
      <c r="K22" s="460" t="s">
        <v>627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610</v>
      </c>
      <c r="F23" s="452" t="s">
        <v>610</v>
      </c>
      <c r="G23" s="452" t="s">
        <v>624</v>
      </c>
      <c r="H23" s="452" t="s">
        <v>625</v>
      </c>
      <c r="I23" s="306" t="s">
        <v>628</v>
      </c>
      <c r="J23" s="458" t="s">
        <v>609</v>
      </c>
      <c r="K23" s="460" t="s">
        <v>627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610</v>
      </c>
      <c r="F24" s="452" t="s">
        <v>610</v>
      </c>
      <c r="G24" s="452" t="s">
        <v>629</v>
      </c>
      <c r="H24" s="452" t="s">
        <v>625</v>
      </c>
      <c r="I24" s="306" t="s">
        <v>628</v>
      </c>
      <c r="J24" s="458" t="s">
        <v>609</v>
      </c>
      <c r="K24" s="460" t="s">
        <v>627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630</v>
      </c>
      <c r="F25" s="452" t="s">
        <v>610</v>
      </c>
      <c r="G25" s="452" t="s">
        <v>629</v>
      </c>
      <c r="H25" s="452" t="s">
        <v>625</v>
      </c>
      <c r="I25" s="306" t="s">
        <v>628</v>
      </c>
      <c r="J25" s="458" t="s">
        <v>609</v>
      </c>
      <c r="K25" s="460" t="s">
        <v>627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630</v>
      </c>
      <c r="F26" s="452" t="s">
        <v>610</v>
      </c>
      <c r="G26" s="452" t="s">
        <v>631</v>
      </c>
      <c r="H26" s="452" t="s">
        <v>632</v>
      </c>
      <c r="I26" s="306" t="s">
        <v>628</v>
      </c>
      <c r="J26" s="458" t="s">
        <v>633</v>
      </c>
      <c r="K26" s="460" t="s">
        <v>634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630</v>
      </c>
      <c r="F27" s="452" t="s">
        <v>610</v>
      </c>
      <c r="G27" s="452" t="s">
        <v>631</v>
      </c>
      <c r="H27" s="452" t="s">
        <v>635</v>
      </c>
      <c r="I27" s="306" t="s">
        <v>628</v>
      </c>
      <c r="J27" s="458" t="s">
        <v>633</v>
      </c>
      <c r="K27" s="460" t="s">
        <v>634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630</v>
      </c>
      <c r="F28" s="452" t="s">
        <v>610</v>
      </c>
      <c r="G28" s="452" t="s">
        <v>636</v>
      </c>
      <c r="H28" s="452" t="s">
        <v>637</v>
      </c>
      <c r="I28" s="306" t="s">
        <v>638</v>
      </c>
      <c r="J28" s="458" t="s">
        <v>633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639</v>
      </c>
      <c r="G29" s="438" t="s">
        <v>640</v>
      </c>
      <c r="H29" s="438" t="s">
        <v>641</v>
      </c>
      <c r="I29" s="439" t="s">
        <v>642</v>
      </c>
      <c r="J29" s="458" t="s">
        <v>633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643</v>
      </c>
      <c r="G30" s="438" t="s">
        <v>640</v>
      </c>
      <c r="H30" s="438" t="s">
        <v>641</v>
      </c>
      <c r="I30" s="439" t="s">
        <v>644</v>
      </c>
      <c r="J30" s="458" t="s">
        <v>633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643</v>
      </c>
      <c r="G31" s="438" t="s">
        <v>640</v>
      </c>
      <c r="H31" s="438" t="s">
        <v>645</v>
      </c>
      <c r="I31" s="439" t="s">
        <v>644</v>
      </c>
      <c r="J31" s="458" t="s">
        <v>633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646</v>
      </c>
      <c r="G32" s="438" t="s">
        <v>640</v>
      </c>
      <c r="H32" s="438" t="s">
        <v>647</v>
      </c>
      <c r="I32" s="439" t="s">
        <v>644</v>
      </c>
      <c r="J32" s="458" t="s">
        <v>633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646</v>
      </c>
      <c r="G33" s="438" t="s">
        <v>640</v>
      </c>
      <c r="H33" s="438" t="s">
        <v>647</v>
      </c>
      <c r="I33" s="439" t="s">
        <v>644</v>
      </c>
      <c r="J33" s="458" t="s">
        <v>633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643</v>
      </c>
      <c r="G34" s="438" t="s">
        <v>648</v>
      </c>
      <c r="H34" s="438" t="s">
        <v>649</v>
      </c>
      <c r="I34" s="439" t="s">
        <v>644</v>
      </c>
      <c r="J34" s="458" t="s">
        <v>633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643</v>
      </c>
      <c r="G35" s="438" t="s">
        <v>648</v>
      </c>
      <c r="H35" s="438" t="s">
        <v>649</v>
      </c>
      <c r="I35" s="439" t="s">
        <v>644</v>
      </c>
      <c r="J35" s="458" t="s">
        <v>633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643</v>
      </c>
      <c r="G36" s="438" t="s">
        <v>648</v>
      </c>
      <c r="H36" s="438" t="s">
        <v>649</v>
      </c>
      <c r="I36" s="439" t="s">
        <v>644</v>
      </c>
      <c r="J36" s="458" t="s">
        <v>633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643</v>
      </c>
      <c r="G37" s="438" t="s">
        <v>650</v>
      </c>
      <c r="H37" s="438" t="s">
        <v>649</v>
      </c>
      <c r="I37" s="439" t="s">
        <v>644</v>
      </c>
      <c r="J37" s="458" t="s">
        <v>633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643</v>
      </c>
      <c r="G38" s="438" t="s">
        <v>650</v>
      </c>
      <c r="H38" s="438" t="s">
        <v>649</v>
      </c>
      <c r="I38" s="439" t="s">
        <v>644</v>
      </c>
      <c r="J38" s="458" t="s">
        <v>609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643</v>
      </c>
      <c r="G39" s="350" t="s">
        <v>60</v>
      </c>
      <c r="H39" s="276" t="s">
        <v>60</v>
      </c>
      <c r="I39" s="439" t="s">
        <v>642</v>
      </c>
      <c r="J39" s="458" t="s">
        <v>609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18"/>
      <c r="D42" s="618"/>
      <c r="E42" s="618"/>
      <c r="F42" s="61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591</v>
      </c>
      <c r="M50" s="61"/>
      <c r="N50" s="62"/>
    </row>
    <row r="51" spans="2:14" x14ac:dyDescent="0.2">
      <c r="B51" s="387" t="s">
        <v>136</v>
      </c>
      <c r="D51" t="s">
        <v>545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651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652</v>
      </c>
      <c r="F5" s="223" t="s">
        <v>653</v>
      </c>
      <c r="G5" s="223" t="s">
        <v>654</v>
      </c>
      <c r="H5" s="223" t="s">
        <v>655</v>
      </c>
      <c r="I5" s="223" t="s">
        <v>656</v>
      </c>
      <c r="J5" s="223" t="s">
        <v>657</v>
      </c>
      <c r="K5" s="223" t="s">
        <v>658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659</v>
      </c>
      <c r="I7" s="306" t="s">
        <v>660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661</v>
      </c>
      <c r="H8" s="306" t="s">
        <v>662</v>
      </c>
      <c r="I8" s="306" t="s">
        <v>661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661</v>
      </c>
      <c r="H9" s="306" t="s">
        <v>662</v>
      </c>
      <c r="I9" s="306" t="s">
        <v>661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661</v>
      </c>
      <c r="H10" s="306" t="s">
        <v>662</v>
      </c>
      <c r="I10" s="306" t="s">
        <v>663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661</v>
      </c>
      <c r="H11" s="306" t="s">
        <v>662</v>
      </c>
      <c r="I11" s="306" t="s">
        <v>663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661</v>
      </c>
      <c r="H12" s="306" t="s">
        <v>662</v>
      </c>
      <c r="I12" s="306" t="s">
        <v>663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661</v>
      </c>
      <c r="H13" s="306" t="s">
        <v>662</v>
      </c>
      <c r="I13" s="306" t="s">
        <v>663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661</v>
      </c>
      <c r="H14" s="306" t="s">
        <v>662</v>
      </c>
      <c r="I14" s="306" t="s">
        <v>664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661</v>
      </c>
      <c r="H15" s="306" t="s">
        <v>662</v>
      </c>
      <c r="I15" s="306" t="s">
        <v>664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665</v>
      </c>
      <c r="I16" s="306" t="s">
        <v>666</v>
      </c>
      <c r="J16" s="458" t="s">
        <v>61</v>
      </c>
      <c r="K16" s="459" t="s">
        <v>667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668</v>
      </c>
      <c r="H17" s="306" t="s">
        <v>669</v>
      </c>
      <c r="I17" s="452" t="s">
        <v>670</v>
      </c>
      <c r="J17" s="458" t="s">
        <v>61</v>
      </c>
      <c r="K17" s="459" t="s">
        <v>667</v>
      </c>
      <c r="L17" s="61"/>
      <c r="M17" s="414" t="s">
        <v>65</v>
      </c>
      <c r="N17" s="326">
        <f>COUNTIF(E7:K39, "*Michael*")/2</f>
        <v>15</v>
      </c>
      <c r="O17" s="547" t="s">
        <v>671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668</v>
      </c>
      <c r="H18" s="306" t="s">
        <v>672</v>
      </c>
      <c r="I18" s="452" t="s">
        <v>670</v>
      </c>
      <c r="J18" s="458" t="s">
        <v>61</v>
      </c>
      <c r="K18" s="459" t="s">
        <v>667</v>
      </c>
      <c r="L18" s="61"/>
      <c r="M18" s="414" t="s">
        <v>535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668</v>
      </c>
      <c r="H19" s="306" t="s">
        <v>672</v>
      </c>
      <c r="I19" s="452" t="s">
        <v>670</v>
      </c>
      <c r="J19" s="458" t="s">
        <v>61</v>
      </c>
      <c r="K19" s="459" t="s">
        <v>667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673</v>
      </c>
      <c r="H20" s="306" t="s">
        <v>674</v>
      </c>
      <c r="I20" s="452" t="s">
        <v>675</v>
      </c>
      <c r="J20" s="458" t="s">
        <v>61</v>
      </c>
      <c r="K20" s="459" t="s">
        <v>667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676</v>
      </c>
      <c r="H21" s="306" t="s">
        <v>672</v>
      </c>
      <c r="I21" s="452" t="s">
        <v>670</v>
      </c>
      <c r="J21" s="458" t="s">
        <v>61</v>
      </c>
      <c r="K21" s="459" t="s">
        <v>667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673</v>
      </c>
      <c r="H22" s="306" t="s">
        <v>672</v>
      </c>
      <c r="I22" s="452" t="s">
        <v>670</v>
      </c>
      <c r="J22" s="458" t="s">
        <v>61</v>
      </c>
      <c r="K22" s="459" t="s">
        <v>667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677</v>
      </c>
      <c r="H23" s="306" t="s">
        <v>672</v>
      </c>
      <c r="I23" s="452" t="s">
        <v>670</v>
      </c>
      <c r="J23" s="458" t="s">
        <v>61</v>
      </c>
      <c r="K23" s="459" t="s">
        <v>667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677</v>
      </c>
      <c r="H24" s="306" t="s">
        <v>669</v>
      </c>
      <c r="I24" s="452" t="s">
        <v>678</v>
      </c>
      <c r="J24" s="458" t="s">
        <v>61</v>
      </c>
      <c r="K24" s="459" t="s">
        <v>667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677</v>
      </c>
      <c r="H25" s="452" t="s">
        <v>679</v>
      </c>
      <c r="I25" s="452" t="s">
        <v>679</v>
      </c>
      <c r="J25" s="458" t="s">
        <v>61</v>
      </c>
      <c r="K25" s="459" t="s">
        <v>667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677</v>
      </c>
      <c r="H26" s="452" t="s">
        <v>679</v>
      </c>
      <c r="I26" s="452" t="s">
        <v>680</v>
      </c>
      <c r="J26" s="458"/>
      <c r="K26" s="459" t="s">
        <v>667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536</v>
      </c>
      <c r="H27" s="452" t="s">
        <v>536</v>
      </c>
      <c r="I27" s="452" t="s">
        <v>535</v>
      </c>
      <c r="J27" s="458"/>
      <c r="K27" s="459" t="s">
        <v>667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535</v>
      </c>
      <c r="H28" s="452" t="s">
        <v>536</v>
      </c>
      <c r="I28" s="452" t="s">
        <v>535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18"/>
      <c r="D42" s="618"/>
      <c r="E42" s="618"/>
      <c r="F42" s="61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682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683</v>
      </c>
      <c r="K5" s="223" t="s">
        <v>684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685</v>
      </c>
      <c r="F6" s="282" t="s">
        <v>685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686</v>
      </c>
      <c r="F7" s="452" t="s">
        <v>687</v>
      </c>
      <c r="G7" s="452" t="s">
        <v>687</v>
      </c>
      <c r="H7" s="306" t="s">
        <v>333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686</v>
      </c>
      <c r="F8" s="452" t="s">
        <v>687</v>
      </c>
      <c r="G8" s="452" t="s">
        <v>688</v>
      </c>
      <c r="H8" s="306" t="s">
        <v>689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686</v>
      </c>
      <c r="F9" s="452" t="s">
        <v>687</v>
      </c>
      <c r="G9" s="452" t="s">
        <v>688</v>
      </c>
      <c r="H9" s="306" t="s">
        <v>690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686</v>
      </c>
      <c r="F10" s="452" t="s">
        <v>687</v>
      </c>
      <c r="G10" s="452" t="s">
        <v>688</v>
      </c>
      <c r="H10" s="306" t="s">
        <v>690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686</v>
      </c>
      <c r="F11" s="452" t="s">
        <v>687</v>
      </c>
      <c r="G11" s="452" t="s">
        <v>688</v>
      </c>
      <c r="H11" s="306" t="s">
        <v>690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686</v>
      </c>
      <c r="F12" s="452" t="s">
        <v>687</v>
      </c>
      <c r="G12" s="452" t="s">
        <v>688</v>
      </c>
      <c r="H12" s="306" t="s">
        <v>690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686</v>
      </c>
      <c r="F13" s="452" t="s">
        <v>691</v>
      </c>
      <c r="G13" s="452" t="s">
        <v>688</v>
      </c>
      <c r="H13" s="306" t="s">
        <v>690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692</v>
      </c>
      <c r="F14" s="452" t="s">
        <v>691</v>
      </c>
      <c r="G14" s="452" t="s">
        <v>688</v>
      </c>
      <c r="H14" s="306" t="s">
        <v>690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692</v>
      </c>
      <c r="F15" s="452" t="s">
        <v>691</v>
      </c>
      <c r="G15" s="452" t="s">
        <v>688</v>
      </c>
      <c r="H15" s="306" t="s">
        <v>690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692</v>
      </c>
      <c r="F16" s="452" t="s">
        <v>691</v>
      </c>
      <c r="G16" s="452" t="s">
        <v>688</v>
      </c>
      <c r="H16" s="452" t="s">
        <v>693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694</v>
      </c>
      <c r="F17" s="452" t="s">
        <v>691</v>
      </c>
      <c r="G17" s="306" t="s">
        <v>695</v>
      </c>
      <c r="H17" s="452" t="s">
        <v>693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692</v>
      </c>
      <c r="F18" s="452" t="s">
        <v>687</v>
      </c>
      <c r="G18" s="306" t="s">
        <v>695</v>
      </c>
      <c r="H18" s="452" t="s">
        <v>693</v>
      </c>
      <c r="I18" s="308"/>
      <c r="J18" s="458"/>
      <c r="K18" s="460" t="s">
        <v>57</v>
      </c>
      <c r="L18" s="61"/>
      <c r="M18" s="414" t="s">
        <v>535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356</v>
      </c>
      <c r="F19" s="452" t="s">
        <v>531</v>
      </c>
      <c r="G19" s="452" t="s">
        <v>697</v>
      </c>
      <c r="H19" s="452" t="s">
        <v>698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699</v>
      </c>
      <c r="F20" s="452" t="s">
        <v>531</v>
      </c>
      <c r="G20" s="452" t="s">
        <v>700</v>
      </c>
      <c r="H20" s="452" t="s">
        <v>701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699</v>
      </c>
      <c r="F21" s="452" t="s">
        <v>531</v>
      </c>
      <c r="G21" s="452" t="s">
        <v>702</v>
      </c>
      <c r="H21" s="452" t="s">
        <v>703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704</v>
      </c>
      <c r="F22" s="452" t="s">
        <v>705</v>
      </c>
      <c r="G22" s="452" t="s">
        <v>702</v>
      </c>
      <c r="H22" s="452" t="s">
        <v>706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704</v>
      </c>
      <c r="F23" s="452" t="s">
        <v>705</v>
      </c>
      <c r="G23" s="452" t="s">
        <v>702</v>
      </c>
      <c r="H23" s="452" t="s">
        <v>707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704</v>
      </c>
      <c r="F24" s="452" t="s">
        <v>708</v>
      </c>
      <c r="G24" s="452" t="s">
        <v>702</v>
      </c>
      <c r="H24" s="452" t="s">
        <v>707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704</v>
      </c>
      <c r="F25" s="452" t="s">
        <v>708</v>
      </c>
      <c r="G25" s="452" t="s">
        <v>702</v>
      </c>
      <c r="H25" s="452" t="s">
        <v>709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704</v>
      </c>
      <c r="F26" s="452" t="s">
        <v>710</v>
      </c>
      <c r="G26" s="452" t="s">
        <v>702</v>
      </c>
      <c r="H26" s="452" t="s">
        <v>709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520</v>
      </c>
      <c r="F27" s="452" t="s">
        <v>710</v>
      </c>
      <c r="G27" s="452" t="s">
        <v>702</v>
      </c>
      <c r="H27" s="452" t="s">
        <v>709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520</v>
      </c>
      <c r="F28" s="452" t="s">
        <v>710</v>
      </c>
      <c r="G28" s="452" t="s">
        <v>517</v>
      </c>
      <c r="H28" s="452" t="s">
        <v>709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18"/>
      <c r="D42" s="618"/>
      <c r="E42" s="618"/>
      <c r="F42" s="61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712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716</v>
      </c>
      <c r="I6" s="282" t="s">
        <v>717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719</v>
      </c>
      <c r="J10" s="458"/>
      <c r="K10" s="459" t="s">
        <v>720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719</v>
      </c>
      <c r="J11" s="458"/>
      <c r="K11" s="459" t="s">
        <v>720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721</v>
      </c>
      <c r="J12" s="458"/>
      <c r="K12" s="459" t="s">
        <v>720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722</v>
      </c>
      <c r="J13" s="458"/>
      <c r="K13" s="459" t="s">
        <v>720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723</v>
      </c>
      <c r="J14" s="458"/>
      <c r="K14" s="459" t="s">
        <v>720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723</v>
      </c>
      <c r="J15" s="458"/>
      <c r="K15" s="459" t="s">
        <v>720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723</v>
      </c>
      <c r="J16" s="458" t="s">
        <v>650</v>
      </c>
      <c r="K16" s="459" t="s">
        <v>720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723</v>
      </c>
      <c r="J17" s="458" t="s">
        <v>650</v>
      </c>
      <c r="K17" s="459" t="s">
        <v>720</v>
      </c>
      <c r="L17" s="61"/>
      <c r="M17" s="414" t="s">
        <v>65</v>
      </c>
      <c r="N17" s="326">
        <f>COUNTIF(E7:K39, "*Michael*")/2</f>
        <v>4.5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723</v>
      </c>
      <c r="J18" s="458" t="s">
        <v>650</v>
      </c>
      <c r="K18" s="459" t="s">
        <v>720</v>
      </c>
      <c r="L18" s="61"/>
      <c r="M18" s="414" t="s">
        <v>535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724</v>
      </c>
      <c r="J19" s="458" t="s">
        <v>650</v>
      </c>
      <c r="K19" s="459" t="s">
        <v>720</v>
      </c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725</v>
      </c>
      <c r="J20" s="458" t="s">
        <v>650</v>
      </c>
      <c r="K20" s="459" t="s">
        <v>720</v>
      </c>
      <c r="L20" s="61"/>
      <c r="M20" s="414" t="s">
        <v>68</v>
      </c>
      <c r="N20" s="326">
        <f>COUNTIF(E7:K39, "*Shaun*")/2</f>
        <v>4</v>
      </c>
      <c r="O20" s="547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726</v>
      </c>
      <c r="J21" s="458" t="s">
        <v>650</v>
      </c>
      <c r="K21" s="459" t="s">
        <v>720</v>
      </c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726</v>
      </c>
      <c r="J22" s="458" t="s">
        <v>650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726</v>
      </c>
      <c r="J23" s="458" t="s">
        <v>650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18"/>
      <c r="D42" s="618"/>
      <c r="E42" s="618"/>
      <c r="F42" s="61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712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727</v>
      </c>
      <c r="F6" s="282" t="s">
        <v>717</v>
      </c>
      <c r="G6" s="282" t="s">
        <v>717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728</v>
      </c>
      <c r="F7" s="452" t="s">
        <v>729</v>
      </c>
      <c r="G7" s="452" t="s">
        <v>729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728</v>
      </c>
      <c r="F8" s="452" t="s">
        <v>729</v>
      </c>
      <c r="G8" s="452" t="s">
        <v>729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513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728</v>
      </c>
      <c r="F9" s="452" t="s">
        <v>729</v>
      </c>
      <c r="G9" s="452" t="s">
        <v>729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728</v>
      </c>
      <c r="F10" s="452" t="s">
        <v>729</v>
      </c>
      <c r="G10" s="452" t="s">
        <v>729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728</v>
      </c>
      <c r="F11" s="452" t="s">
        <v>729</v>
      </c>
      <c r="G11" s="452" t="s">
        <v>729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728</v>
      </c>
      <c r="F12" s="452" t="s">
        <v>63</v>
      </c>
      <c r="G12" s="452" t="s">
        <v>729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728</v>
      </c>
      <c r="F13" s="452" t="s">
        <v>68</v>
      </c>
      <c r="G13" s="306" t="s">
        <v>730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731</v>
      </c>
      <c r="F14" s="452" t="s">
        <v>68</v>
      </c>
      <c r="G14" s="452" t="s">
        <v>730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731</v>
      </c>
      <c r="F15" s="452" t="s">
        <v>732</v>
      </c>
      <c r="G15" s="452" t="s">
        <v>730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731</v>
      </c>
      <c r="F16" s="452" t="s">
        <v>733</v>
      </c>
      <c r="G16" s="452" t="s">
        <v>730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731</v>
      </c>
      <c r="F17" s="452" t="s">
        <v>733</v>
      </c>
      <c r="G17" s="452" t="s">
        <v>730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734</v>
      </c>
      <c r="F18" s="452" t="s">
        <v>735</v>
      </c>
      <c r="G18" s="452" t="s">
        <v>405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736</v>
      </c>
      <c r="F19" s="452" t="s">
        <v>303</v>
      </c>
      <c r="G19" s="452" t="s">
        <v>405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737</v>
      </c>
      <c r="G20" s="452" t="s">
        <v>405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738</v>
      </c>
      <c r="F21" s="452" t="s">
        <v>737</v>
      </c>
      <c r="G21" s="452" t="s">
        <v>405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738</v>
      </c>
      <c r="F22" s="452" t="s">
        <v>737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738</v>
      </c>
      <c r="F23" s="452" t="s">
        <v>739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738</v>
      </c>
      <c r="F24" s="452" t="s">
        <v>739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281</v>
      </c>
      <c r="F25" s="452" t="s">
        <v>739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281</v>
      </c>
      <c r="F26" s="452" t="s">
        <v>739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281</v>
      </c>
      <c r="F27" s="452" t="s">
        <v>740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281</v>
      </c>
      <c r="F28" s="452" t="s">
        <v>740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18"/>
      <c r="D42" s="618"/>
      <c r="E42" s="618"/>
      <c r="F42" s="61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741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742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743</v>
      </c>
      <c r="F5" s="223" t="s">
        <v>744</v>
      </c>
      <c r="G5" s="223" t="s">
        <v>745</v>
      </c>
      <c r="H5" s="223" t="s">
        <v>746</v>
      </c>
      <c r="I5" s="223" t="s">
        <v>747</v>
      </c>
      <c r="J5" s="223" t="s">
        <v>748</v>
      </c>
      <c r="K5" s="223" t="s">
        <v>749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19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750</v>
      </c>
      <c r="F7" s="452" t="s">
        <v>751</v>
      </c>
      <c r="G7" s="452" t="s">
        <v>750</v>
      </c>
      <c r="H7" s="620"/>
      <c r="I7" s="306" t="s">
        <v>752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750</v>
      </c>
      <c r="F8" s="452" t="s">
        <v>751</v>
      </c>
      <c r="G8" s="452" t="s">
        <v>750</v>
      </c>
      <c r="H8" s="620"/>
      <c r="I8" s="306" t="s">
        <v>752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750</v>
      </c>
      <c r="F9" s="452" t="s">
        <v>751</v>
      </c>
      <c r="G9" s="452" t="s">
        <v>750</v>
      </c>
      <c r="H9" s="620"/>
      <c r="I9" s="306" t="s">
        <v>752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750</v>
      </c>
      <c r="F10" s="452" t="s">
        <v>751</v>
      </c>
      <c r="G10" s="452" t="s">
        <v>750</v>
      </c>
      <c r="H10" s="620"/>
      <c r="I10" s="306" t="s">
        <v>752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750</v>
      </c>
      <c r="F11" s="452" t="s">
        <v>751</v>
      </c>
      <c r="G11" s="452" t="s">
        <v>750</v>
      </c>
      <c r="H11" s="620"/>
      <c r="I11" s="306" t="s">
        <v>752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750</v>
      </c>
      <c r="F12" s="452" t="s">
        <v>753</v>
      </c>
      <c r="G12" s="306" t="s">
        <v>750</v>
      </c>
      <c r="H12" s="620"/>
      <c r="I12" s="306" t="s">
        <v>752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405</v>
      </c>
      <c r="F13" s="452" t="s">
        <v>732</v>
      </c>
      <c r="G13" s="452" t="s">
        <v>750</v>
      </c>
      <c r="H13" s="620"/>
      <c r="I13" s="306" t="s">
        <v>752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405</v>
      </c>
      <c r="F14" s="452" t="s">
        <v>733</v>
      </c>
      <c r="G14" s="452" t="s">
        <v>750</v>
      </c>
      <c r="H14" s="620"/>
      <c r="I14" s="306" t="s">
        <v>752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405</v>
      </c>
      <c r="F15" s="452" t="s">
        <v>733</v>
      </c>
      <c r="G15" s="452" t="s">
        <v>56</v>
      </c>
      <c r="H15" s="620"/>
      <c r="I15" s="306" t="s">
        <v>298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754</v>
      </c>
      <c r="F16" s="452" t="s">
        <v>733</v>
      </c>
      <c r="G16" s="452" t="s">
        <v>56</v>
      </c>
      <c r="H16" s="620"/>
      <c r="I16" s="306" t="s">
        <v>298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755</v>
      </c>
      <c r="F17" s="452" t="s">
        <v>395</v>
      </c>
      <c r="G17" s="452" t="s">
        <v>381</v>
      </c>
      <c r="H17" s="620"/>
      <c r="I17" s="306" t="s">
        <v>756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395</v>
      </c>
      <c r="F18" s="452" t="s">
        <v>751</v>
      </c>
      <c r="G18" s="452" t="s">
        <v>381</v>
      </c>
      <c r="H18" s="620"/>
      <c r="I18" s="306" t="s">
        <v>756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395</v>
      </c>
      <c r="F19" s="452" t="s">
        <v>751</v>
      </c>
      <c r="G19" s="452" t="s">
        <v>381</v>
      </c>
      <c r="H19" s="620"/>
      <c r="I19" s="306" t="s">
        <v>756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395</v>
      </c>
      <c r="F20" s="452" t="s">
        <v>757</v>
      </c>
      <c r="G20" s="452" t="s">
        <v>381</v>
      </c>
      <c r="H20" s="620"/>
      <c r="I20" s="306" t="s">
        <v>756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395</v>
      </c>
      <c r="F21" s="452" t="s">
        <v>757</v>
      </c>
      <c r="G21" s="452" t="s">
        <v>381</v>
      </c>
      <c r="H21" s="620"/>
      <c r="I21" s="306" t="s">
        <v>756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758</v>
      </c>
      <c r="G22" s="452" t="s">
        <v>381</v>
      </c>
      <c r="H22" s="620"/>
      <c r="I22" s="306" t="s">
        <v>756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751</v>
      </c>
      <c r="F23" s="452" t="s">
        <v>758</v>
      </c>
      <c r="G23" s="452" t="s">
        <v>759</v>
      </c>
      <c r="H23" s="620"/>
      <c r="I23" s="306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303</v>
      </c>
      <c r="F24" s="452" t="s">
        <v>758</v>
      </c>
      <c r="G24" s="452" t="s">
        <v>760</v>
      </c>
      <c r="H24" s="620"/>
      <c r="I24" s="306" t="s">
        <v>761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303</v>
      </c>
      <c r="F25" s="452" t="s">
        <v>762</v>
      </c>
      <c r="G25" s="452" t="s">
        <v>763</v>
      </c>
      <c r="H25" s="620"/>
      <c r="I25" s="306" t="s">
        <v>761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303</v>
      </c>
      <c r="F26" s="452" t="s">
        <v>764</v>
      </c>
      <c r="G26" s="452" t="s">
        <v>763</v>
      </c>
      <c r="H26" s="620"/>
      <c r="I26" s="306" t="s">
        <v>761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303</v>
      </c>
      <c r="F27" s="452" t="s">
        <v>764</v>
      </c>
      <c r="G27" s="452" t="s">
        <v>763</v>
      </c>
      <c r="H27" s="621"/>
      <c r="I27" s="306" t="s">
        <v>761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18"/>
      <c r="D41" s="618"/>
      <c r="E41" s="618"/>
      <c r="F41" s="61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765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766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767</v>
      </c>
      <c r="F5" s="223" t="s">
        <v>768</v>
      </c>
      <c r="G5" s="223" t="s">
        <v>769</v>
      </c>
      <c r="H5" s="223" t="s">
        <v>770</v>
      </c>
      <c r="I5" s="223" t="s">
        <v>771</v>
      </c>
      <c r="J5" s="223" t="s">
        <v>772</v>
      </c>
      <c r="K5" s="223" t="s">
        <v>773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424" t="s">
        <v>774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407</v>
      </c>
      <c r="F7" s="452" t="s">
        <v>775</v>
      </c>
      <c r="G7" s="452" t="s">
        <v>393</v>
      </c>
      <c r="H7" s="306" t="s">
        <v>776</v>
      </c>
      <c r="I7" s="452" t="s">
        <v>777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407</v>
      </c>
      <c r="F8" s="452" t="s">
        <v>496</v>
      </c>
      <c r="G8" s="452" t="s">
        <v>778</v>
      </c>
      <c r="H8" s="306" t="s">
        <v>774</v>
      </c>
      <c r="I8" s="452" t="s">
        <v>777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779</v>
      </c>
      <c r="G9" s="452" t="s">
        <v>778</v>
      </c>
      <c r="H9" s="306" t="s">
        <v>774</v>
      </c>
      <c r="I9" s="452" t="s">
        <v>777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779</v>
      </c>
      <c r="G10" s="452" t="s">
        <v>778</v>
      </c>
      <c r="H10" s="306" t="s">
        <v>774</v>
      </c>
      <c r="I10" s="452" t="s">
        <v>777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779</v>
      </c>
      <c r="G11" s="452" t="s">
        <v>778</v>
      </c>
      <c r="H11" s="306" t="s">
        <v>774</v>
      </c>
      <c r="I11" s="452" t="s">
        <v>517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496</v>
      </c>
      <c r="G12" s="452" t="s">
        <v>750</v>
      </c>
      <c r="H12" s="452" t="s">
        <v>774</v>
      </c>
      <c r="I12" s="452" t="s">
        <v>517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660</v>
      </c>
      <c r="F13" s="452" t="s">
        <v>496</v>
      </c>
      <c r="G13" s="452" t="s">
        <v>750</v>
      </c>
      <c r="H13" s="452" t="s">
        <v>774</v>
      </c>
      <c r="I13" s="452" t="s">
        <v>517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660</v>
      </c>
      <c r="F14" s="452" t="s">
        <v>496</v>
      </c>
      <c r="G14" s="452" t="s">
        <v>750</v>
      </c>
      <c r="H14" s="452"/>
      <c r="I14" s="452" t="s">
        <v>517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660</v>
      </c>
      <c r="F15" s="452" t="s">
        <v>496</v>
      </c>
      <c r="G15" s="452" t="s">
        <v>750</v>
      </c>
      <c r="H15" s="452" t="s">
        <v>660</v>
      </c>
      <c r="I15" s="452" t="s">
        <v>517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660</v>
      </c>
      <c r="F16" s="452" t="s">
        <v>702</v>
      </c>
      <c r="G16" s="452" t="s">
        <v>750</v>
      </c>
      <c r="H16" s="452" t="s">
        <v>660</v>
      </c>
      <c r="I16" s="452" t="s">
        <v>780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660</v>
      </c>
      <c r="F17" s="452" t="s">
        <v>778</v>
      </c>
      <c r="G17" s="452" t="s">
        <v>781</v>
      </c>
      <c r="H17" s="452" t="s">
        <v>660</v>
      </c>
      <c r="I17" s="452" t="s">
        <v>780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778</v>
      </c>
      <c r="G18" s="452" t="s">
        <v>782</v>
      </c>
      <c r="H18" s="452" t="s">
        <v>660</v>
      </c>
      <c r="I18" s="452" t="s">
        <v>780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783</v>
      </c>
      <c r="G19" s="452" t="s">
        <v>784</v>
      </c>
      <c r="H19" s="452" t="s">
        <v>660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783</v>
      </c>
      <c r="G20" s="452" t="s">
        <v>784</v>
      </c>
      <c r="H20" s="452" t="s">
        <v>660</v>
      </c>
      <c r="I20" s="452" t="s">
        <v>774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785</v>
      </c>
      <c r="G21" s="452" t="s">
        <v>784</v>
      </c>
      <c r="H21" s="452"/>
      <c r="I21" s="452" t="s">
        <v>774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786</v>
      </c>
      <c r="F22" s="452" t="s">
        <v>358</v>
      </c>
      <c r="G22" s="452" t="s">
        <v>687</v>
      </c>
      <c r="H22" s="452"/>
      <c r="I22" s="452" t="s">
        <v>774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786</v>
      </c>
      <c r="F23" s="452" t="s">
        <v>787</v>
      </c>
      <c r="G23" s="452" t="s">
        <v>63</v>
      </c>
      <c r="H23" s="452"/>
      <c r="I23" s="452" t="s">
        <v>774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786</v>
      </c>
      <c r="F24" s="452" t="s">
        <v>787</v>
      </c>
      <c r="G24" s="452" t="s">
        <v>63</v>
      </c>
      <c r="H24" s="452"/>
      <c r="I24" s="452" t="s">
        <v>774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786</v>
      </c>
      <c r="F25" s="452" t="s">
        <v>787</v>
      </c>
      <c r="G25" s="452" t="s">
        <v>63</v>
      </c>
      <c r="H25" s="452"/>
      <c r="I25" s="452" t="s">
        <v>774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786</v>
      </c>
      <c r="F26" s="452" t="s">
        <v>787</v>
      </c>
      <c r="G26" s="452" t="s">
        <v>63</v>
      </c>
      <c r="H26" s="452" t="s">
        <v>774</v>
      </c>
      <c r="I26" s="452" t="s">
        <v>774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786</v>
      </c>
      <c r="F27" s="452" t="s">
        <v>787</v>
      </c>
      <c r="G27" s="452" t="s">
        <v>63</v>
      </c>
      <c r="H27" s="452" t="s">
        <v>774</v>
      </c>
      <c r="I27" s="452" t="s">
        <v>774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774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774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774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18"/>
      <c r="D41" s="618"/>
      <c r="E41" s="618"/>
      <c r="F41" s="61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765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788</v>
      </c>
      <c r="C3" s="616"/>
      <c r="D3" s="616"/>
      <c r="E3" s="616"/>
      <c r="F3" s="616"/>
      <c r="G3" s="616"/>
      <c r="H3" s="616"/>
      <c r="I3" s="616"/>
      <c r="J3" s="616"/>
      <c r="K3" s="61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774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774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774</v>
      </c>
      <c r="F11" s="452" t="s">
        <v>53</v>
      </c>
      <c r="G11" s="306"/>
      <c r="H11" s="306" t="s">
        <v>791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792</v>
      </c>
      <c r="F12" s="452" t="s">
        <v>53</v>
      </c>
      <c r="G12" s="306"/>
      <c r="H12" s="306" t="s">
        <v>774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793</v>
      </c>
      <c r="F13" s="452" t="s">
        <v>53</v>
      </c>
      <c r="G13" s="452"/>
      <c r="H13" s="306" t="s">
        <v>774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794</v>
      </c>
      <c r="F14" s="452" t="s">
        <v>53</v>
      </c>
      <c r="G14" s="452"/>
      <c r="H14" s="306" t="s">
        <v>774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794</v>
      </c>
      <c r="F15" s="452" t="s">
        <v>795</v>
      </c>
      <c r="G15" s="452"/>
      <c r="H15" s="306" t="s">
        <v>774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794</v>
      </c>
      <c r="F16" s="452" t="s">
        <v>795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796</v>
      </c>
      <c r="F17" s="452" t="s">
        <v>795</v>
      </c>
      <c r="G17" s="452" t="s">
        <v>517</v>
      </c>
      <c r="H17" s="452" t="s">
        <v>797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774</v>
      </c>
      <c r="F18" s="452" t="s">
        <v>517</v>
      </c>
      <c r="G18" s="452" t="s">
        <v>517</v>
      </c>
      <c r="H18" s="452" t="s">
        <v>797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774</v>
      </c>
      <c r="F19" s="452" t="s">
        <v>517</v>
      </c>
      <c r="G19" s="452" t="s">
        <v>517</v>
      </c>
      <c r="H19" s="452" t="s">
        <v>797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774</v>
      </c>
      <c r="F20" s="452" t="s">
        <v>798</v>
      </c>
      <c r="G20" s="452" t="s">
        <v>517</v>
      </c>
      <c r="H20" s="452" t="s">
        <v>797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799</v>
      </c>
      <c r="F21" s="452" t="s">
        <v>798</v>
      </c>
      <c r="G21" s="452" t="s">
        <v>517</v>
      </c>
      <c r="H21" s="452" t="s">
        <v>797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799</v>
      </c>
      <c r="F22" s="452" t="s">
        <v>800</v>
      </c>
      <c r="G22" s="452" t="s">
        <v>517</v>
      </c>
      <c r="H22" s="452" t="s">
        <v>797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733</v>
      </c>
      <c r="G23" s="452" t="s">
        <v>801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733</v>
      </c>
      <c r="G24" s="452" t="s">
        <v>801</v>
      </c>
      <c r="H24" s="452" t="s">
        <v>774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733</v>
      </c>
      <c r="G25" s="452" t="s">
        <v>802</v>
      </c>
      <c r="H25" s="452" t="s">
        <v>774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733</v>
      </c>
      <c r="G26" s="452" t="s">
        <v>763</v>
      </c>
      <c r="H26" s="452" t="s">
        <v>774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733</v>
      </c>
      <c r="G27" s="452" t="s">
        <v>802</v>
      </c>
      <c r="H27" s="452" t="s">
        <v>774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18"/>
      <c r="D41" s="618"/>
      <c r="E41" s="618"/>
      <c r="F41" s="61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765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803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804</v>
      </c>
      <c r="F5" s="223" t="s">
        <v>805</v>
      </c>
      <c r="G5" s="223" t="s">
        <v>806</v>
      </c>
      <c r="H5" s="223" t="s">
        <v>807</v>
      </c>
      <c r="I5" s="223" t="s">
        <v>808</v>
      </c>
      <c r="J5" s="223" t="s">
        <v>809</v>
      </c>
      <c r="K5" s="223" t="s">
        <v>810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302</v>
      </c>
      <c r="F7" s="452" t="s">
        <v>774</v>
      </c>
      <c r="G7" s="306" t="s">
        <v>302</v>
      </c>
      <c r="H7" s="306" t="s">
        <v>302</v>
      </c>
      <c r="I7" s="306" t="s">
        <v>812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302</v>
      </c>
      <c r="F8" s="452" t="s">
        <v>774</v>
      </c>
      <c r="G8" s="306" t="s">
        <v>302</v>
      </c>
      <c r="H8" s="306" t="s">
        <v>302</v>
      </c>
      <c r="I8" s="306" t="s">
        <v>812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302</v>
      </c>
      <c r="F9" s="452" t="s">
        <v>774</v>
      </c>
      <c r="G9" s="306" t="s">
        <v>302</v>
      </c>
      <c r="H9" s="306" t="s">
        <v>302</v>
      </c>
      <c r="I9" s="306" t="s">
        <v>812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302</v>
      </c>
      <c r="F10" s="452" t="s">
        <v>774</v>
      </c>
      <c r="G10" s="306" t="s">
        <v>302</v>
      </c>
      <c r="H10" s="306" t="s">
        <v>302</v>
      </c>
      <c r="I10" s="306" t="s">
        <v>814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302</v>
      </c>
      <c r="F11" s="452" t="s">
        <v>774</v>
      </c>
      <c r="G11" s="306" t="s">
        <v>473</v>
      </c>
      <c r="H11" s="452" t="s">
        <v>302</v>
      </c>
      <c r="I11" s="306" t="s">
        <v>815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302</v>
      </c>
      <c r="F12" s="452" t="s">
        <v>774</v>
      </c>
      <c r="G12" s="306" t="s">
        <v>473</v>
      </c>
      <c r="H12" s="452" t="s">
        <v>302</v>
      </c>
      <c r="I12" s="306" t="s">
        <v>816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302</v>
      </c>
      <c r="F13" s="452"/>
      <c r="G13" s="306" t="s">
        <v>473</v>
      </c>
      <c r="H13" s="452" t="s">
        <v>302</v>
      </c>
      <c r="I13" s="306" t="s">
        <v>816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302</v>
      </c>
      <c r="F14" s="452"/>
      <c r="G14" s="306" t="s">
        <v>818</v>
      </c>
      <c r="H14" s="452" t="s">
        <v>819</v>
      </c>
      <c r="I14" s="306" t="s">
        <v>820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302</v>
      </c>
      <c r="F15" s="452"/>
      <c r="G15" s="306" t="s">
        <v>818</v>
      </c>
      <c r="H15" s="452" t="s">
        <v>821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431</v>
      </c>
      <c r="F16" s="452" t="s">
        <v>67</v>
      </c>
      <c r="G16" s="306" t="s">
        <v>818</v>
      </c>
      <c r="H16" s="452" t="s">
        <v>821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431</v>
      </c>
      <c r="F17" s="452" t="s">
        <v>67</v>
      </c>
      <c r="G17" s="452" t="s">
        <v>310</v>
      </c>
      <c r="H17" s="452" t="s">
        <v>821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823</v>
      </c>
      <c r="F18" s="452"/>
      <c r="G18" s="452" t="s">
        <v>310</v>
      </c>
      <c r="H18" s="452" t="s">
        <v>824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825</v>
      </c>
      <c r="F19" s="452" t="s">
        <v>67</v>
      </c>
      <c r="G19" s="306" t="s">
        <v>826</v>
      </c>
      <c r="H19" s="452" t="s">
        <v>431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825</v>
      </c>
      <c r="F20" s="452" t="s">
        <v>67</v>
      </c>
      <c r="G20" s="306" t="s">
        <v>826</v>
      </c>
      <c r="H20" s="452" t="s">
        <v>431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825</v>
      </c>
      <c r="F21" s="452" t="s">
        <v>67</v>
      </c>
      <c r="G21" s="306" t="s">
        <v>826</v>
      </c>
      <c r="H21" s="452" t="s">
        <v>827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828</v>
      </c>
      <c r="F22" s="452"/>
      <c r="G22" s="452" t="s">
        <v>829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828</v>
      </c>
      <c r="F23" s="452"/>
      <c r="G23" s="452" t="s">
        <v>830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828</v>
      </c>
      <c r="F24" s="452"/>
      <c r="G24" s="452" t="s">
        <v>830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18"/>
      <c r="D40" s="618"/>
      <c r="E40" s="618"/>
      <c r="F40" s="61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831</v>
      </c>
    </row>
    <row r="49" spans="2:15" x14ac:dyDescent="0.2">
      <c r="B49" s="387" t="s">
        <v>136</v>
      </c>
      <c r="D49" t="s">
        <v>832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833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822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834</v>
      </c>
      <c r="H5" s="452" t="s">
        <v>822</v>
      </c>
      <c r="I5" s="223" t="s">
        <v>835</v>
      </c>
      <c r="J5" s="223" t="s">
        <v>836</v>
      </c>
      <c r="K5" s="223" t="s">
        <v>837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838</v>
      </c>
      <c r="F6" s="282" t="s">
        <v>838</v>
      </c>
      <c r="G6" s="282" t="s">
        <v>838</v>
      </c>
      <c r="H6" s="452" t="s">
        <v>822</v>
      </c>
      <c r="I6" s="282" t="s">
        <v>838</v>
      </c>
      <c r="J6" s="456"/>
      <c r="K6" s="457"/>
      <c r="L6" s="61"/>
      <c r="M6" s="424" t="s">
        <v>774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774</v>
      </c>
      <c r="F7" s="452" t="s">
        <v>774</v>
      </c>
      <c r="G7" s="306" t="s">
        <v>839</v>
      </c>
      <c r="H7" s="452" t="s">
        <v>822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774</v>
      </c>
      <c r="F8" s="452" t="s">
        <v>774</v>
      </c>
      <c r="G8" s="306" t="s">
        <v>839</v>
      </c>
      <c r="H8" s="452" t="s">
        <v>822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53</v>
      </c>
      <c r="G9" s="306" t="s">
        <v>840</v>
      </c>
      <c r="H9" s="452" t="s">
        <v>822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53</v>
      </c>
      <c r="G10" s="306" t="s">
        <v>840</v>
      </c>
      <c r="H10" s="452" t="s">
        <v>822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53</v>
      </c>
      <c r="G11" s="306" t="s">
        <v>840</v>
      </c>
      <c r="H11" s="452" t="s">
        <v>822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841</v>
      </c>
      <c r="H12" s="452" t="s">
        <v>822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841</v>
      </c>
      <c r="H13" s="452" t="s">
        <v>822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842</v>
      </c>
      <c r="G14" s="452" t="s">
        <v>839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843</v>
      </c>
      <c r="G15" s="452" t="s">
        <v>839</v>
      </c>
      <c r="H15" s="452" t="s">
        <v>62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843</v>
      </c>
      <c r="G16" s="452" t="s">
        <v>844</v>
      </c>
      <c r="H16" s="452" t="s">
        <v>819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845</v>
      </c>
      <c r="F17" s="452" t="s">
        <v>843</v>
      </c>
      <c r="G17" s="452" t="s">
        <v>846</v>
      </c>
      <c r="H17" s="452" t="s">
        <v>847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848</v>
      </c>
      <c r="F18" s="452" t="s">
        <v>849</v>
      </c>
      <c r="G18" s="452" t="s">
        <v>850</v>
      </c>
      <c r="H18" s="452" t="s">
        <v>847</v>
      </c>
      <c r="I18" s="452" t="s">
        <v>431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848</v>
      </c>
      <c r="F19" s="452" t="s">
        <v>849</v>
      </c>
      <c r="G19" s="452" t="s">
        <v>386</v>
      </c>
      <c r="H19" s="452" t="s">
        <v>847</v>
      </c>
      <c r="I19" s="452" t="s">
        <v>431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848</v>
      </c>
      <c r="F20" s="452" t="s">
        <v>851</v>
      </c>
      <c r="G20" s="452" t="s">
        <v>386</v>
      </c>
      <c r="H20" s="452" t="s">
        <v>852</v>
      </c>
      <c r="I20" s="452" t="s">
        <v>853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854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855</v>
      </c>
      <c r="F21" s="452" t="s">
        <v>851</v>
      </c>
      <c r="G21" s="452" t="s">
        <v>68</v>
      </c>
      <c r="H21" s="452" t="s">
        <v>852</v>
      </c>
      <c r="I21" s="452" t="s">
        <v>856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854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857</v>
      </c>
      <c r="F22" s="452" t="s">
        <v>858</v>
      </c>
      <c r="G22" s="452" t="s">
        <v>363</v>
      </c>
      <c r="H22" s="452" t="s">
        <v>540</v>
      </c>
      <c r="I22" s="452" t="s">
        <v>431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857</v>
      </c>
      <c r="F23" s="452" t="s">
        <v>859</v>
      </c>
      <c r="G23" s="452" t="s">
        <v>363</v>
      </c>
      <c r="H23" s="452" t="s">
        <v>540</v>
      </c>
      <c r="I23" s="452" t="s">
        <v>431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859</v>
      </c>
      <c r="G24" s="452" t="s">
        <v>57</v>
      </c>
      <c r="H24" s="452" t="s">
        <v>540</v>
      </c>
      <c r="I24" s="452" t="s">
        <v>431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859</v>
      </c>
      <c r="G25" s="452" t="s">
        <v>57</v>
      </c>
      <c r="H25" s="452" t="s">
        <v>860</v>
      </c>
      <c r="I25" s="452" t="s">
        <v>431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859</v>
      </c>
      <c r="G26" s="452"/>
      <c r="H26" s="452" t="s">
        <v>860</v>
      </c>
      <c r="I26" s="452" t="s">
        <v>431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18"/>
      <c r="D40" s="618"/>
      <c r="E40" s="618"/>
      <c r="F40" s="61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831</v>
      </c>
    </row>
    <row r="49" spans="2:15" x14ac:dyDescent="0.2">
      <c r="B49" s="387" t="s">
        <v>136</v>
      </c>
      <c r="D49" t="s">
        <v>832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861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863</v>
      </c>
      <c r="F6" s="282" t="s">
        <v>863</v>
      </c>
      <c r="G6" s="282" t="s">
        <v>863</v>
      </c>
      <c r="H6" s="282" t="s">
        <v>863</v>
      </c>
      <c r="I6" s="282" t="s">
        <v>863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864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431</v>
      </c>
      <c r="G9" s="306" t="s">
        <v>865</v>
      </c>
      <c r="H9" s="306" t="s">
        <v>57</v>
      </c>
      <c r="I9" s="306" t="s">
        <v>729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866</v>
      </c>
      <c r="G10" s="306" t="s">
        <v>865</v>
      </c>
      <c r="H10" s="306" t="s">
        <v>867</v>
      </c>
      <c r="I10" s="306" t="s">
        <v>729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56</v>
      </c>
      <c r="G11" s="306" t="s">
        <v>309</v>
      </c>
      <c r="H11" s="452" t="s">
        <v>774</v>
      </c>
      <c r="I11" s="306" t="s">
        <v>729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774</v>
      </c>
      <c r="F12" s="452" t="s">
        <v>868</v>
      </c>
      <c r="G12" s="452" t="s">
        <v>56</v>
      </c>
      <c r="H12" s="452" t="s">
        <v>869</v>
      </c>
      <c r="I12" s="306" t="s">
        <v>729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774</v>
      </c>
      <c r="F13" s="452" t="s">
        <v>868</v>
      </c>
      <c r="G13" s="452" t="s">
        <v>56</v>
      </c>
      <c r="H13" s="452" t="s">
        <v>869</v>
      </c>
      <c r="I13" s="306" t="s">
        <v>729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774</v>
      </c>
      <c r="F14" s="452" t="s">
        <v>868</v>
      </c>
      <c r="G14" s="452" t="s">
        <v>870</v>
      </c>
      <c r="H14" s="452" t="s">
        <v>56</v>
      </c>
      <c r="I14" s="452" t="s">
        <v>871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774</v>
      </c>
      <c r="F15" s="452" t="s">
        <v>868</v>
      </c>
      <c r="G15" s="452" t="s">
        <v>872</v>
      </c>
      <c r="H15" s="452" t="s">
        <v>798</v>
      </c>
      <c r="I15" s="452" t="s">
        <v>871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774</v>
      </c>
      <c r="F16" s="452" t="s">
        <v>868</v>
      </c>
      <c r="G16" s="452" t="s">
        <v>872</v>
      </c>
      <c r="H16" s="452" t="s">
        <v>873</v>
      </c>
      <c r="I16" s="452" t="s">
        <v>874</v>
      </c>
      <c r="J16" s="458"/>
      <c r="K16" s="460"/>
      <c r="L16" s="61"/>
      <c r="M16" s="414" t="s">
        <v>822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875</v>
      </c>
      <c r="F17" s="452" t="s">
        <v>876</v>
      </c>
      <c r="G17" s="452" t="s">
        <v>870</v>
      </c>
      <c r="H17" s="452" t="s">
        <v>877</v>
      </c>
      <c r="I17" s="452" t="s">
        <v>878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822</v>
      </c>
      <c r="F18" s="452" t="s">
        <v>876</v>
      </c>
      <c r="G18" s="452" t="s">
        <v>870</v>
      </c>
      <c r="H18" s="452" t="s">
        <v>877</v>
      </c>
      <c r="I18" s="452" t="s">
        <v>878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822</v>
      </c>
      <c r="F19" s="452" t="s">
        <v>876</v>
      </c>
      <c r="G19" s="452" t="s">
        <v>870</v>
      </c>
      <c r="H19" s="452" t="s">
        <v>877</v>
      </c>
      <c r="I19" s="452" t="s">
        <v>879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876</v>
      </c>
      <c r="G20" s="452" t="s">
        <v>870</v>
      </c>
      <c r="H20" s="452" t="s">
        <v>877</v>
      </c>
      <c r="I20" s="452" t="s">
        <v>881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876</v>
      </c>
      <c r="G21" s="452" t="s">
        <v>56</v>
      </c>
      <c r="H21" s="452" t="s">
        <v>431</v>
      </c>
      <c r="I21" s="452" t="s">
        <v>882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883</v>
      </c>
      <c r="G22" s="452" t="s">
        <v>358</v>
      </c>
      <c r="H22" s="452" t="s">
        <v>431</v>
      </c>
      <c r="I22" s="452" t="s">
        <v>860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883</v>
      </c>
      <c r="G23" s="452" t="s">
        <v>358</v>
      </c>
      <c r="H23" s="452" t="s">
        <v>884</v>
      </c>
      <c r="I23" s="452" t="s">
        <v>860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883</v>
      </c>
      <c r="G24" s="452" t="s">
        <v>358</v>
      </c>
      <c r="H24" s="452" t="s">
        <v>884</v>
      </c>
      <c r="I24" s="452" t="s">
        <v>860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883</v>
      </c>
      <c r="G25" s="452" t="s">
        <v>358</v>
      </c>
      <c r="H25" s="452" t="s">
        <v>56</v>
      </c>
      <c r="I25" s="452" t="s">
        <v>860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886</v>
      </c>
      <c r="G26" s="452" t="s">
        <v>358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18"/>
      <c r="D40" s="618"/>
      <c r="E40" s="618"/>
      <c r="F40" s="61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887</v>
      </c>
    </row>
    <row r="49" spans="2:15" x14ac:dyDescent="0.2">
      <c r="B49" s="387" t="s">
        <v>136</v>
      </c>
      <c r="D49" t="s">
        <v>888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889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890</v>
      </c>
      <c r="F5" s="223" t="s">
        <v>891</v>
      </c>
      <c r="G5" s="223" t="s">
        <v>892</v>
      </c>
      <c r="H5" s="223" t="s">
        <v>893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894</v>
      </c>
      <c r="F6" s="282" t="s">
        <v>895</v>
      </c>
      <c r="G6" s="282" t="s">
        <v>896</v>
      </c>
      <c r="H6" s="282" t="s">
        <v>897</v>
      </c>
      <c r="I6" s="282" t="s">
        <v>898</v>
      </c>
      <c r="J6" s="456" t="s">
        <v>899</v>
      </c>
      <c r="K6" s="457"/>
      <c r="L6" s="61"/>
      <c r="M6" s="424" t="s">
        <v>774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895</v>
      </c>
      <c r="G7" s="306" t="s">
        <v>493</v>
      </c>
      <c r="H7" s="306" t="s">
        <v>900</v>
      </c>
      <c r="I7" s="306" t="s">
        <v>493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895</v>
      </c>
      <c r="G8" s="306" t="s">
        <v>493</v>
      </c>
      <c r="H8" s="306" t="s">
        <v>900</v>
      </c>
      <c r="I8" s="306" t="s">
        <v>493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895</v>
      </c>
      <c r="G9" s="306" t="s">
        <v>493</v>
      </c>
      <c r="H9" s="306" t="s">
        <v>900</v>
      </c>
      <c r="I9" s="306" t="s">
        <v>493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895</v>
      </c>
      <c r="G10" s="306" t="s">
        <v>493</v>
      </c>
      <c r="H10" s="306" t="s">
        <v>67</v>
      </c>
      <c r="I10" s="306" t="s">
        <v>493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901</v>
      </c>
      <c r="H11" s="452"/>
      <c r="I11" s="452" t="s">
        <v>902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901</v>
      </c>
      <c r="H12" s="452"/>
      <c r="I12" s="452" t="s">
        <v>902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901</v>
      </c>
      <c r="H13" s="452"/>
      <c r="I13" s="452" t="s">
        <v>902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901</v>
      </c>
      <c r="H14" s="452"/>
      <c r="I14" s="452" t="s">
        <v>903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901</v>
      </c>
      <c r="H15" s="452"/>
      <c r="I15" s="452" t="s">
        <v>903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902</v>
      </c>
      <c r="G16" s="452" t="s">
        <v>901</v>
      </c>
      <c r="H16" s="452" t="s">
        <v>904</v>
      </c>
      <c r="I16" s="452" t="s">
        <v>903</v>
      </c>
      <c r="J16" s="458"/>
      <c r="K16" s="460"/>
      <c r="L16" s="61"/>
      <c r="M16" s="414" t="s">
        <v>822</v>
      </c>
      <c r="N16" s="417">
        <f>COUNTIF(E7:I27, "*Casey*")/2</f>
        <v>1.5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905</v>
      </c>
      <c r="G17" s="452" t="s">
        <v>906</v>
      </c>
      <c r="H17" s="452" t="s">
        <v>904</v>
      </c>
      <c r="I17" s="452" t="s">
        <v>905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905</v>
      </c>
      <c r="G18" s="452" t="s">
        <v>906</v>
      </c>
      <c r="H18" s="452" t="s">
        <v>904</v>
      </c>
      <c r="I18" s="452" t="s">
        <v>905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52" t="s">
        <v>909</v>
      </c>
      <c r="G19" s="452" t="s">
        <v>906</v>
      </c>
      <c r="H19" s="452" t="s">
        <v>904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346</v>
      </c>
      <c r="G20" s="452" t="s">
        <v>906</v>
      </c>
      <c r="H20" s="452" t="s">
        <v>904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346</v>
      </c>
      <c r="G21" s="452" t="s">
        <v>906</v>
      </c>
      <c r="H21" s="452" t="s">
        <v>904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908</v>
      </c>
      <c r="F22" s="452" t="s">
        <v>909</v>
      </c>
      <c r="G22" s="452" t="s">
        <v>910</v>
      </c>
      <c r="H22" s="452" t="s">
        <v>904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908</v>
      </c>
      <c r="F23" s="452" t="s">
        <v>860</v>
      </c>
      <c r="G23" s="452" t="s">
        <v>910</v>
      </c>
      <c r="H23" s="452" t="s">
        <v>904</v>
      </c>
      <c r="I23" s="452" t="s">
        <v>905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908</v>
      </c>
      <c r="F24" s="452" t="s">
        <v>860</v>
      </c>
      <c r="G24" s="452" t="s">
        <v>910</v>
      </c>
      <c r="H24" s="452" t="s">
        <v>904</v>
      </c>
      <c r="I24" s="452" t="s">
        <v>905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346</v>
      </c>
      <c r="F25" s="452" t="s">
        <v>860</v>
      </c>
      <c r="G25" s="452" t="s">
        <v>901</v>
      </c>
      <c r="H25" s="452" t="s">
        <v>904</v>
      </c>
      <c r="I25" s="452" t="s">
        <v>905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346</v>
      </c>
      <c r="F26" s="452" t="s">
        <v>905</v>
      </c>
      <c r="G26" s="452" t="s">
        <v>910</v>
      </c>
      <c r="H26" s="452" t="s">
        <v>904</v>
      </c>
      <c r="I26" s="452" t="s">
        <v>905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18"/>
      <c r="D40" s="618"/>
      <c r="E40" s="618"/>
      <c r="F40" s="61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913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914</v>
      </c>
      <c r="F5" s="223" t="s">
        <v>915</v>
      </c>
      <c r="G5" s="223" t="s">
        <v>916</v>
      </c>
      <c r="H5" s="223" t="s">
        <v>917</v>
      </c>
      <c r="I5" s="223" t="s">
        <v>918</v>
      </c>
      <c r="J5" s="223" t="s">
        <v>919</v>
      </c>
      <c r="K5" s="223" t="s">
        <v>920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921</v>
      </c>
      <c r="F6" s="282" t="s">
        <v>921</v>
      </c>
      <c r="G6" s="282" t="s">
        <v>921</v>
      </c>
      <c r="H6" s="282" t="s">
        <v>921</v>
      </c>
      <c r="I6" s="282" t="s">
        <v>921</v>
      </c>
      <c r="J6" s="392"/>
      <c r="K6" s="276"/>
      <c r="L6" s="61"/>
      <c r="M6" s="424" t="s">
        <v>774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922</v>
      </c>
      <c r="F7" s="452" t="s">
        <v>923</v>
      </c>
      <c r="G7" s="306" t="s">
        <v>309</v>
      </c>
      <c r="H7" s="306" t="s">
        <v>67</v>
      </c>
      <c r="I7" s="372" t="s">
        <v>924</v>
      </c>
      <c r="J7" s="393" t="s">
        <v>925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923</v>
      </c>
      <c r="F8" s="452" t="s">
        <v>926</v>
      </c>
      <c r="G8" s="306" t="s">
        <v>309</v>
      </c>
      <c r="H8" s="306" t="s">
        <v>67</v>
      </c>
      <c r="I8" s="372" t="s">
        <v>924</v>
      </c>
      <c r="J8" s="393" t="s">
        <v>925</v>
      </c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923</v>
      </c>
      <c r="F9" s="452" t="s">
        <v>926</v>
      </c>
      <c r="G9" s="306" t="s">
        <v>309</v>
      </c>
      <c r="H9" s="306" t="s">
        <v>67</v>
      </c>
      <c r="I9" s="372" t="s">
        <v>924</v>
      </c>
      <c r="J9" s="393" t="s">
        <v>925</v>
      </c>
      <c r="K9" s="300" t="s">
        <v>277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926</v>
      </c>
      <c r="F10" s="452" t="s">
        <v>926</v>
      </c>
      <c r="G10" s="306" t="s">
        <v>309</v>
      </c>
      <c r="H10" s="306" t="s">
        <v>67</v>
      </c>
      <c r="I10" s="372" t="s">
        <v>924</v>
      </c>
      <c r="J10" s="393" t="s">
        <v>925</v>
      </c>
      <c r="K10" s="300" t="s">
        <v>927</v>
      </c>
      <c r="L10" s="61"/>
      <c r="M10" s="414" t="s">
        <v>56</v>
      </c>
      <c r="N10" s="417">
        <f>COUNTIF(E7:I27, "*Alex*")/2</f>
        <v>0</v>
      </c>
      <c r="O10" s="419" t="s">
        <v>928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926</v>
      </c>
      <c r="F11" s="452" t="s">
        <v>926</v>
      </c>
      <c r="G11" s="306" t="s">
        <v>386</v>
      </c>
      <c r="H11" s="372" t="s">
        <v>68</v>
      </c>
      <c r="I11" s="306" t="s">
        <v>68</v>
      </c>
      <c r="J11" s="393" t="s">
        <v>925</v>
      </c>
      <c r="K11" s="300" t="s">
        <v>927</v>
      </c>
      <c r="L11" s="61"/>
      <c r="M11" s="414" t="s">
        <v>57</v>
      </c>
      <c r="N11" s="417">
        <f>COUNTIF(E7:I27, "*Rafi*")/2</f>
        <v>0</v>
      </c>
      <c r="O11" s="419" t="s">
        <v>864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926</v>
      </c>
      <c r="F12" s="452" t="s">
        <v>926</v>
      </c>
      <c r="G12" s="306" t="s">
        <v>386</v>
      </c>
      <c r="H12" s="372" t="s">
        <v>68</v>
      </c>
      <c r="I12" s="306" t="s">
        <v>68</v>
      </c>
      <c r="J12" s="393" t="s">
        <v>925</v>
      </c>
      <c r="K12" s="300" t="s">
        <v>927</v>
      </c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926</v>
      </c>
      <c r="F13" s="452" t="s">
        <v>926</v>
      </c>
      <c r="G13" s="306" t="s">
        <v>386</v>
      </c>
      <c r="H13" s="372" t="s">
        <v>68</v>
      </c>
      <c r="I13" s="306" t="s">
        <v>68</v>
      </c>
      <c r="J13" s="393" t="s">
        <v>925</v>
      </c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926</v>
      </c>
      <c r="F14" s="452" t="s">
        <v>929</v>
      </c>
      <c r="G14" s="306" t="s">
        <v>386</v>
      </c>
      <c r="H14" s="372" t="s">
        <v>68</v>
      </c>
      <c r="I14" s="306" t="s">
        <v>68</v>
      </c>
      <c r="J14" s="393" t="s">
        <v>925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926</v>
      </c>
      <c r="F15" s="452" t="s">
        <v>931</v>
      </c>
      <c r="G15" s="306" t="s">
        <v>386</v>
      </c>
      <c r="H15" s="372" t="s">
        <v>68</v>
      </c>
      <c r="I15" s="306" t="s">
        <v>68</v>
      </c>
      <c r="J15" s="393" t="s">
        <v>925</v>
      </c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926</v>
      </c>
      <c r="F16" s="452" t="s">
        <v>932</v>
      </c>
      <c r="G16" s="306" t="s">
        <v>67</v>
      </c>
      <c r="H16" s="336" t="s">
        <v>386</v>
      </c>
      <c r="I16" s="306" t="s">
        <v>473</v>
      </c>
      <c r="J16" s="393" t="s">
        <v>925</v>
      </c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926</v>
      </c>
      <c r="F17" s="466" t="s">
        <v>933</v>
      </c>
      <c r="G17" s="306" t="s">
        <v>309</v>
      </c>
      <c r="H17" s="336" t="s">
        <v>386</v>
      </c>
      <c r="I17" s="306" t="s">
        <v>473</v>
      </c>
      <c r="J17" s="393" t="s">
        <v>925</v>
      </c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926</v>
      </c>
      <c r="F18" s="466" t="s">
        <v>933</v>
      </c>
      <c r="G18" s="306" t="s">
        <v>309</v>
      </c>
      <c r="H18" s="372" t="s">
        <v>934</v>
      </c>
      <c r="I18" s="306" t="s">
        <v>473</v>
      </c>
      <c r="J18" s="393" t="s">
        <v>925</v>
      </c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926</v>
      </c>
      <c r="F19" s="466" t="s">
        <v>933</v>
      </c>
      <c r="G19" s="306" t="s">
        <v>67</v>
      </c>
      <c r="H19" s="372" t="s">
        <v>934</v>
      </c>
      <c r="I19" s="372" t="s">
        <v>924</v>
      </c>
      <c r="J19" s="393" t="s">
        <v>925</v>
      </c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926</v>
      </c>
      <c r="F20" s="452" t="s">
        <v>66</v>
      </c>
      <c r="G20" s="306" t="s">
        <v>67</v>
      </c>
      <c r="H20" s="372" t="s">
        <v>934</v>
      </c>
      <c r="I20" s="372" t="s">
        <v>924</v>
      </c>
      <c r="J20" s="393" t="s">
        <v>925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926</v>
      </c>
      <c r="F21" s="452" t="s">
        <v>65</v>
      </c>
      <c r="G21" s="306" t="s">
        <v>67</v>
      </c>
      <c r="H21" s="372" t="s">
        <v>934</v>
      </c>
      <c r="I21" s="306" t="s">
        <v>926</v>
      </c>
      <c r="J21" s="393" t="s">
        <v>925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935</v>
      </c>
      <c r="H22" s="372" t="s">
        <v>934</v>
      </c>
      <c r="I22" s="306" t="s">
        <v>926</v>
      </c>
      <c r="J22" s="393" t="s">
        <v>925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525</v>
      </c>
      <c r="G23" s="306" t="s">
        <v>935</v>
      </c>
      <c r="H23" s="372" t="s">
        <v>934</v>
      </c>
      <c r="I23" s="306" t="s">
        <v>936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525</v>
      </c>
      <c r="G24" s="306" t="s">
        <v>935</v>
      </c>
      <c r="H24" s="372" t="s">
        <v>924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926</v>
      </c>
      <c r="F25" s="452" t="s">
        <v>525</v>
      </c>
      <c r="G25" s="306" t="s">
        <v>935</v>
      </c>
      <c r="H25" s="372" t="s">
        <v>924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926</v>
      </c>
      <c r="F26" s="452" t="s">
        <v>525</v>
      </c>
      <c r="G26" s="306" t="s">
        <v>935</v>
      </c>
      <c r="H26" s="372" t="s">
        <v>924</v>
      </c>
      <c r="I26" s="372" t="s">
        <v>936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18"/>
      <c r="D40" s="618"/>
      <c r="E40" s="618"/>
      <c r="F40" s="61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937</v>
      </c>
    </row>
    <row r="49" spans="2:15" x14ac:dyDescent="0.2">
      <c r="B49" s="387" t="s">
        <v>136</v>
      </c>
      <c r="D49" t="s">
        <v>938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939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940</v>
      </c>
      <c r="F5" s="223" t="s">
        <v>941</v>
      </c>
      <c r="G5" s="223" t="s">
        <v>942</v>
      </c>
      <c r="H5" s="223" t="s">
        <v>943</v>
      </c>
      <c r="I5" s="223" t="s">
        <v>944</v>
      </c>
      <c r="J5" s="223" t="s">
        <v>945</v>
      </c>
      <c r="K5" s="223" t="s">
        <v>946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469</v>
      </c>
      <c r="F6" s="282" t="s">
        <v>469</v>
      </c>
      <c r="G6" s="282" t="s">
        <v>947</v>
      </c>
      <c r="H6" s="282" t="s">
        <v>947</v>
      </c>
      <c r="I6" s="282" t="s">
        <v>947</v>
      </c>
      <c r="J6" s="392"/>
      <c r="K6" s="276"/>
      <c r="L6" s="61"/>
      <c r="M6" s="424" t="s">
        <v>774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332</v>
      </c>
      <c r="H7" s="306" t="s">
        <v>948</v>
      </c>
      <c r="I7" s="306" t="s">
        <v>332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493</v>
      </c>
      <c r="H8" s="336" t="s">
        <v>493</v>
      </c>
      <c r="I8" s="306" t="s">
        <v>277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493</v>
      </c>
      <c r="H9" s="336" t="s">
        <v>277</v>
      </c>
      <c r="I9" s="306" t="s">
        <v>277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332</v>
      </c>
      <c r="H10" s="336" t="s">
        <v>493</v>
      </c>
      <c r="I10" s="306" t="s">
        <v>277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332</v>
      </c>
      <c r="H11" s="336" t="s">
        <v>949</v>
      </c>
      <c r="I11" s="306" t="s">
        <v>277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332</v>
      </c>
      <c r="H12" s="336" t="s">
        <v>950</v>
      </c>
      <c r="I12" s="306" t="s">
        <v>277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332</v>
      </c>
      <c r="H13" s="336" t="s">
        <v>950</v>
      </c>
      <c r="I13" s="306" t="s">
        <v>277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951</v>
      </c>
      <c r="F14" s="308"/>
      <c r="G14" s="306" t="s">
        <v>332</v>
      </c>
      <c r="H14" s="336" t="s">
        <v>950</v>
      </c>
      <c r="I14" s="306" t="s">
        <v>277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332</v>
      </c>
      <c r="H15" s="336" t="s">
        <v>950</v>
      </c>
      <c r="I15" s="306" t="s">
        <v>277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952</v>
      </c>
      <c r="H16" s="336" t="s">
        <v>950</v>
      </c>
      <c r="I16" s="306" t="s">
        <v>277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953</v>
      </c>
      <c r="H17" s="372" t="s">
        <v>954</v>
      </c>
      <c r="I17" s="306" t="s">
        <v>277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953</v>
      </c>
      <c r="H18" s="372" t="s">
        <v>954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277</v>
      </c>
      <c r="H19" s="372" t="s">
        <v>955</v>
      </c>
      <c r="I19" s="306" t="s">
        <v>277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277</v>
      </c>
      <c r="H20" s="372" t="s">
        <v>955</v>
      </c>
      <c r="I20" s="306" t="s">
        <v>277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953</v>
      </c>
      <c r="H21" s="372" t="s">
        <v>955</v>
      </c>
      <c r="I21" s="306" t="s">
        <v>277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953</v>
      </c>
      <c r="H22" s="372" t="s">
        <v>955</v>
      </c>
      <c r="I22" s="306" t="s">
        <v>277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953</v>
      </c>
      <c r="H23" s="372" t="s">
        <v>955</v>
      </c>
      <c r="I23" s="306" t="s">
        <v>277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953</v>
      </c>
      <c r="H24" s="372" t="s">
        <v>955</v>
      </c>
      <c r="I24" s="306" t="s">
        <v>277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952</v>
      </c>
      <c r="H25" s="372" t="s">
        <v>955</v>
      </c>
      <c r="I25" s="306" t="s">
        <v>277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952</v>
      </c>
      <c r="H26" s="372" t="s">
        <v>954</v>
      </c>
      <c r="I26" s="306" t="s">
        <v>277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957</v>
      </c>
      <c r="I27" s="439" t="s">
        <v>958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957</v>
      </c>
      <c r="I28" s="439" t="s">
        <v>958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957</v>
      </c>
      <c r="I29" s="439" t="s">
        <v>958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957</v>
      </c>
      <c r="I30" s="439" t="s">
        <v>958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957</v>
      </c>
      <c r="I31" s="439" t="s">
        <v>958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957</v>
      </c>
      <c r="I32" s="439" t="s">
        <v>958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957</v>
      </c>
      <c r="I33" s="439" t="s">
        <v>958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957</v>
      </c>
      <c r="I34" s="439" t="s">
        <v>958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957</v>
      </c>
      <c r="I35" s="439" t="s">
        <v>958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957</v>
      </c>
      <c r="I36" s="439" t="s">
        <v>958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957</v>
      </c>
      <c r="I37" s="439" t="s">
        <v>958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18"/>
      <c r="D40" s="618"/>
      <c r="E40" s="618"/>
      <c r="F40" s="61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961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962</v>
      </c>
      <c r="F6" s="282" t="s">
        <v>962</v>
      </c>
      <c r="G6" s="282" t="s">
        <v>962</v>
      </c>
      <c r="H6" s="282" t="s">
        <v>962</v>
      </c>
      <c r="I6" s="282" t="s">
        <v>962</v>
      </c>
      <c r="J6" s="392"/>
      <c r="K6" s="276"/>
      <c r="L6" s="61"/>
      <c r="M6" s="424" t="s">
        <v>774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493</v>
      </c>
      <c r="F7" s="306" t="s">
        <v>493</v>
      </c>
      <c r="G7" s="306" t="s">
        <v>277</v>
      </c>
      <c r="H7" s="336" t="s">
        <v>493</v>
      </c>
      <c r="I7" s="306" t="s">
        <v>493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493</v>
      </c>
      <c r="F8" s="306" t="s">
        <v>493</v>
      </c>
      <c r="G8" s="306" t="s">
        <v>493</v>
      </c>
      <c r="H8" s="336" t="s">
        <v>493</v>
      </c>
      <c r="I8" s="306" t="s">
        <v>493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493</v>
      </c>
      <c r="F9" s="306" t="s">
        <v>493</v>
      </c>
      <c r="G9" s="306" t="s">
        <v>493</v>
      </c>
      <c r="H9" s="336" t="s">
        <v>964</v>
      </c>
      <c r="I9" s="306" t="s">
        <v>493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493</v>
      </c>
      <c r="F10" s="306" t="s">
        <v>493</v>
      </c>
      <c r="G10" s="306" t="s">
        <v>493</v>
      </c>
      <c r="H10" s="336" t="s">
        <v>964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493</v>
      </c>
      <c r="G11" s="306" t="s">
        <v>277</v>
      </c>
      <c r="H11" s="336" t="s">
        <v>965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966</v>
      </c>
      <c r="F12" s="306" t="s">
        <v>493</v>
      </c>
      <c r="G12" s="306" t="s">
        <v>277</v>
      </c>
      <c r="H12" s="336" t="s">
        <v>965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966</v>
      </c>
      <c r="F13" s="306" t="s">
        <v>493</v>
      </c>
      <c r="G13" s="306" t="s">
        <v>277</v>
      </c>
      <c r="H13" s="336" t="s">
        <v>965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493</v>
      </c>
      <c r="G14" s="306" t="s">
        <v>493</v>
      </c>
      <c r="H14" s="336" t="s">
        <v>968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493</v>
      </c>
      <c r="G15" s="306" t="s">
        <v>66</v>
      </c>
      <c r="H15" s="336" t="s">
        <v>969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493</v>
      </c>
      <c r="G16" s="306" t="s">
        <v>66</v>
      </c>
      <c r="H16" s="336" t="s">
        <v>969</v>
      </c>
      <c r="I16" s="306" t="s">
        <v>304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966</v>
      </c>
      <c r="F17" s="306" t="s">
        <v>970</v>
      </c>
      <c r="G17" s="306" t="s">
        <v>971</v>
      </c>
      <c r="H17" s="336" t="s">
        <v>969</v>
      </c>
      <c r="I17" s="306" t="s">
        <v>972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966</v>
      </c>
      <c r="F18" s="306" t="s">
        <v>973</v>
      </c>
      <c r="G18" s="306" t="s">
        <v>971</v>
      </c>
      <c r="H18" s="336" t="s">
        <v>969</v>
      </c>
      <c r="I18" s="306" t="s">
        <v>972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966</v>
      </c>
      <c r="F19" s="306" t="s">
        <v>973</v>
      </c>
      <c r="G19" s="306" t="s">
        <v>971</v>
      </c>
      <c r="H19" s="336" t="s">
        <v>969</v>
      </c>
      <c r="I19" s="306" t="s">
        <v>974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973</v>
      </c>
      <c r="G20" s="306" t="s">
        <v>971</v>
      </c>
      <c r="H20" s="372" t="s">
        <v>975</v>
      </c>
      <c r="I20" s="306" t="s">
        <v>974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970</v>
      </c>
      <c r="G21" s="306" t="s">
        <v>971</v>
      </c>
      <c r="H21" s="372" t="s">
        <v>975</v>
      </c>
      <c r="I21" s="306" t="s">
        <v>974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970</v>
      </c>
      <c r="G22" s="306" t="s">
        <v>971</v>
      </c>
      <c r="H22" s="372" t="s">
        <v>975</v>
      </c>
      <c r="I22" s="306" t="s">
        <v>974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970</v>
      </c>
      <c r="G23" s="306" t="s">
        <v>971</v>
      </c>
      <c r="H23" s="372" t="s">
        <v>975</v>
      </c>
      <c r="I23" s="306" t="s">
        <v>976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970</v>
      </c>
      <c r="G24" s="306" t="s">
        <v>971</v>
      </c>
      <c r="H24" s="372" t="s">
        <v>975</v>
      </c>
      <c r="I24" s="306" t="s">
        <v>958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977</v>
      </c>
      <c r="G25" s="306" t="s">
        <v>971</v>
      </c>
      <c r="H25" s="372" t="s">
        <v>975</v>
      </c>
      <c r="I25" s="306" t="s">
        <v>958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977</v>
      </c>
      <c r="G26" s="306" t="s">
        <v>971</v>
      </c>
      <c r="H26" s="372" t="s">
        <v>277</v>
      </c>
      <c r="I26" s="306" t="s">
        <v>958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18"/>
      <c r="D40" s="618"/>
      <c r="E40" s="618"/>
      <c r="F40" s="61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978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979</v>
      </c>
      <c r="F5" s="223" t="s">
        <v>980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981</v>
      </c>
      <c r="F6" s="282" t="s">
        <v>981</v>
      </c>
      <c r="G6" s="282" t="s">
        <v>981</v>
      </c>
      <c r="H6" s="282" t="s">
        <v>981</v>
      </c>
      <c r="I6" s="282" t="s">
        <v>981</v>
      </c>
      <c r="J6" s="392"/>
      <c r="K6" s="276"/>
      <c r="L6" s="61"/>
      <c r="M6" s="443" t="s">
        <v>774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982</v>
      </c>
      <c r="F7" s="306" t="s">
        <v>982</v>
      </c>
      <c r="G7" s="306" t="s">
        <v>982</v>
      </c>
      <c r="H7" s="306" t="s">
        <v>982</v>
      </c>
      <c r="I7" s="306" t="s">
        <v>982</v>
      </c>
      <c r="J7" s="393"/>
      <c r="K7" s="301" t="s">
        <v>277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982</v>
      </c>
      <c r="F8" s="306" t="s">
        <v>302</v>
      </c>
      <c r="G8" s="306" t="s">
        <v>66</v>
      </c>
      <c r="H8" s="306" t="s">
        <v>983</v>
      </c>
      <c r="I8" s="306" t="s">
        <v>493</v>
      </c>
      <c r="J8" s="393"/>
      <c r="K8" s="300" t="s">
        <v>277</v>
      </c>
      <c r="L8" s="61"/>
      <c r="M8" s="446" t="s">
        <v>54</v>
      </c>
      <c r="N8" s="440">
        <f>COUNTIF(E7:I27, "*YZ*")/2</f>
        <v>2</v>
      </c>
      <c r="O8" s="447" t="s">
        <v>390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983</v>
      </c>
      <c r="I9" s="306" t="s">
        <v>493</v>
      </c>
      <c r="J9" s="393"/>
      <c r="K9" s="300" t="s">
        <v>277</v>
      </c>
      <c r="L9" s="61"/>
      <c r="M9" s="446" t="s">
        <v>55</v>
      </c>
      <c r="N9" s="440">
        <f>COUNTIF(E7:I27, "*James*")/2</f>
        <v>0</v>
      </c>
      <c r="O9" s="447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520</v>
      </c>
      <c r="G10" s="306" t="s">
        <v>66</v>
      </c>
      <c r="H10" s="306" t="s">
        <v>983</v>
      </c>
      <c r="I10" s="306" t="s">
        <v>984</v>
      </c>
      <c r="J10" s="393"/>
      <c r="K10" s="300" t="s">
        <v>277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302</v>
      </c>
      <c r="F11" s="306" t="s">
        <v>520</v>
      </c>
      <c r="G11" s="306" t="s">
        <v>53</v>
      </c>
      <c r="H11" s="372" t="s">
        <v>58</v>
      </c>
      <c r="I11" s="306" t="s">
        <v>407</v>
      </c>
      <c r="J11" s="393"/>
      <c r="K11" s="300" t="s">
        <v>277</v>
      </c>
      <c r="L11" s="61"/>
      <c r="M11" s="446" t="s">
        <v>57</v>
      </c>
      <c r="N11" s="440">
        <f>COUNTIF(E7:I27, "*Rafi*")/2</f>
        <v>0</v>
      </c>
      <c r="O11" s="447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520</v>
      </c>
      <c r="G12" s="306" t="s">
        <v>53</v>
      </c>
      <c r="H12" s="372" t="s">
        <v>58</v>
      </c>
      <c r="I12" s="306" t="s">
        <v>407</v>
      </c>
      <c r="J12" s="393"/>
      <c r="K12" s="300" t="s">
        <v>277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520</v>
      </c>
      <c r="G13" s="306" t="s">
        <v>774</v>
      </c>
      <c r="H13" s="372" t="s">
        <v>58</v>
      </c>
      <c r="I13" s="306" t="s">
        <v>407</v>
      </c>
      <c r="J13" s="393"/>
      <c r="K13" s="300" t="s">
        <v>277</v>
      </c>
      <c r="L13" s="61"/>
      <c r="M13" s="446" t="s">
        <v>59</v>
      </c>
      <c r="N13" s="440">
        <f>COUNTIF(E7:I27, "*Nicholas*")/2</f>
        <v>0</v>
      </c>
      <c r="O13" s="447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277</v>
      </c>
      <c r="F14" s="306" t="s">
        <v>850</v>
      </c>
      <c r="G14" s="306" t="s">
        <v>774</v>
      </c>
      <c r="H14" s="372" t="s">
        <v>58</v>
      </c>
      <c r="I14" s="306" t="s">
        <v>407</v>
      </c>
      <c r="J14" s="393" t="s">
        <v>985</v>
      </c>
      <c r="K14" s="300" t="s">
        <v>277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277</v>
      </c>
      <c r="F15" s="306" t="s">
        <v>774</v>
      </c>
      <c r="G15" s="306" t="s">
        <v>774</v>
      </c>
      <c r="H15" s="372" t="s">
        <v>58</v>
      </c>
      <c r="I15" s="306" t="s">
        <v>407</v>
      </c>
      <c r="J15" s="393" t="s">
        <v>985</v>
      </c>
      <c r="K15" s="300" t="s">
        <v>277</v>
      </c>
      <c r="L15" s="61"/>
      <c r="M15" s="446" t="s">
        <v>61</v>
      </c>
      <c r="N15" s="440">
        <f>COUNTIF(E7:I27, "*Tai Wei*")/2</f>
        <v>0</v>
      </c>
      <c r="O15" s="447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277</v>
      </c>
      <c r="F16" s="306" t="s">
        <v>791</v>
      </c>
      <c r="G16" s="306" t="s">
        <v>986</v>
      </c>
      <c r="H16" s="336" t="s">
        <v>987</v>
      </c>
      <c r="I16" s="306" t="s">
        <v>988</v>
      </c>
      <c r="J16" s="393" t="s">
        <v>985</v>
      </c>
      <c r="K16" s="300"/>
      <c r="L16" s="61"/>
      <c r="M16" s="446" t="s">
        <v>822</v>
      </c>
      <c r="N16" s="440">
        <f>COUNTIF(E7:I27, "*Casey*")/2</f>
        <v>0</v>
      </c>
      <c r="O16" s="447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277</v>
      </c>
      <c r="F17" s="306" t="s">
        <v>791</v>
      </c>
      <c r="G17" s="306" t="s">
        <v>986</v>
      </c>
      <c r="H17" s="336" t="s">
        <v>987</v>
      </c>
      <c r="I17" s="306" t="s">
        <v>989</v>
      </c>
      <c r="J17" s="393" t="s">
        <v>985</v>
      </c>
      <c r="K17" s="300"/>
      <c r="L17" s="61"/>
      <c r="M17" s="446" t="s">
        <v>62</v>
      </c>
      <c r="N17" s="440">
        <f>COUNTIF(E7:I27, "*Vijay*")/2</f>
        <v>0</v>
      </c>
      <c r="O17" s="447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277</v>
      </c>
      <c r="F18" s="306" t="s">
        <v>791</v>
      </c>
      <c r="G18" s="306" t="s">
        <v>986</v>
      </c>
      <c r="H18" s="336" t="s">
        <v>987</v>
      </c>
      <c r="I18" s="306" t="s">
        <v>989</v>
      </c>
      <c r="J18" s="393" t="s">
        <v>985</v>
      </c>
      <c r="K18" s="300"/>
      <c r="L18" s="61"/>
      <c r="M18" s="446" t="s">
        <v>63</v>
      </c>
      <c r="N18" s="440">
        <f>COUNTIF(E7:I27, "*Griselda*")/2</f>
        <v>0</v>
      </c>
      <c r="O18" s="447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493</v>
      </c>
      <c r="F19" s="306" t="s">
        <v>791</v>
      </c>
      <c r="G19" s="306" t="s">
        <v>986</v>
      </c>
      <c r="H19" s="336" t="s">
        <v>987</v>
      </c>
      <c r="I19" s="306" t="s">
        <v>493</v>
      </c>
      <c r="J19" s="393" t="s">
        <v>985</v>
      </c>
      <c r="K19" s="300"/>
      <c r="L19" s="61"/>
      <c r="M19" s="446" t="s">
        <v>64</v>
      </c>
      <c r="N19" s="440">
        <f>COUNTIF(E7:I27, "*Haikal*")/2</f>
        <v>0</v>
      </c>
      <c r="O19" s="447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990</v>
      </c>
      <c r="F20" s="306" t="s">
        <v>791</v>
      </c>
      <c r="G20" s="306" t="s">
        <v>986</v>
      </c>
      <c r="H20" s="336" t="s">
        <v>987</v>
      </c>
      <c r="I20" s="306" t="s">
        <v>493</v>
      </c>
      <c r="J20" s="393" t="s">
        <v>985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990</v>
      </c>
      <c r="F21" s="306" t="s">
        <v>552</v>
      </c>
      <c r="G21" s="306" t="s">
        <v>991</v>
      </c>
      <c r="H21" s="336" t="s">
        <v>987</v>
      </c>
      <c r="I21" s="306" t="s">
        <v>493</v>
      </c>
      <c r="J21" s="393" t="s">
        <v>985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992</v>
      </c>
      <c r="F22" s="306" t="s">
        <v>993</v>
      </c>
      <c r="G22" s="306" t="s">
        <v>66</v>
      </c>
      <c r="H22" s="336" t="s">
        <v>987</v>
      </c>
      <c r="I22" s="306" t="s">
        <v>67</v>
      </c>
      <c r="J22" s="393" t="s">
        <v>985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992</v>
      </c>
      <c r="F23" s="306" t="s">
        <v>993</v>
      </c>
      <c r="G23" s="306" t="s">
        <v>66</v>
      </c>
      <c r="H23" s="336" t="s">
        <v>987</v>
      </c>
      <c r="I23" s="306" t="s">
        <v>67</v>
      </c>
      <c r="J23" s="393" t="s">
        <v>985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990</v>
      </c>
      <c r="F24" s="306" t="s">
        <v>993</v>
      </c>
      <c r="G24" s="306" t="s">
        <v>991</v>
      </c>
      <c r="H24" s="336" t="s">
        <v>67</v>
      </c>
      <c r="I24" s="306" t="s">
        <v>67</v>
      </c>
      <c r="J24" s="393" t="s">
        <v>985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990</v>
      </c>
      <c r="F25" s="306" t="s">
        <v>994</v>
      </c>
      <c r="G25" s="306" t="s">
        <v>991</v>
      </c>
      <c r="H25" s="336" t="s">
        <v>67</v>
      </c>
      <c r="I25" s="306" t="s">
        <v>67</v>
      </c>
      <c r="J25" s="393" t="s">
        <v>985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990</v>
      </c>
      <c r="F26" s="306" t="s">
        <v>994</v>
      </c>
      <c r="G26" s="306" t="s">
        <v>991</v>
      </c>
      <c r="H26" s="372"/>
      <c r="I26" s="372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18"/>
      <c r="D40" s="618"/>
      <c r="E40" s="618"/>
      <c r="F40" s="61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995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996</v>
      </c>
      <c r="F5" s="223" t="s">
        <v>997</v>
      </c>
      <c r="G5" s="223" t="s">
        <v>998</v>
      </c>
      <c r="H5" s="223" t="s">
        <v>999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774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1004</v>
      </c>
      <c r="G7" s="306" t="s">
        <v>774</v>
      </c>
      <c r="H7" s="336"/>
      <c r="I7" s="306"/>
      <c r="J7" s="393" t="s">
        <v>984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1004</v>
      </c>
      <c r="F8" s="306" t="s">
        <v>1004</v>
      </c>
      <c r="G8" s="306" t="s">
        <v>774</v>
      </c>
      <c r="H8" s="336" t="s">
        <v>58</v>
      </c>
      <c r="I8" s="306"/>
      <c r="J8" s="393" t="s">
        <v>984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1004</v>
      </c>
      <c r="F9" s="306" t="s">
        <v>1004</v>
      </c>
      <c r="G9" s="306" t="s">
        <v>1005</v>
      </c>
      <c r="H9" s="336" t="s">
        <v>58</v>
      </c>
      <c r="I9" s="306" t="s">
        <v>277</v>
      </c>
      <c r="J9" s="393" t="s">
        <v>1006</v>
      </c>
      <c r="K9" s="300" t="s">
        <v>1007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1008</v>
      </c>
      <c r="F10" s="306" t="s">
        <v>1004</v>
      </c>
      <c r="G10" s="306" t="s">
        <v>1009</v>
      </c>
      <c r="H10" s="336" t="s">
        <v>58</v>
      </c>
      <c r="I10" s="306" t="s">
        <v>277</v>
      </c>
      <c r="J10" s="393" t="s">
        <v>1006</v>
      </c>
      <c r="K10" s="300" t="s">
        <v>1010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1008</v>
      </c>
      <c r="F11" s="306" t="s">
        <v>1011</v>
      </c>
      <c r="G11" s="306" t="s">
        <v>277</v>
      </c>
      <c r="H11" s="372" t="s">
        <v>58</v>
      </c>
      <c r="I11" s="306" t="s">
        <v>277</v>
      </c>
      <c r="J11" s="393" t="s">
        <v>1006</v>
      </c>
      <c r="K11" s="300" t="s">
        <v>1010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1008</v>
      </c>
      <c r="F12" s="306" t="s">
        <v>1011</v>
      </c>
      <c r="G12" s="306" t="s">
        <v>277</v>
      </c>
      <c r="H12" s="372" t="s">
        <v>58</v>
      </c>
      <c r="I12" s="306" t="s">
        <v>277</v>
      </c>
      <c r="J12" s="393" t="s">
        <v>1006</v>
      </c>
      <c r="K12" s="300" t="s">
        <v>1010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1008</v>
      </c>
      <c r="F13" s="306" t="s">
        <v>1011</v>
      </c>
      <c r="G13" s="306" t="s">
        <v>277</v>
      </c>
      <c r="H13" s="372" t="s">
        <v>58</v>
      </c>
      <c r="I13" s="306" t="s">
        <v>277</v>
      </c>
      <c r="J13" s="393" t="s">
        <v>1006</v>
      </c>
      <c r="K13" s="300" t="s">
        <v>1010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1012</v>
      </c>
      <c r="F14" s="306" t="s">
        <v>1011</v>
      </c>
      <c r="G14" s="306" t="s">
        <v>277</v>
      </c>
      <c r="H14" s="372" t="s">
        <v>58</v>
      </c>
      <c r="I14" s="306" t="s">
        <v>277</v>
      </c>
      <c r="J14" s="393" t="s">
        <v>1006</v>
      </c>
      <c r="K14" s="300" t="s">
        <v>1010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1012</v>
      </c>
      <c r="F15" s="306" t="s">
        <v>1011</v>
      </c>
      <c r="G15" s="306" t="s">
        <v>493</v>
      </c>
      <c r="H15" s="372" t="s">
        <v>58</v>
      </c>
      <c r="I15" s="306" t="s">
        <v>277</v>
      </c>
      <c r="J15" s="393" t="s">
        <v>1006</v>
      </c>
      <c r="K15" s="300" t="s">
        <v>1010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1013</v>
      </c>
      <c r="F16" s="306" t="s">
        <v>1011</v>
      </c>
      <c r="G16" s="306" t="s">
        <v>65</v>
      </c>
      <c r="H16" s="336" t="s">
        <v>1014</v>
      </c>
      <c r="I16" s="306" t="s">
        <v>984</v>
      </c>
      <c r="J16" s="393" t="s">
        <v>1006</v>
      </c>
      <c r="K16" s="300" t="s">
        <v>1010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1016</v>
      </c>
      <c r="G17" s="306" t="s">
        <v>1017</v>
      </c>
      <c r="H17" s="336" t="s">
        <v>1014</v>
      </c>
      <c r="I17" s="306" t="s">
        <v>984</v>
      </c>
      <c r="J17" s="393" t="s">
        <v>1006</v>
      </c>
      <c r="K17" s="300" t="s">
        <v>1010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1018</v>
      </c>
      <c r="G18" s="306" t="s">
        <v>1017</v>
      </c>
      <c r="H18" s="336" t="s">
        <v>1014</v>
      </c>
      <c r="I18" s="306" t="s">
        <v>984</v>
      </c>
      <c r="J18" s="393" t="s">
        <v>1006</v>
      </c>
      <c r="K18" s="300" t="s">
        <v>1010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1018</v>
      </c>
      <c r="G19" s="306" t="s">
        <v>1017</v>
      </c>
      <c r="H19" s="336" t="s">
        <v>1019</v>
      </c>
      <c r="I19" s="306" t="s">
        <v>984</v>
      </c>
      <c r="J19" s="393" t="s">
        <v>1006</v>
      </c>
      <c r="K19" s="300" t="s">
        <v>1010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1018</v>
      </c>
      <c r="G20" s="306" t="s">
        <v>1017</v>
      </c>
      <c r="H20" s="336" t="s">
        <v>1019</v>
      </c>
      <c r="I20" s="306" t="s">
        <v>984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326</v>
      </c>
      <c r="G21" s="306" t="s">
        <v>1017</v>
      </c>
      <c r="H21" s="336" t="s">
        <v>1014</v>
      </c>
      <c r="I21" s="306" t="s">
        <v>984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1020</v>
      </c>
      <c r="G22" s="306" t="s">
        <v>65</v>
      </c>
      <c r="H22" s="336" t="s">
        <v>1014</v>
      </c>
      <c r="I22" s="306" t="s">
        <v>984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1020</v>
      </c>
      <c r="G23" s="306" t="s">
        <v>65</v>
      </c>
      <c r="H23" s="336" t="s">
        <v>1014</v>
      </c>
      <c r="I23" s="306" t="s">
        <v>984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1020</v>
      </c>
      <c r="G24" s="306" t="s">
        <v>65</v>
      </c>
      <c r="H24" s="336" t="s">
        <v>535</v>
      </c>
      <c r="I24" s="306" t="s">
        <v>984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1021</v>
      </c>
      <c r="G25" s="306" t="s">
        <v>65</v>
      </c>
      <c r="H25" s="336" t="s">
        <v>1022</v>
      </c>
      <c r="I25" s="306" t="s">
        <v>984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65</v>
      </c>
      <c r="H26" s="336" t="s">
        <v>1022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18"/>
      <c r="D40" s="618"/>
      <c r="E40" s="618"/>
      <c r="F40" s="61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1024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 t="s">
        <v>1031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774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1032</v>
      </c>
      <c r="K7" s="393" t="s">
        <v>1033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1034</v>
      </c>
      <c r="K8" s="393" t="s">
        <v>1033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277</v>
      </c>
      <c r="F9" s="306"/>
      <c r="G9" s="306" t="s">
        <v>552</v>
      </c>
      <c r="H9" s="336"/>
      <c r="I9" s="306"/>
      <c r="J9" s="393" t="s">
        <v>1034</v>
      </c>
      <c r="K9" s="393" t="s">
        <v>1033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493</v>
      </c>
      <c r="F10" s="306"/>
      <c r="G10" s="306" t="s">
        <v>277</v>
      </c>
      <c r="H10" s="336"/>
      <c r="I10" s="306"/>
      <c r="J10" s="393" t="s">
        <v>1034</v>
      </c>
      <c r="K10" s="393" t="s">
        <v>1033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774</v>
      </c>
      <c r="G11" s="306" t="s">
        <v>277</v>
      </c>
      <c r="H11" s="372" t="s">
        <v>54</v>
      </c>
      <c r="I11" s="306"/>
      <c r="J11" s="393" t="s">
        <v>1034</v>
      </c>
      <c r="K11" s="393" t="s">
        <v>1033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774</v>
      </c>
      <c r="G12" s="306" t="s">
        <v>277</v>
      </c>
      <c r="H12" s="372" t="s">
        <v>54</v>
      </c>
      <c r="I12" s="306"/>
      <c r="J12" s="393" t="s">
        <v>1034</v>
      </c>
      <c r="K12" s="393" t="s">
        <v>1033</v>
      </c>
      <c r="L12" s="61"/>
      <c r="M12" s="414" t="s">
        <v>58</v>
      </c>
      <c r="N12" s="417">
        <f>COUNTIF(E7:I27, "*Wei Yen*")/2</f>
        <v>0</v>
      </c>
      <c r="O12" s="419" t="s">
        <v>1035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493</v>
      </c>
      <c r="F13" s="306" t="s">
        <v>774</v>
      </c>
      <c r="G13" s="306" t="s">
        <v>493</v>
      </c>
      <c r="H13" s="372" t="s">
        <v>54</v>
      </c>
      <c r="I13" s="306"/>
      <c r="J13" s="393" t="s">
        <v>1034</v>
      </c>
      <c r="K13" s="393" t="s">
        <v>1033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774</v>
      </c>
      <c r="F14" s="306" t="s">
        <v>774</v>
      </c>
      <c r="G14" s="306" t="s">
        <v>54</v>
      </c>
      <c r="H14" s="372" t="s">
        <v>54</v>
      </c>
      <c r="I14" s="306"/>
      <c r="J14" s="393" t="s">
        <v>1034</v>
      </c>
      <c r="K14" s="393" t="s">
        <v>1033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1015</v>
      </c>
      <c r="F15" s="306" t="s">
        <v>774</v>
      </c>
      <c r="G15" s="306" t="s">
        <v>54</v>
      </c>
      <c r="H15" s="372" t="s">
        <v>1036</v>
      </c>
      <c r="I15" s="306" t="s">
        <v>1037</v>
      </c>
      <c r="J15" s="393" t="s">
        <v>1034</v>
      </c>
      <c r="K15" s="393" t="s">
        <v>1033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1015</v>
      </c>
      <c r="F16" s="306" t="s">
        <v>774</v>
      </c>
      <c r="G16" s="306" t="s">
        <v>54</v>
      </c>
      <c r="H16" s="336" t="s">
        <v>1038</v>
      </c>
      <c r="I16" s="306" t="s">
        <v>1039</v>
      </c>
      <c r="J16" s="393" t="s">
        <v>1034</v>
      </c>
      <c r="K16" s="393" t="s">
        <v>1033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812</v>
      </c>
      <c r="G17" s="306" t="s">
        <v>65</v>
      </c>
      <c r="H17" s="336" t="s">
        <v>958</v>
      </c>
      <c r="I17" s="306" t="s">
        <v>1039</v>
      </c>
      <c r="J17" s="393" t="s">
        <v>1034</v>
      </c>
      <c r="K17" s="393" t="s">
        <v>1033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776</v>
      </c>
      <c r="G18" s="306" t="s">
        <v>65</v>
      </c>
      <c r="H18" s="372" t="s">
        <v>975</v>
      </c>
      <c r="I18" s="306" t="s">
        <v>1039</v>
      </c>
      <c r="J18" s="393" t="s">
        <v>1034</v>
      </c>
      <c r="K18" s="393" t="s">
        <v>1033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1040</v>
      </c>
      <c r="G19" s="306" t="s">
        <v>65</v>
      </c>
      <c r="H19" s="372" t="s">
        <v>975</v>
      </c>
      <c r="I19" s="306" t="s">
        <v>1036</v>
      </c>
      <c r="J19" s="393" t="s">
        <v>1034</v>
      </c>
      <c r="K19" s="393" t="s">
        <v>1033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1041</v>
      </c>
      <c r="F20" s="306" t="s">
        <v>1042</v>
      </c>
      <c r="G20" s="306" t="s">
        <v>333</v>
      </c>
      <c r="H20" s="372" t="s">
        <v>1043</v>
      </c>
      <c r="I20" s="306" t="s">
        <v>975</v>
      </c>
      <c r="J20" s="393" t="s">
        <v>1034</v>
      </c>
      <c r="K20" s="393" t="s">
        <v>1033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1044</v>
      </c>
      <c r="F21" s="306" t="s">
        <v>1045</v>
      </c>
      <c r="G21" s="306" t="s">
        <v>333</v>
      </c>
      <c r="H21" s="372" t="s">
        <v>1043</v>
      </c>
      <c r="I21" s="306" t="s">
        <v>975</v>
      </c>
      <c r="J21" s="393" t="s">
        <v>1034</v>
      </c>
      <c r="K21" s="393" t="s">
        <v>1033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516</v>
      </c>
      <c r="F22" s="306" t="s">
        <v>1045</v>
      </c>
      <c r="G22" s="306" t="s">
        <v>333</v>
      </c>
      <c r="H22" s="372" t="s">
        <v>1043</v>
      </c>
      <c r="I22" s="306" t="s">
        <v>1046</v>
      </c>
      <c r="J22" s="393" t="s">
        <v>1034</v>
      </c>
      <c r="K22" s="393" t="s">
        <v>1033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516</v>
      </c>
      <c r="F23" s="306" t="s">
        <v>1045</v>
      </c>
      <c r="G23" s="306" t="s">
        <v>333</v>
      </c>
      <c r="H23" s="372" t="s">
        <v>1043</v>
      </c>
      <c r="I23" s="306" t="s">
        <v>1046</v>
      </c>
      <c r="J23" s="393" t="s">
        <v>1034</v>
      </c>
      <c r="K23" s="393" t="s">
        <v>1033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1045</v>
      </c>
      <c r="G24" s="306" t="s">
        <v>333</v>
      </c>
      <c r="H24" s="372" t="s">
        <v>975</v>
      </c>
      <c r="I24" s="306" t="s">
        <v>1046</v>
      </c>
      <c r="J24" s="393" t="s">
        <v>1034</v>
      </c>
      <c r="K24" s="393" t="s">
        <v>1033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1045</v>
      </c>
      <c r="G25" s="306" t="s">
        <v>333</v>
      </c>
      <c r="H25" s="372" t="s">
        <v>975</v>
      </c>
      <c r="I25" s="306" t="s">
        <v>1046</v>
      </c>
      <c r="J25" s="393" t="s">
        <v>1034</v>
      </c>
      <c r="K25" s="393" t="s">
        <v>1033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1047</v>
      </c>
      <c r="G26" s="306"/>
      <c r="H26" s="372" t="s">
        <v>56</v>
      </c>
      <c r="I26" s="372" t="s">
        <v>1048</v>
      </c>
      <c r="J26" s="393" t="s">
        <v>1034</v>
      </c>
      <c r="K26" s="393" t="s">
        <v>1033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1049</v>
      </c>
      <c r="J27" s="393" t="s">
        <v>1034</v>
      </c>
      <c r="K27" s="393" t="s">
        <v>1033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1049</v>
      </c>
      <c r="J28" s="393" t="s">
        <v>1034</v>
      </c>
      <c r="K28" s="393" t="s">
        <v>1033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1049</v>
      </c>
      <c r="J29" s="393" t="s">
        <v>1034</v>
      </c>
      <c r="K29" s="393" t="s">
        <v>1033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1049</v>
      </c>
      <c r="J30" s="393" t="s">
        <v>1034</v>
      </c>
      <c r="K30" s="393" t="s">
        <v>1033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1049</v>
      </c>
      <c r="J31" s="393" t="s">
        <v>1034</v>
      </c>
      <c r="K31" s="393" t="s">
        <v>1033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1049</v>
      </c>
      <c r="J32" s="393" t="s">
        <v>1034</v>
      </c>
      <c r="K32" s="393" t="s">
        <v>1033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1049</v>
      </c>
      <c r="J33" s="393" t="s">
        <v>1034</v>
      </c>
      <c r="K33" s="393" t="s">
        <v>1033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1049</v>
      </c>
      <c r="J34" s="393" t="s">
        <v>1034</v>
      </c>
      <c r="K34" s="393" t="s">
        <v>1033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1049</v>
      </c>
      <c r="J35" s="393" t="s">
        <v>1034</v>
      </c>
      <c r="K35" s="393" t="s">
        <v>1033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1049</v>
      </c>
      <c r="J36" s="393" t="s">
        <v>1034</v>
      </c>
      <c r="K36" s="393" t="s">
        <v>1033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18"/>
      <c r="D40" s="618"/>
      <c r="E40" s="618"/>
      <c r="F40" s="61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1050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1051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1052</v>
      </c>
      <c r="J5" s="223" t="s">
        <v>1053</v>
      </c>
      <c r="K5" s="223" t="s">
        <v>1054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1055</v>
      </c>
      <c r="F6" s="282" t="s">
        <v>1055</v>
      </c>
      <c r="G6" s="282" t="s">
        <v>1055</v>
      </c>
      <c r="H6" s="282" t="s">
        <v>1055</v>
      </c>
      <c r="I6" s="282" t="s">
        <v>1055</v>
      </c>
      <c r="J6" s="392"/>
      <c r="K6" s="276"/>
      <c r="L6" s="61"/>
      <c r="M6" s="424" t="s">
        <v>774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1056</v>
      </c>
      <c r="F7" s="306" t="s">
        <v>277</v>
      </c>
      <c r="G7" s="306" t="s">
        <v>1057</v>
      </c>
      <c r="H7" s="336" t="s">
        <v>277</v>
      </c>
      <c r="I7" s="306" t="s">
        <v>1056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1058</v>
      </c>
      <c r="F8" s="306" t="s">
        <v>277</v>
      </c>
      <c r="G8" s="306" t="s">
        <v>1057</v>
      </c>
      <c r="H8" s="336" t="s">
        <v>277</v>
      </c>
      <c r="I8" s="306" t="s">
        <v>1056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1058</v>
      </c>
      <c r="F9" s="306" t="s">
        <v>277</v>
      </c>
      <c r="G9" s="306" t="s">
        <v>955</v>
      </c>
      <c r="H9" s="336" t="s">
        <v>277</v>
      </c>
      <c r="I9" s="306" t="s">
        <v>1059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1036</v>
      </c>
      <c r="F10" s="306" t="s">
        <v>277</v>
      </c>
      <c r="G10" s="306" t="s">
        <v>955</v>
      </c>
      <c r="H10" s="336" t="s">
        <v>56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277</v>
      </c>
      <c r="F11" s="306" t="s">
        <v>277</v>
      </c>
      <c r="G11" s="306" t="s">
        <v>1060</v>
      </c>
      <c r="H11" s="372" t="s">
        <v>279</v>
      </c>
      <c r="I11" s="306" t="s">
        <v>493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56</v>
      </c>
      <c r="G12" s="306" t="s">
        <v>1060</v>
      </c>
      <c r="H12" s="372" t="s">
        <v>279</v>
      </c>
      <c r="I12" s="306" t="s">
        <v>493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56</v>
      </c>
      <c r="G13" s="306" t="s">
        <v>1060</v>
      </c>
      <c r="H13" s="372" t="s">
        <v>279</v>
      </c>
      <c r="I13" s="306" t="s">
        <v>493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1036</v>
      </c>
      <c r="F14" s="306" t="s">
        <v>56</v>
      </c>
      <c r="G14" s="306" t="s">
        <v>1060</v>
      </c>
      <c r="H14" s="372" t="s">
        <v>279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955</v>
      </c>
      <c r="H15" s="372" t="s">
        <v>279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1061</v>
      </c>
      <c r="G16" s="306" t="s">
        <v>53</v>
      </c>
      <c r="H16" s="372" t="s">
        <v>1062</v>
      </c>
      <c r="I16" s="306" t="s">
        <v>475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1063</v>
      </c>
      <c r="G17" s="306" t="s">
        <v>736</v>
      </c>
      <c r="H17" s="61" t="s">
        <v>475</v>
      </c>
      <c r="I17" s="306" t="s">
        <v>475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1005</v>
      </c>
      <c r="F18" s="306" t="s">
        <v>1063</v>
      </c>
      <c r="G18" s="306" t="s">
        <v>736</v>
      </c>
      <c r="H18" s="336" t="s">
        <v>1064</v>
      </c>
      <c r="I18" s="306" t="s">
        <v>323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1005</v>
      </c>
      <c r="F19" s="306" t="s">
        <v>1063</v>
      </c>
      <c r="G19" s="306" t="s">
        <v>736</v>
      </c>
      <c r="H19" s="336" t="s">
        <v>277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1065</v>
      </c>
      <c r="F20" s="306" t="s">
        <v>1063</v>
      </c>
      <c r="G20" s="306" t="s">
        <v>736</v>
      </c>
      <c r="H20" s="372" t="s">
        <v>475</v>
      </c>
      <c r="I20" s="306" t="s">
        <v>493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1066</v>
      </c>
      <c r="F21" s="306" t="s">
        <v>1067</v>
      </c>
      <c r="G21" s="306" t="s">
        <v>736</v>
      </c>
      <c r="H21" s="372" t="s">
        <v>475</v>
      </c>
      <c r="I21" s="306" t="s">
        <v>493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774</v>
      </c>
      <c r="F22" s="306" t="s">
        <v>1068</v>
      </c>
      <c r="G22" s="306" t="s">
        <v>736</v>
      </c>
      <c r="H22" s="372" t="s">
        <v>277</v>
      </c>
      <c r="I22" s="306" t="s">
        <v>493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774</v>
      </c>
      <c r="F23" s="306" t="s">
        <v>1068</v>
      </c>
      <c r="G23" s="306" t="s">
        <v>736</v>
      </c>
      <c r="H23" s="372" t="s">
        <v>277</v>
      </c>
      <c r="I23" s="306" t="s">
        <v>493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774</v>
      </c>
      <c r="F24" s="306" t="s">
        <v>1069</v>
      </c>
      <c r="G24" s="306" t="s">
        <v>736</v>
      </c>
      <c r="H24" s="372" t="s">
        <v>277</v>
      </c>
      <c r="I24" s="306" t="s">
        <v>493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1070</v>
      </c>
      <c r="F25" s="306" t="s">
        <v>1071</v>
      </c>
      <c r="G25" s="306" t="s">
        <v>1072</v>
      </c>
      <c r="H25" s="372" t="s">
        <v>277</v>
      </c>
      <c r="I25" s="306" t="s">
        <v>493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1071</v>
      </c>
      <c r="G26" s="306" t="s">
        <v>1073</v>
      </c>
      <c r="H26" s="372" t="s">
        <v>277</v>
      </c>
      <c r="I26" s="306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1074</v>
      </c>
      <c r="G27" s="306" t="s">
        <v>1073</v>
      </c>
      <c r="H27" s="372" t="s">
        <v>277</v>
      </c>
      <c r="I27" s="306" t="s">
        <v>493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18"/>
      <c r="D40" s="618"/>
      <c r="E40" s="618"/>
      <c r="F40" s="61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1075</v>
      </c>
    </row>
    <row r="49" spans="2:15" x14ac:dyDescent="0.2">
      <c r="B49" s="387" t="s">
        <v>136</v>
      </c>
      <c r="D49" t="s">
        <v>1076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1077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1078</v>
      </c>
      <c r="F6" s="282" t="s">
        <v>1078</v>
      </c>
      <c r="G6" s="282" t="s">
        <v>1078</v>
      </c>
      <c r="H6" s="282" t="s">
        <v>1078</v>
      </c>
      <c r="I6" s="282" t="s">
        <v>1078</v>
      </c>
      <c r="J6" s="392"/>
      <c r="K6" s="276"/>
      <c r="L6" s="61"/>
      <c r="M6" s="424" t="s">
        <v>774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1079</v>
      </c>
      <c r="F7" s="306" t="s">
        <v>1079</v>
      </c>
      <c r="G7" s="306" t="s">
        <v>1079</v>
      </c>
      <c r="H7" s="306" t="s">
        <v>1079</v>
      </c>
      <c r="I7" s="306" t="s">
        <v>1079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774</v>
      </c>
      <c r="F9" s="306" t="s">
        <v>54</v>
      </c>
      <c r="G9" s="306" t="s">
        <v>1080</v>
      </c>
      <c r="H9" s="336" t="s">
        <v>58</v>
      </c>
      <c r="I9" s="306" t="s">
        <v>58</v>
      </c>
      <c r="J9" s="393"/>
      <c r="K9" s="300"/>
      <c r="L9" s="61"/>
      <c r="M9" s="415" t="s">
        <v>1070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774</v>
      </c>
      <c r="F10" s="306" t="s">
        <v>54</v>
      </c>
      <c r="G10" s="306" t="s">
        <v>1080</v>
      </c>
      <c r="H10" s="336" t="s">
        <v>1081</v>
      </c>
      <c r="I10" s="306" t="s">
        <v>1082</v>
      </c>
      <c r="J10" s="353" t="s">
        <v>1070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774</v>
      </c>
      <c r="F11" s="306" t="s">
        <v>54</v>
      </c>
      <c r="G11" s="306" t="s">
        <v>1080</v>
      </c>
      <c r="H11" s="336" t="s">
        <v>1081</v>
      </c>
      <c r="I11" s="306" t="s">
        <v>277</v>
      </c>
      <c r="J11" s="353" t="s">
        <v>1070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1083</v>
      </c>
      <c r="F12" s="306" t="s">
        <v>54</v>
      </c>
      <c r="G12" s="306" t="s">
        <v>1080</v>
      </c>
      <c r="H12" s="336" t="s">
        <v>1081</v>
      </c>
      <c r="I12" s="306" t="s">
        <v>277</v>
      </c>
      <c r="J12" s="353" t="s">
        <v>1070</v>
      </c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1083</v>
      </c>
      <c r="F13" s="306" t="s">
        <v>1079</v>
      </c>
      <c r="G13" s="306" t="s">
        <v>1080</v>
      </c>
      <c r="H13" s="336" t="s">
        <v>1082</v>
      </c>
      <c r="I13" s="306" t="s">
        <v>277</v>
      </c>
      <c r="J13" s="353" t="s">
        <v>1070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1083</v>
      </c>
      <c r="F14" s="306" t="s">
        <v>1079</v>
      </c>
      <c r="G14" s="306" t="s">
        <v>1080</v>
      </c>
      <c r="H14" s="336" t="s">
        <v>1082</v>
      </c>
      <c r="I14" s="306" t="s">
        <v>1084</v>
      </c>
      <c r="J14" s="353" t="s">
        <v>1070</v>
      </c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1083</v>
      </c>
      <c r="F15" s="306" t="s">
        <v>1079</v>
      </c>
      <c r="G15" s="306" t="s">
        <v>1085</v>
      </c>
      <c r="H15" s="336" t="s">
        <v>1082</v>
      </c>
      <c r="I15" s="306" t="s">
        <v>1086</v>
      </c>
      <c r="J15" s="353" t="s">
        <v>1070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1083</v>
      </c>
      <c r="F16" s="306" t="s">
        <v>1079</v>
      </c>
      <c r="G16" s="306" t="s">
        <v>1087</v>
      </c>
      <c r="H16" s="336" t="s">
        <v>1081</v>
      </c>
      <c r="I16" s="306" t="s">
        <v>1084</v>
      </c>
      <c r="J16" s="353" t="s">
        <v>1070</v>
      </c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1083</v>
      </c>
      <c r="F17" s="306" t="s">
        <v>1088</v>
      </c>
      <c r="G17" s="306" t="s">
        <v>1087</v>
      </c>
      <c r="H17" s="336" t="s">
        <v>1089</v>
      </c>
      <c r="I17" s="306" t="s">
        <v>1090</v>
      </c>
      <c r="J17" s="353" t="s">
        <v>1070</v>
      </c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1083</v>
      </c>
      <c r="F18" s="306" t="s">
        <v>1091</v>
      </c>
      <c r="G18" s="306" t="s">
        <v>1092</v>
      </c>
      <c r="H18" s="336" t="s">
        <v>1093</v>
      </c>
      <c r="I18" s="306" t="s">
        <v>1090</v>
      </c>
      <c r="J18" s="353" t="s">
        <v>1070</v>
      </c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1083</v>
      </c>
      <c r="F19" s="306" t="s">
        <v>1094</v>
      </c>
      <c r="G19" s="306" t="s">
        <v>276</v>
      </c>
      <c r="H19" s="336" t="s">
        <v>1093</v>
      </c>
      <c r="I19" s="306" t="s">
        <v>1095</v>
      </c>
      <c r="J19" s="353" t="s">
        <v>1070</v>
      </c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1083</v>
      </c>
      <c r="F20" s="306" t="s">
        <v>1096</v>
      </c>
      <c r="G20" s="306" t="s">
        <v>276</v>
      </c>
      <c r="H20" s="336" t="s">
        <v>1093</v>
      </c>
      <c r="I20" s="306" t="s">
        <v>277</v>
      </c>
      <c r="J20" s="353" t="s">
        <v>1070</v>
      </c>
      <c r="K20" s="300"/>
      <c r="L20" s="61"/>
      <c r="M20" s="414" t="s">
        <v>64</v>
      </c>
      <c r="N20" s="417">
        <f>COUNTIF(E7:I28, "*Haikal*")/2</f>
        <v>0</v>
      </c>
      <c r="O20" s="419" t="s">
        <v>513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778</v>
      </c>
      <c r="F21" s="306" t="s">
        <v>323</v>
      </c>
      <c r="G21" s="306" t="s">
        <v>1097</v>
      </c>
      <c r="H21" s="336" t="s">
        <v>1093</v>
      </c>
      <c r="I21" s="306" t="s">
        <v>277</v>
      </c>
      <c r="J21" s="353" t="s">
        <v>1070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778</v>
      </c>
      <c r="F22" s="306" t="s">
        <v>1098</v>
      </c>
      <c r="G22" s="306" t="s">
        <v>1097</v>
      </c>
      <c r="H22" s="336" t="s">
        <v>1009</v>
      </c>
      <c r="I22" s="306" t="s">
        <v>1056</v>
      </c>
      <c r="J22" s="353" t="s">
        <v>1070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778</v>
      </c>
      <c r="F23" s="306" t="s">
        <v>54</v>
      </c>
      <c r="G23" s="306" t="s">
        <v>1099</v>
      </c>
      <c r="H23" s="336" t="s">
        <v>1009</v>
      </c>
      <c r="I23" s="306" t="s">
        <v>1056</v>
      </c>
      <c r="J23" s="353" t="s">
        <v>1070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778</v>
      </c>
      <c r="F24" s="306" t="s">
        <v>1015</v>
      </c>
      <c r="G24" s="306" t="s">
        <v>1100</v>
      </c>
      <c r="H24" s="372" t="s">
        <v>493</v>
      </c>
      <c r="I24" s="306" t="s">
        <v>1056</v>
      </c>
      <c r="J24" s="353" t="s">
        <v>1070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778</v>
      </c>
      <c r="F25" s="306" t="s">
        <v>1101</v>
      </c>
      <c r="G25" s="306" t="s">
        <v>1100</v>
      </c>
      <c r="H25" s="372" t="s">
        <v>493</v>
      </c>
      <c r="I25" s="306" t="s">
        <v>1056</v>
      </c>
      <c r="J25" s="353" t="s">
        <v>1070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778</v>
      </c>
      <c r="F26" s="306" t="s">
        <v>1102</v>
      </c>
      <c r="G26" s="306" t="s">
        <v>1100</v>
      </c>
      <c r="H26" s="372" t="s">
        <v>277</v>
      </c>
      <c r="I26" s="306" t="s">
        <v>1056</v>
      </c>
      <c r="J26" s="353" t="s">
        <v>1070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778</v>
      </c>
      <c r="F27" s="306" t="s">
        <v>1103</v>
      </c>
      <c r="G27" s="306" t="s">
        <v>1100</v>
      </c>
      <c r="H27" s="372" t="s">
        <v>277</v>
      </c>
      <c r="I27" s="306" t="s">
        <v>1056</v>
      </c>
      <c r="J27" s="353" t="s">
        <v>1070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778</v>
      </c>
      <c r="F28" s="306" t="s">
        <v>1104</v>
      </c>
      <c r="G28" s="306" t="s">
        <v>1105</v>
      </c>
      <c r="H28" s="372" t="s">
        <v>493</v>
      </c>
      <c r="I28" s="306" t="s">
        <v>1106</v>
      </c>
      <c r="J28" s="353" t="s">
        <v>1070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1070</v>
      </c>
      <c r="J29" s="353" t="s">
        <v>1070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1070</v>
      </c>
      <c r="J30" s="353" t="s">
        <v>1070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1070</v>
      </c>
      <c r="J31" s="353" t="s">
        <v>1070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1070</v>
      </c>
      <c r="J32" s="353" t="s">
        <v>1070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1070</v>
      </c>
      <c r="J33" s="353" t="s">
        <v>1070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1070</v>
      </c>
      <c r="J34" s="353" t="s">
        <v>1070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18"/>
      <c r="D41" s="618"/>
      <c r="E41" s="618"/>
      <c r="F41" s="61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1076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1108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1109</v>
      </c>
      <c r="F5" s="223" t="s">
        <v>1110</v>
      </c>
      <c r="G5" s="223" t="s">
        <v>1111</v>
      </c>
      <c r="H5" s="223" t="s">
        <v>1112</v>
      </c>
      <c r="I5" s="223" t="s">
        <v>1113</v>
      </c>
      <c r="J5" s="223" t="s">
        <v>1114</v>
      </c>
      <c r="K5" s="223">
        <v>44936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392"/>
      <c r="K6" s="276"/>
      <c r="L6" s="61"/>
      <c r="M6" s="424" t="s">
        <v>774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1116</v>
      </c>
      <c r="H7" s="362"/>
      <c r="I7" s="306" t="s">
        <v>1116</v>
      </c>
      <c r="J7" s="393" t="s">
        <v>277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1116</v>
      </c>
      <c r="H8" s="362"/>
      <c r="I8" s="306" t="s">
        <v>1116</v>
      </c>
      <c r="J8" s="393" t="s">
        <v>277</v>
      </c>
      <c r="K8" s="300"/>
      <c r="L8" s="61"/>
      <c r="M8" s="414" t="s">
        <v>54</v>
      </c>
      <c r="N8" s="417">
        <f>COUNTIF(E7:I28, "*YZ*")/2</f>
        <v>0</v>
      </c>
      <c r="O8" s="419" t="s">
        <v>864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277</v>
      </c>
      <c r="F9" s="306" t="s">
        <v>53</v>
      </c>
      <c r="G9" s="306" t="s">
        <v>1117</v>
      </c>
      <c r="H9" s="362"/>
      <c r="I9" s="306" t="s">
        <v>1118</v>
      </c>
      <c r="J9" s="393" t="s">
        <v>277</v>
      </c>
      <c r="K9" s="300"/>
      <c r="L9" s="61"/>
      <c r="M9" s="415" t="s">
        <v>1070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277</v>
      </c>
      <c r="F10" s="306" t="s">
        <v>53</v>
      </c>
      <c r="G10" s="306" t="s">
        <v>955</v>
      </c>
      <c r="H10" s="362"/>
      <c r="I10" s="306" t="s">
        <v>1119</v>
      </c>
      <c r="J10" s="393" t="s">
        <v>493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277</v>
      </c>
      <c r="F11" s="306" t="s">
        <v>1120</v>
      </c>
      <c r="G11" s="306" t="s">
        <v>955</v>
      </c>
      <c r="H11" s="362"/>
      <c r="I11" s="306" t="s">
        <v>1118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277</v>
      </c>
      <c r="F12" s="306" t="s">
        <v>1120</v>
      </c>
      <c r="G12" s="306" t="s">
        <v>955</v>
      </c>
      <c r="H12" s="388"/>
      <c r="I12" s="306" t="s">
        <v>1121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277</v>
      </c>
      <c r="F13" s="306" t="s">
        <v>1122</v>
      </c>
      <c r="G13" s="306" t="s">
        <v>955</v>
      </c>
      <c r="H13" s="388"/>
      <c r="I13" s="306" t="s">
        <v>1121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277</v>
      </c>
      <c r="F14" s="306" t="s">
        <v>1123</v>
      </c>
      <c r="G14" s="306" t="s">
        <v>955</v>
      </c>
      <c r="H14" s="388"/>
      <c r="I14" s="306" t="s">
        <v>1124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277</v>
      </c>
      <c r="F15" s="306" t="s">
        <v>1123</v>
      </c>
      <c r="G15" s="306" t="s">
        <v>955</v>
      </c>
      <c r="H15" s="388"/>
      <c r="I15" s="306" t="s">
        <v>1125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1126</v>
      </c>
      <c r="F16" s="306" t="s">
        <v>1123</v>
      </c>
      <c r="G16" s="306" t="s">
        <v>955</v>
      </c>
      <c r="H16" s="388"/>
      <c r="I16" s="306" t="s">
        <v>1124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1126</v>
      </c>
      <c r="F17" s="306" t="s">
        <v>1123</v>
      </c>
      <c r="G17" s="306" t="s">
        <v>1105</v>
      </c>
      <c r="H17" s="362"/>
      <c r="I17" s="306" t="s">
        <v>1124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1126</v>
      </c>
      <c r="F18" s="306" t="s">
        <v>1127</v>
      </c>
      <c r="G18" s="306" t="s">
        <v>1128</v>
      </c>
      <c r="H18" s="362"/>
      <c r="I18" s="306" t="s">
        <v>1124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975</v>
      </c>
      <c r="F19" s="306" t="s">
        <v>1129</v>
      </c>
      <c r="G19" s="306" t="s">
        <v>1128</v>
      </c>
      <c r="H19" s="388"/>
      <c r="I19" s="306" t="s">
        <v>1124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1049</v>
      </c>
      <c r="F20" s="306" t="s">
        <v>1130</v>
      </c>
      <c r="G20" s="306" t="s">
        <v>1128</v>
      </c>
      <c r="H20" s="388"/>
      <c r="I20" s="306" t="s">
        <v>1057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1131</v>
      </c>
      <c r="G21" s="306" t="s">
        <v>1073</v>
      </c>
      <c r="H21" s="388"/>
      <c r="I21" s="306" t="s">
        <v>1057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1131</v>
      </c>
      <c r="G22" s="306" t="s">
        <v>1105</v>
      </c>
      <c r="H22" s="388"/>
      <c r="I22" s="306" t="s">
        <v>1057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1131</v>
      </c>
      <c r="G23" s="306" t="s">
        <v>1132</v>
      </c>
      <c r="H23" s="388"/>
      <c r="I23" s="306" t="s">
        <v>1057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1131</v>
      </c>
      <c r="G24" s="306" t="s">
        <v>1133</v>
      </c>
      <c r="H24" s="388"/>
      <c r="I24" s="306" t="s">
        <v>1057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1134</v>
      </c>
      <c r="G25" s="306" t="s">
        <v>1133</v>
      </c>
      <c r="H25" s="388"/>
      <c r="I25" s="306" t="s">
        <v>1057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1135</v>
      </c>
      <c r="G26" s="306" t="s">
        <v>1133</v>
      </c>
      <c r="H26" s="388"/>
      <c r="I26" s="306" t="s">
        <v>955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1136</v>
      </c>
      <c r="G27" s="372" t="s">
        <v>535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1136</v>
      </c>
      <c r="G28" s="372" t="s">
        <v>535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18"/>
      <c r="D41" s="618"/>
      <c r="E41" s="618"/>
      <c r="F41" s="61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1076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1137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1138</v>
      </c>
      <c r="F5" s="223" t="s">
        <v>1139</v>
      </c>
      <c r="G5" s="223" t="s">
        <v>1140</v>
      </c>
      <c r="H5" s="223" t="s">
        <v>1141</v>
      </c>
      <c r="I5" s="223" t="s">
        <v>1142</v>
      </c>
      <c r="J5" s="223" t="s">
        <v>1143</v>
      </c>
      <c r="K5" s="223" t="s">
        <v>1144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392"/>
      <c r="K6" s="276"/>
      <c r="L6" s="61"/>
      <c r="M6" s="424" t="s">
        <v>774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278</v>
      </c>
      <c r="F7" s="306" t="s">
        <v>1145</v>
      </c>
      <c r="G7" s="306" t="s">
        <v>54</v>
      </c>
      <c r="H7" s="306" t="s">
        <v>323</v>
      </c>
      <c r="I7" s="336" t="s">
        <v>1146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1059</v>
      </c>
      <c r="G8" s="306" t="s">
        <v>54</v>
      </c>
      <c r="H8" s="306" t="s">
        <v>323</v>
      </c>
      <c r="I8" s="372" t="s">
        <v>1105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1147</v>
      </c>
      <c r="G9" s="372" t="s">
        <v>277</v>
      </c>
      <c r="H9" s="306" t="s">
        <v>323</v>
      </c>
      <c r="I9" s="372" t="s">
        <v>1105</v>
      </c>
      <c r="J9" s="393"/>
      <c r="K9" s="300"/>
      <c r="L9" s="61"/>
      <c r="M9" s="415" t="s">
        <v>1070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1148</v>
      </c>
      <c r="G10" s="372" t="s">
        <v>277</v>
      </c>
      <c r="H10" s="306" t="s">
        <v>323</v>
      </c>
      <c r="I10" s="372" t="s">
        <v>1105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1148</v>
      </c>
      <c r="G11" s="213" t="s">
        <v>277</v>
      </c>
      <c r="H11" s="306" t="s">
        <v>1149</v>
      </c>
      <c r="I11" s="372" t="s">
        <v>1105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1150</v>
      </c>
      <c r="G12" s="336" t="s">
        <v>975</v>
      </c>
      <c r="H12" s="306" t="s">
        <v>1149</v>
      </c>
      <c r="I12" s="372" t="s">
        <v>1105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1126</v>
      </c>
      <c r="G13" s="336" t="s">
        <v>975</v>
      </c>
      <c r="H13" s="306" t="s">
        <v>1149</v>
      </c>
      <c r="I13" s="372" t="s">
        <v>1105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332</v>
      </c>
      <c r="G14" s="336" t="s">
        <v>975</v>
      </c>
      <c r="H14" s="306" t="s">
        <v>1149</v>
      </c>
      <c r="I14" s="372" t="s">
        <v>1105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332</v>
      </c>
      <c r="G15" s="336" t="s">
        <v>975</v>
      </c>
      <c r="H15" s="306" t="s">
        <v>1149</v>
      </c>
      <c r="I15" s="372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1151</v>
      </c>
      <c r="G16" s="336" t="s">
        <v>975</v>
      </c>
      <c r="H16" s="306" t="s">
        <v>1149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1153</v>
      </c>
      <c r="F17" s="374" t="s">
        <v>1154</v>
      </c>
      <c r="G17" s="336" t="s">
        <v>975</v>
      </c>
      <c r="H17" s="306" t="s">
        <v>1149</v>
      </c>
      <c r="I17" s="336" t="s">
        <v>276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516</v>
      </c>
      <c r="F18" s="374" t="s">
        <v>1151</v>
      </c>
      <c r="G18" s="372" t="s">
        <v>1155</v>
      </c>
      <c r="H18" s="306" t="s">
        <v>1149</v>
      </c>
      <c r="I18" s="336" t="s">
        <v>1153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516</v>
      </c>
      <c r="F19" s="374" t="s">
        <v>332</v>
      </c>
      <c r="G19" s="213" t="s">
        <v>1155</v>
      </c>
      <c r="H19" s="306" t="s">
        <v>1149</v>
      </c>
      <c r="I19" s="336" t="s">
        <v>1156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516</v>
      </c>
      <c r="F20" s="374" t="s">
        <v>332</v>
      </c>
      <c r="G20" s="213" t="s">
        <v>1157</v>
      </c>
      <c r="H20" s="306" t="s">
        <v>1149</v>
      </c>
      <c r="I20" s="372" t="s">
        <v>1158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516</v>
      </c>
      <c r="F21" s="374" t="s">
        <v>1160</v>
      </c>
      <c r="G21" s="213" t="s">
        <v>1126</v>
      </c>
      <c r="H21" s="336" t="s">
        <v>1161</v>
      </c>
      <c r="I21" s="372" t="s">
        <v>1158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516</v>
      </c>
      <c r="F22" s="374" t="s">
        <v>1160</v>
      </c>
      <c r="G22" s="372" t="s">
        <v>1061</v>
      </c>
      <c r="H22" s="336" t="s">
        <v>1161</v>
      </c>
      <c r="I22" s="372" t="s">
        <v>1158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516</v>
      </c>
      <c r="F23" s="374" t="s">
        <v>493</v>
      </c>
      <c r="G23" s="372" t="s">
        <v>1162</v>
      </c>
      <c r="H23" s="336" t="s">
        <v>1163</v>
      </c>
      <c r="I23" s="372" t="s">
        <v>1164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516</v>
      </c>
      <c r="F24" s="374" t="s">
        <v>493</v>
      </c>
      <c r="G24" s="372" t="s">
        <v>1165</v>
      </c>
      <c r="H24" s="336" t="s">
        <v>1163</v>
      </c>
      <c r="I24" s="372" t="s">
        <v>1164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1153</v>
      </c>
      <c r="F25" s="374" t="s">
        <v>493</v>
      </c>
      <c r="G25" s="372" t="s">
        <v>1166</v>
      </c>
      <c r="H25" s="372" t="s">
        <v>53</v>
      </c>
      <c r="I25" s="372" t="s">
        <v>1167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279</v>
      </c>
      <c r="F26" s="374" t="s">
        <v>1168</v>
      </c>
      <c r="G26" s="372" t="s">
        <v>1166</v>
      </c>
      <c r="H26" s="372" t="s">
        <v>53</v>
      </c>
      <c r="I26" s="372" t="s">
        <v>1167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279</v>
      </c>
      <c r="F27" s="374" t="s">
        <v>1168</v>
      </c>
      <c r="G27" s="372" t="s">
        <v>1166</v>
      </c>
      <c r="H27" s="372" t="s">
        <v>53</v>
      </c>
      <c r="I27" s="372" t="s">
        <v>1167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279</v>
      </c>
      <c r="F28" s="374" t="s">
        <v>1168</v>
      </c>
      <c r="G28" s="372" t="s">
        <v>1166</v>
      </c>
      <c r="H28" s="372" t="s">
        <v>53</v>
      </c>
      <c r="I28" s="372" t="s">
        <v>1167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18"/>
      <c r="D41" s="618"/>
      <c r="E41" s="618"/>
      <c r="F41" s="61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1170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1171</v>
      </c>
      <c r="H5" s="223" t="s">
        <v>1172</v>
      </c>
      <c r="I5" s="223" t="s">
        <v>1173</v>
      </c>
      <c r="J5" s="360" t="s">
        <v>1174</v>
      </c>
      <c r="K5" s="223" t="s">
        <v>1175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0"/>
      <c r="K6" s="276"/>
      <c r="L6" s="61"/>
      <c r="M6" s="424" t="s">
        <v>774</v>
      </c>
      <c r="N6" s="417">
        <f>COUNTIF(E7:I28, "*Rowvan*")/2</f>
        <v>0</v>
      </c>
      <c r="O6" s="432" t="s">
        <v>1176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1177</v>
      </c>
      <c r="F7" s="373" t="s">
        <v>1059</v>
      </c>
      <c r="G7" s="372" t="s">
        <v>1177</v>
      </c>
      <c r="H7" s="336" t="s">
        <v>1036</v>
      </c>
      <c r="I7" s="336" t="s">
        <v>277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1177</v>
      </c>
      <c r="F8" s="373" t="s">
        <v>1059</v>
      </c>
      <c r="G8" s="436" t="s">
        <v>1177</v>
      </c>
      <c r="H8" s="336" t="s">
        <v>1036</v>
      </c>
      <c r="I8" s="372" t="s">
        <v>277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1177</v>
      </c>
      <c r="F9" s="372" t="s">
        <v>1059</v>
      </c>
      <c r="G9" s="302" t="s">
        <v>1178</v>
      </c>
      <c r="H9" s="336" t="s">
        <v>1036</v>
      </c>
      <c r="I9" s="372" t="s">
        <v>277</v>
      </c>
      <c r="J9" s="391"/>
      <c r="K9" s="300"/>
      <c r="L9" s="61"/>
      <c r="M9" s="415" t="s">
        <v>1070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1177</v>
      </c>
      <c r="F10" s="336" t="s">
        <v>1179</v>
      </c>
      <c r="G10" s="302" t="s">
        <v>1178</v>
      </c>
      <c r="H10" s="336" t="s">
        <v>1036</v>
      </c>
      <c r="I10" s="372" t="s">
        <v>277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1177</v>
      </c>
      <c r="F11" s="336" t="s">
        <v>1067</v>
      </c>
      <c r="G11" s="302" t="s">
        <v>1180</v>
      </c>
      <c r="H11" s="336" t="s">
        <v>1036</v>
      </c>
      <c r="I11" s="372" t="s">
        <v>277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1178</v>
      </c>
      <c r="F12" s="336" t="s">
        <v>58</v>
      </c>
      <c r="G12" s="302" t="s">
        <v>1180</v>
      </c>
      <c r="H12" s="336" t="s">
        <v>1036</v>
      </c>
      <c r="I12" s="372" t="s">
        <v>277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1178</v>
      </c>
      <c r="F13" s="434" t="s">
        <v>54</v>
      </c>
      <c r="G13" s="302" t="s">
        <v>1180</v>
      </c>
      <c r="H13" s="372" t="s">
        <v>277</v>
      </c>
      <c r="I13" s="372" t="s">
        <v>277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1178</v>
      </c>
      <c r="F14" s="435" t="s">
        <v>1181</v>
      </c>
      <c r="G14" s="302" t="s">
        <v>1180</v>
      </c>
      <c r="H14" s="372" t="s">
        <v>277</v>
      </c>
      <c r="I14" s="372" t="s">
        <v>277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1178</v>
      </c>
      <c r="F15" s="435" t="s">
        <v>1181</v>
      </c>
      <c r="G15" s="302" t="s">
        <v>54</v>
      </c>
      <c r="H15" s="372" t="s">
        <v>277</v>
      </c>
      <c r="I15" s="372" t="s">
        <v>277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1182</v>
      </c>
      <c r="F16" s="374" t="s">
        <v>1181</v>
      </c>
      <c r="G16" s="355" t="s">
        <v>54</v>
      </c>
      <c r="H16" s="372" t="s">
        <v>1183</v>
      </c>
      <c r="I16" s="372" t="s">
        <v>277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1184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1182</v>
      </c>
      <c r="F17" s="306" t="s">
        <v>1185</v>
      </c>
      <c r="G17" s="336" t="s">
        <v>516</v>
      </c>
      <c r="H17" s="372" t="s">
        <v>475</v>
      </c>
      <c r="I17" s="372" t="s">
        <v>54</v>
      </c>
      <c r="J17" s="391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1186</v>
      </c>
      <c r="F18" s="374" t="s">
        <v>1181</v>
      </c>
      <c r="G18" s="372" t="s">
        <v>516</v>
      </c>
      <c r="H18" s="372" t="s">
        <v>1187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475</v>
      </c>
      <c r="F19" s="374" t="s">
        <v>1188</v>
      </c>
      <c r="G19" s="372" t="s">
        <v>516</v>
      </c>
      <c r="H19" s="372" t="s">
        <v>1187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1189</v>
      </c>
      <c r="F20" s="374" t="s">
        <v>1190</v>
      </c>
      <c r="G20" s="372" t="s">
        <v>516</v>
      </c>
      <c r="H20" s="372" t="s">
        <v>1187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1189</v>
      </c>
      <c r="F21" s="374" t="s">
        <v>1191</v>
      </c>
      <c r="G21" s="372" t="s">
        <v>516</v>
      </c>
      <c r="H21" s="372" t="s">
        <v>1192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1189</v>
      </c>
      <c r="F22" s="374" t="s">
        <v>1191</v>
      </c>
      <c r="G22" s="437" t="s">
        <v>1193</v>
      </c>
      <c r="H22" s="372" t="s">
        <v>1192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1194</v>
      </c>
      <c r="G23" s="437" t="s">
        <v>1193</v>
      </c>
      <c r="H23" s="372" t="s">
        <v>1192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1194</v>
      </c>
      <c r="G24" s="370" t="s">
        <v>56</v>
      </c>
      <c r="H24" s="372" t="s">
        <v>1070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1195</v>
      </c>
      <c r="G25" s="370" t="s">
        <v>56</v>
      </c>
      <c r="H25" s="372" t="s">
        <v>1070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1196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18"/>
      <c r="D41" s="618"/>
      <c r="E41" s="618"/>
      <c r="F41" s="61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1198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1199</v>
      </c>
      <c r="F6" s="282" t="s">
        <v>1199</v>
      </c>
      <c r="G6" s="282" t="s">
        <v>1199</v>
      </c>
      <c r="H6" s="282" t="s">
        <v>1199</v>
      </c>
      <c r="I6" s="282" t="s">
        <v>1199</v>
      </c>
      <c r="J6" s="298"/>
      <c r="K6" s="276"/>
      <c r="L6" s="61"/>
      <c r="M6" s="424" t="s">
        <v>774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1200</v>
      </c>
      <c r="F7" s="373" t="s">
        <v>1201</v>
      </c>
      <c r="G7" s="372" t="s">
        <v>1202</v>
      </c>
      <c r="H7" s="336" t="s">
        <v>1202</v>
      </c>
      <c r="I7" s="336" t="s">
        <v>1202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1200</v>
      </c>
      <c r="F8" s="306" t="s">
        <v>1009</v>
      </c>
      <c r="G8" s="372" t="s">
        <v>1202</v>
      </c>
      <c r="H8" s="372" t="s">
        <v>277</v>
      </c>
      <c r="I8" s="372" t="s">
        <v>277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1009</v>
      </c>
      <c r="F9" s="306" t="s">
        <v>1203</v>
      </c>
      <c r="G9" s="372" t="s">
        <v>1204</v>
      </c>
      <c r="H9" s="372" t="s">
        <v>277</v>
      </c>
      <c r="I9" s="372" t="s">
        <v>277</v>
      </c>
      <c r="J9" s="318"/>
      <c r="K9" s="300"/>
      <c r="L9" s="61"/>
      <c r="M9" s="415" t="s">
        <v>1070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1009</v>
      </c>
      <c r="F10" s="306" t="s">
        <v>1203</v>
      </c>
      <c r="G10" s="372" t="s">
        <v>1205</v>
      </c>
      <c r="H10" s="372" t="s">
        <v>277</v>
      </c>
      <c r="I10" s="372" t="s">
        <v>277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1009</v>
      </c>
      <c r="F11" s="306" t="s">
        <v>1203</v>
      </c>
      <c r="G11" s="372" t="s">
        <v>1205</v>
      </c>
      <c r="H11" s="372" t="s">
        <v>277</v>
      </c>
      <c r="I11" s="372" t="s">
        <v>277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1009</v>
      </c>
      <c r="F12" s="431" t="s">
        <v>58</v>
      </c>
      <c r="G12" s="372" t="s">
        <v>1205</v>
      </c>
      <c r="H12" s="372" t="s">
        <v>277</v>
      </c>
      <c r="I12" s="372" t="s">
        <v>975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1009</v>
      </c>
      <c r="F13" s="373" t="s">
        <v>58</v>
      </c>
      <c r="G13" s="372" t="s">
        <v>1205</v>
      </c>
      <c r="H13" s="372" t="s">
        <v>277</v>
      </c>
      <c r="I13" s="372" t="s">
        <v>975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1206</v>
      </c>
      <c r="F14" s="430" t="s">
        <v>1207</v>
      </c>
      <c r="G14" s="372" t="s">
        <v>1205</v>
      </c>
      <c r="H14" s="372" t="s">
        <v>277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1206</v>
      </c>
      <c r="F15" s="374" t="s">
        <v>56</v>
      </c>
      <c r="G15" s="372" t="s">
        <v>1205</v>
      </c>
      <c r="H15" s="372" t="s">
        <v>277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1009</v>
      </c>
      <c r="F16" s="374" t="s">
        <v>1181</v>
      </c>
      <c r="G16" s="372" t="s">
        <v>1183</v>
      </c>
      <c r="H16" s="372" t="s">
        <v>277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1208</v>
      </c>
      <c r="F17" s="374" t="s">
        <v>1181</v>
      </c>
      <c r="G17" s="372" t="s">
        <v>1183</v>
      </c>
      <c r="H17" s="336" t="s">
        <v>53</v>
      </c>
      <c r="I17" s="372" t="s">
        <v>56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332</v>
      </c>
      <c r="F18" s="374" t="s">
        <v>1181</v>
      </c>
      <c r="G18" s="372" t="s">
        <v>1183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332</v>
      </c>
      <c r="F19" s="374" t="s">
        <v>56</v>
      </c>
      <c r="G19" s="372" t="s">
        <v>1209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332</v>
      </c>
      <c r="F20" s="374" t="s">
        <v>56</v>
      </c>
      <c r="G20" s="372" t="s">
        <v>1209</v>
      </c>
      <c r="H20" s="336" t="s">
        <v>53</v>
      </c>
      <c r="I20" s="336" t="s">
        <v>1210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332</v>
      </c>
      <c r="F21" s="374" t="s">
        <v>774</v>
      </c>
      <c r="G21" s="372" t="s">
        <v>1211</v>
      </c>
      <c r="H21" s="336" t="s">
        <v>53</v>
      </c>
      <c r="I21" s="336" t="s">
        <v>1210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332</v>
      </c>
      <c r="F22" s="374" t="s">
        <v>774</v>
      </c>
      <c r="G22" s="372" t="s">
        <v>1211</v>
      </c>
      <c r="H22" s="336" t="s">
        <v>53</v>
      </c>
      <c r="I22" s="336" t="s">
        <v>1210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1206</v>
      </c>
      <c r="F23" s="374" t="s">
        <v>1213</v>
      </c>
      <c r="G23" s="372" t="s">
        <v>1214</v>
      </c>
      <c r="H23" s="336" t="s">
        <v>53</v>
      </c>
      <c r="I23" s="336" t="s">
        <v>1210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1206</v>
      </c>
      <c r="F24" s="374" t="s">
        <v>1213</v>
      </c>
      <c r="G24" s="372" t="s">
        <v>1215</v>
      </c>
      <c r="H24" s="374" t="s">
        <v>1004</v>
      </c>
      <c r="I24" s="336" t="s">
        <v>975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1206</v>
      </c>
      <c r="F25" s="374" t="s">
        <v>1216</v>
      </c>
      <c r="G25" s="372" t="s">
        <v>1217</v>
      </c>
      <c r="H25" s="374" t="s">
        <v>1004</v>
      </c>
      <c r="I25" s="336" t="s">
        <v>975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1206</v>
      </c>
      <c r="F26" s="374" t="s">
        <v>1216</v>
      </c>
      <c r="G26" s="372" t="s">
        <v>1217</v>
      </c>
      <c r="H26" s="374" t="s">
        <v>1004</v>
      </c>
      <c r="I26" s="336" t="s">
        <v>975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1216</v>
      </c>
      <c r="G27" s="372" t="s">
        <v>1217</v>
      </c>
      <c r="H27" s="374" t="s">
        <v>1004</v>
      </c>
      <c r="I27" s="336" t="s">
        <v>975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1216</v>
      </c>
      <c r="G28" s="372" t="s">
        <v>1217</v>
      </c>
      <c r="H28" s="374" t="s">
        <v>1004</v>
      </c>
      <c r="I28" s="336" t="s">
        <v>975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18"/>
      <c r="D41" s="618"/>
      <c r="E41" s="618"/>
      <c r="F41" s="61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1218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1219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360" t="s">
        <v>1223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1078</v>
      </c>
      <c r="F6" s="427" t="s">
        <v>1078</v>
      </c>
      <c r="G6" s="429" t="s">
        <v>1078</v>
      </c>
      <c r="H6" s="428"/>
      <c r="I6" s="282" t="s">
        <v>1078</v>
      </c>
      <c r="J6" s="298"/>
      <c r="K6" s="276"/>
      <c r="L6" s="61"/>
      <c r="M6" s="424" t="s">
        <v>774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36" t="s">
        <v>1224</v>
      </c>
      <c r="G7" s="374" t="s">
        <v>1061</v>
      </c>
      <c r="H7" s="362"/>
      <c r="I7" s="336" t="s">
        <v>1061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1225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1224</v>
      </c>
      <c r="G8" s="374" t="s">
        <v>1061</v>
      </c>
      <c r="H8" s="362"/>
      <c r="I8" s="336" t="s">
        <v>1061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1224</v>
      </c>
      <c r="G9" s="374" t="s">
        <v>1061</v>
      </c>
      <c r="H9" s="362"/>
      <c r="I9" s="336" t="s">
        <v>1226</v>
      </c>
      <c r="J9" s="318"/>
      <c r="K9" s="300"/>
      <c r="L9" s="61"/>
      <c r="M9" s="415" t="s">
        <v>1070</v>
      </c>
      <c r="N9" s="417">
        <f>COUNTIF(E7:I28, "*Henry*")/2</f>
        <v>0</v>
      </c>
      <c r="O9" s="413" t="s">
        <v>1227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1224</v>
      </c>
      <c r="G10" s="374" t="s">
        <v>1061</v>
      </c>
      <c r="H10" s="362"/>
      <c r="I10" s="336" t="s">
        <v>1226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313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1224</v>
      </c>
      <c r="G11" s="374" t="s">
        <v>1061</v>
      </c>
      <c r="H11" s="362"/>
      <c r="I11" s="336" t="s">
        <v>277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1061</v>
      </c>
      <c r="G12" s="374" t="s">
        <v>1061</v>
      </c>
      <c r="H12" s="388"/>
      <c r="I12" s="336" t="s">
        <v>277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1228</v>
      </c>
      <c r="G13" s="336" t="s">
        <v>1224</v>
      </c>
      <c r="H13" s="388"/>
      <c r="I13" s="336" t="s">
        <v>277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750</v>
      </c>
      <c r="G14" s="336" t="s">
        <v>1224</v>
      </c>
      <c r="H14" s="388"/>
      <c r="I14" s="336" t="s">
        <v>277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750</v>
      </c>
      <c r="G15" s="336" t="s">
        <v>1224</v>
      </c>
      <c r="H15" s="388"/>
      <c r="I15" s="336" t="s">
        <v>1229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279</v>
      </c>
      <c r="F16" s="374" t="s">
        <v>64</v>
      </c>
      <c r="G16" s="336" t="s">
        <v>1224</v>
      </c>
      <c r="H16" s="388"/>
      <c r="I16" s="336" t="s">
        <v>1229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279</v>
      </c>
      <c r="F17" s="374" t="s">
        <v>64</v>
      </c>
      <c r="G17" s="336" t="s">
        <v>1230</v>
      </c>
      <c r="H17" s="362"/>
      <c r="I17" s="336" t="s">
        <v>1177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279</v>
      </c>
      <c r="F18" s="374" t="s">
        <v>774</v>
      </c>
      <c r="G18" s="336" t="s">
        <v>1230</v>
      </c>
      <c r="H18" s="362"/>
      <c r="I18" s="336" t="s">
        <v>1231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279</v>
      </c>
      <c r="F19" s="374" t="s">
        <v>774</v>
      </c>
      <c r="G19" s="336" t="s">
        <v>1230</v>
      </c>
      <c r="H19" s="388"/>
      <c r="I19" s="336" t="s">
        <v>1232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279</v>
      </c>
      <c r="F20" s="374" t="s">
        <v>1233</v>
      </c>
      <c r="G20" s="336" t="s">
        <v>1230</v>
      </c>
      <c r="H20" s="388"/>
      <c r="I20" s="336" t="s">
        <v>1232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1234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279</v>
      </c>
      <c r="F21" s="374" t="s">
        <v>1233</v>
      </c>
      <c r="G21" s="336" t="s">
        <v>1230</v>
      </c>
      <c r="H21" s="388"/>
      <c r="I21" s="336" t="s">
        <v>1232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774</v>
      </c>
      <c r="F22" s="374" t="s">
        <v>1233</v>
      </c>
      <c r="G22" s="336" t="s">
        <v>1224</v>
      </c>
      <c r="H22" s="388"/>
      <c r="I22" s="336" t="s">
        <v>1232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774</v>
      </c>
      <c r="F23" s="374" t="s">
        <v>1233</v>
      </c>
      <c r="G23" s="372" t="s">
        <v>493</v>
      </c>
      <c r="H23" s="388"/>
      <c r="I23" s="336" t="s">
        <v>1232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774</v>
      </c>
      <c r="F24" s="374" t="s">
        <v>1233</v>
      </c>
      <c r="G24" s="372" t="s">
        <v>493</v>
      </c>
      <c r="H24" s="388"/>
      <c r="I24" s="336" t="s">
        <v>1235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774</v>
      </c>
      <c r="F25" s="374" t="s">
        <v>1233</v>
      </c>
      <c r="G25" s="372" t="s">
        <v>493</v>
      </c>
      <c r="H25" s="388"/>
      <c r="I25" s="336" t="s">
        <v>1236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1237</v>
      </c>
      <c r="G26" s="372" t="s">
        <v>493</v>
      </c>
      <c r="H26" s="388"/>
      <c r="I26" s="372" t="s">
        <v>1235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1237</v>
      </c>
      <c r="G27" s="372" t="s">
        <v>493</v>
      </c>
      <c r="H27" s="388"/>
      <c r="I27" s="372" t="s">
        <v>1235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1237</v>
      </c>
      <c r="G28" s="372" t="s">
        <v>493</v>
      </c>
      <c r="H28" s="388"/>
      <c r="I28" s="372" t="s">
        <v>1235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18"/>
      <c r="D41" s="618"/>
      <c r="E41" s="618"/>
      <c r="F41" s="61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1218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1238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1239</v>
      </c>
      <c r="F5" s="223" t="s">
        <v>1240</v>
      </c>
      <c r="G5" s="223" t="s">
        <v>1241</v>
      </c>
      <c r="H5" s="223" t="s">
        <v>1242</v>
      </c>
      <c r="I5" s="223" t="s">
        <v>1243</v>
      </c>
      <c r="J5" s="223" t="s">
        <v>1244</v>
      </c>
      <c r="K5" s="223" t="s">
        <v>1245</v>
      </c>
      <c r="L5" s="61"/>
      <c r="M5" s="376" t="s">
        <v>80</v>
      </c>
      <c r="N5" s="404" t="s">
        <v>81</v>
      </c>
      <c r="O5" s="411" t="s">
        <v>862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97" t="s">
        <v>53</v>
      </c>
      <c r="N6" s="405">
        <f>COUNTIF(E8:I29, "*YB*")/2</f>
        <v>7</v>
      </c>
      <c r="O6" s="408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1253</v>
      </c>
      <c r="F7" s="282" t="s">
        <v>1253</v>
      </c>
      <c r="G7" s="282" t="s">
        <v>1253</v>
      </c>
      <c r="H7" s="282" t="s">
        <v>1253</v>
      </c>
      <c r="I7" s="282" t="s">
        <v>1253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1254</v>
      </c>
      <c r="F8" s="373" t="s">
        <v>55</v>
      </c>
      <c r="G8" s="372" t="s">
        <v>54</v>
      </c>
      <c r="H8" s="412" t="s">
        <v>54</v>
      </c>
      <c r="I8" s="336" t="s">
        <v>1255</v>
      </c>
      <c r="J8" s="318"/>
      <c r="K8" s="301"/>
      <c r="L8" s="61"/>
      <c r="M8" s="399" t="s">
        <v>1070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1254</v>
      </c>
      <c r="F9" s="373" t="s">
        <v>55</v>
      </c>
      <c r="G9" s="372" t="s">
        <v>54</v>
      </c>
      <c r="H9" s="370" t="s">
        <v>54</v>
      </c>
      <c r="I9" s="336" t="s">
        <v>1255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1254</v>
      </c>
      <c r="F10" s="306" t="s">
        <v>55</v>
      </c>
      <c r="G10" s="372" t="s">
        <v>326</v>
      </c>
      <c r="H10" s="370" t="s">
        <v>54</v>
      </c>
      <c r="I10" s="336" t="s">
        <v>1255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1256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1254</v>
      </c>
      <c r="F11" s="306" t="s">
        <v>1257</v>
      </c>
      <c r="G11" s="372" t="s">
        <v>326</v>
      </c>
      <c r="H11" s="370" t="s">
        <v>54</v>
      </c>
      <c r="I11" s="336" t="s">
        <v>1255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513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1254</v>
      </c>
      <c r="F12" s="306" t="s">
        <v>1257</v>
      </c>
      <c r="G12" s="372" t="s">
        <v>326</v>
      </c>
      <c r="H12" s="370" t="s">
        <v>54</v>
      </c>
      <c r="I12" s="336" t="s">
        <v>1255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1254</v>
      </c>
      <c r="F13" s="374" t="s">
        <v>1258</v>
      </c>
      <c r="G13" s="372" t="s">
        <v>54</v>
      </c>
      <c r="H13" s="370" t="s">
        <v>54</v>
      </c>
      <c r="I13" s="336" t="s">
        <v>1255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1254</v>
      </c>
      <c r="F14" s="374" t="s">
        <v>1258</v>
      </c>
      <c r="G14" s="372" t="s">
        <v>54</v>
      </c>
      <c r="H14" s="370" t="s">
        <v>54</v>
      </c>
      <c r="I14" s="336" t="s">
        <v>1255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1259</v>
      </c>
      <c r="G15" s="372" t="s">
        <v>54</v>
      </c>
      <c r="H15" s="370" t="s">
        <v>54</v>
      </c>
      <c r="I15" s="336" t="s">
        <v>1255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1259</v>
      </c>
      <c r="G16" s="372" t="s">
        <v>54</v>
      </c>
      <c r="H16" s="370" t="s">
        <v>1260</v>
      </c>
      <c r="I16" s="372" t="s">
        <v>53</v>
      </c>
      <c r="J16" s="318"/>
      <c r="K16" s="300"/>
      <c r="L16" s="61"/>
      <c r="M16" s="401" t="s">
        <v>822</v>
      </c>
      <c r="N16" s="406">
        <f>COUNTIF(E8:I29, "*Casey*")/2</f>
        <v>0</v>
      </c>
      <c r="O16" s="410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1261</v>
      </c>
      <c r="G17" s="372" t="s">
        <v>54</v>
      </c>
      <c r="H17" s="370" t="s">
        <v>1260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279</v>
      </c>
      <c r="F18" s="374" t="s">
        <v>1262</v>
      </c>
      <c r="G18" s="372" t="s">
        <v>54</v>
      </c>
      <c r="H18" s="336" t="s">
        <v>1263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279</v>
      </c>
      <c r="F19" s="374" t="s">
        <v>1264</v>
      </c>
      <c r="G19" s="372" t="s">
        <v>54</v>
      </c>
      <c r="H19" s="336" t="s">
        <v>1263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279</v>
      </c>
      <c r="F20" s="374" t="s">
        <v>1264</v>
      </c>
      <c r="G20" s="372" t="s">
        <v>54</v>
      </c>
      <c r="H20" s="336" t="s">
        <v>1263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279</v>
      </c>
      <c r="F21" s="374" t="s">
        <v>1264</v>
      </c>
      <c r="G21" s="372" t="s">
        <v>54</v>
      </c>
      <c r="H21" s="336" t="s">
        <v>1263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1264</v>
      </c>
      <c r="G22" s="372" t="s">
        <v>54</v>
      </c>
      <c r="H22" s="336" t="s">
        <v>1263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1265</v>
      </c>
      <c r="G23" s="372" t="s">
        <v>54</v>
      </c>
      <c r="H23" s="336" t="s">
        <v>1263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1266</v>
      </c>
      <c r="G24" s="370" t="s">
        <v>54</v>
      </c>
      <c r="H24" s="336" t="s">
        <v>1263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1267</v>
      </c>
      <c r="G25" s="370" t="s">
        <v>54</v>
      </c>
      <c r="H25" s="336" t="s">
        <v>1263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1267</v>
      </c>
      <c r="G26" s="370" t="s">
        <v>54</v>
      </c>
      <c r="H26" s="370" t="s">
        <v>1268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1267</v>
      </c>
      <c r="G27" s="372" t="s">
        <v>54</v>
      </c>
      <c r="H27" s="370" t="s">
        <v>1268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1267</v>
      </c>
      <c r="G28" s="372" t="s">
        <v>54</v>
      </c>
      <c r="H28" s="370" t="s">
        <v>1268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1267</v>
      </c>
      <c r="G29" s="372" t="s">
        <v>54</v>
      </c>
      <c r="H29" s="370" t="s">
        <v>1268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18"/>
      <c r="D42" s="618"/>
      <c r="E42" s="618"/>
      <c r="F42" s="61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1269</v>
      </c>
    </row>
    <row r="51" spans="2:15" x14ac:dyDescent="0.2">
      <c r="B51" s="387" t="s">
        <v>136</v>
      </c>
      <c r="D51" t="s">
        <v>1169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2" priority="1">
      <formula>AND(ISNUMBER(N6), N6&gt;=5, NOT(ISBLANK(O6)))</formula>
    </cfRule>
    <cfRule type="expression" dxfId="91" priority="2">
      <formula>AND(ISNUMBER(N6), N6&gt;=5)</formula>
    </cfRule>
    <cfRule type="expression" dxfId="90" priority="3">
      <formula>AND(ISNUMBER(N6), N6&lt;5, NOT(ISBLANK(O6)))</formula>
    </cfRule>
    <cfRule type="expression" dxfId="89" priority="4">
      <formula>AND(ISNUMBER(N6), N6&lt;5, ISBLANK(O6))</formula>
    </cfRule>
  </conditionalFormatting>
  <conditionalFormatting sqref="N14">
    <cfRule type="expression" dxfId="88" priority="9">
      <formula>AND(ISNUMBER(N14), N14&gt;=5, NOT(ISBLANK(O15)))</formula>
    </cfRule>
    <cfRule type="expression" dxfId="87" priority="10">
      <formula>AND(ISNUMBER(N14), N14&gt;=5)</formula>
    </cfRule>
    <cfRule type="expression" dxfId="86" priority="11">
      <formula>AND(ISNUMBER(N14), N14&lt;5, NOT(ISBLANK(O15)))</formula>
    </cfRule>
    <cfRule type="expression" dxfId="85" priority="12">
      <formula>AND(ISNUMBER(N14), N14&lt;5, ISBLANK(O15))</formula>
    </cfRule>
  </conditionalFormatting>
  <conditionalFormatting sqref="N15">
    <cfRule type="expression" dxfId="84" priority="13">
      <formula>AND(ISNUMBER(N15), N15&gt;=5, NOT(ISBLANK(#REF!)))</formula>
    </cfRule>
    <cfRule type="expression" dxfId="83" priority="14">
      <formula>AND(ISNUMBER(N15), N15&gt;=5)</formula>
    </cfRule>
    <cfRule type="expression" dxfId="82" priority="15">
      <formula>AND(ISNUMBER(N15), N15&lt;5, NOT(ISBLANK(#REF!)))</formula>
    </cfRule>
    <cfRule type="expression" dxfId="8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1270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77" t="s">
        <v>53</v>
      </c>
      <c r="N6" s="383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277</v>
      </c>
      <c r="F7" s="282" t="s">
        <v>277</v>
      </c>
      <c r="G7" s="282" t="s">
        <v>277</v>
      </c>
      <c r="H7" s="282" t="s">
        <v>277</v>
      </c>
      <c r="I7" s="282" t="s">
        <v>277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1009</v>
      </c>
      <c r="F8" s="373" t="s">
        <v>54</v>
      </c>
      <c r="G8" s="372" t="s">
        <v>1009</v>
      </c>
      <c r="H8" s="336" t="s">
        <v>1009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1009</v>
      </c>
      <c r="F9" s="373" t="s">
        <v>54</v>
      </c>
      <c r="G9" s="372" t="s">
        <v>277</v>
      </c>
      <c r="H9" s="336" t="s">
        <v>1009</v>
      </c>
      <c r="I9" s="372" t="s">
        <v>277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513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1009</v>
      </c>
      <c r="F10" s="306" t="s">
        <v>54</v>
      </c>
      <c r="G10" s="372" t="s">
        <v>277</v>
      </c>
      <c r="H10" s="336" t="s">
        <v>1009</v>
      </c>
      <c r="I10" s="372" t="s">
        <v>277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1009</v>
      </c>
      <c r="F11" s="306" t="s">
        <v>54</v>
      </c>
      <c r="G11" s="372" t="s">
        <v>277</v>
      </c>
      <c r="H11" s="336" t="s">
        <v>1009</v>
      </c>
      <c r="I11" s="372" t="s">
        <v>277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1009</v>
      </c>
      <c r="F12" s="306" t="s">
        <v>54</v>
      </c>
      <c r="G12" s="213" t="s">
        <v>277</v>
      </c>
      <c r="H12" s="336" t="s">
        <v>1009</v>
      </c>
      <c r="I12" s="372" t="s">
        <v>277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1009</v>
      </c>
      <c r="F13" s="374" t="s">
        <v>1271</v>
      </c>
      <c r="G13" s="336" t="s">
        <v>1009</v>
      </c>
      <c r="H13" s="372" t="s">
        <v>277</v>
      </c>
      <c r="I13" s="372" t="s">
        <v>277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1009</v>
      </c>
      <c r="F14" s="374" t="s">
        <v>1271</v>
      </c>
      <c r="G14" s="336" t="s">
        <v>1009</v>
      </c>
      <c r="H14" s="372" t="s">
        <v>277</v>
      </c>
      <c r="I14" s="372" t="s">
        <v>277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277</v>
      </c>
      <c r="F15" s="374" t="s">
        <v>1271</v>
      </c>
      <c r="G15" s="336" t="s">
        <v>1009</v>
      </c>
      <c r="H15" s="372" t="s">
        <v>277</v>
      </c>
      <c r="I15" s="372" t="s">
        <v>277</v>
      </c>
      <c r="J15" s="318"/>
      <c r="K15" s="300"/>
      <c r="L15" s="61"/>
      <c r="M15" s="378" t="s">
        <v>822</v>
      </c>
      <c r="N15" s="384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277</v>
      </c>
      <c r="F16" s="374" t="s">
        <v>1271</v>
      </c>
      <c r="G16" s="336" t="s">
        <v>1009</v>
      </c>
      <c r="H16" s="372" t="s">
        <v>277</v>
      </c>
      <c r="I16" s="372" t="s">
        <v>277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1272</v>
      </c>
      <c r="F17" s="374" t="s">
        <v>1271</v>
      </c>
      <c r="G17" s="336" t="s">
        <v>1009</v>
      </c>
      <c r="H17" s="372" t="s">
        <v>277</v>
      </c>
      <c r="I17" s="372" t="s">
        <v>277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1081</v>
      </c>
      <c r="G18" s="336" t="s">
        <v>1009</v>
      </c>
      <c r="H18" s="336" t="s">
        <v>1009</v>
      </c>
      <c r="I18" s="336" t="s">
        <v>1009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1081</v>
      </c>
      <c r="G19" s="372" t="s">
        <v>277</v>
      </c>
      <c r="H19" s="336" t="s">
        <v>1009</v>
      </c>
      <c r="I19" s="336" t="s">
        <v>1009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1081</v>
      </c>
      <c r="G20" s="372" t="s">
        <v>332</v>
      </c>
      <c r="H20" s="372" t="s">
        <v>1274</v>
      </c>
      <c r="I20" s="336" t="s">
        <v>1009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1081</v>
      </c>
      <c r="G21" s="372" t="s">
        <v>332</v>
      </c>
      <c r="H21" s="372" t="s">
        <v>1274</v>
      </c>
      <c r="I21" s="336" t="s">
        <v>1009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1081</v>
      </c>
      <c r="G22" s="372" t="s">
        <v>332</v>
      </c>
      <c r="H22" s="372" t="s">
        <v>1274</v>
      </c>
      <c r="I22" s="336" t="s">
        <v>1009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1081</v>
      </c>
      <c r="G23" s="372" t="s">
        <v>332</v>
      </c>
      <c r="H23" s="372" t="s">
        <v>1274</v>
      </c>
      <c r="I23" s="336" t="s">
        <v>1009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1081</v>
      </c>
      <c r="G24" s="372" t="s">
        <v>332</v>
      </c>
      <c r="H24" s="372" t="s">
        <v>1274</v>
      </c>
      <c r="I24" s="336" t="s">
        <v>1009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1081</v>
      </c>
      <c r="G25" s="372" t="s">
        <v>332</v>
      </c>
      <c r="H25" s="372" t="s">
        <v>332</v>
      </c>
      <c r="I25" s="336" t="s">
        <v>1009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1081</v>
      </c>
      <c r="G26" s="372" t="s">
        <v>332</v>
      </c>
      <c r="H26" s="372" t="s">
        <v>332</v>
      </c>
      <c r="I26" s="372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279</v>
      </c>
      <c r="F27" s="374" t="s">
        <v>1081</v>
      </c>
      <c r="G27" s="372" t="s">
        <v>332</v>
      </c>
      <c r="H27" s="372" t="s">
        <v>332</v>
      </c>
      <c r="I27" s="372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1081</v>
      </c>
      <c r="G28" s="372" t="s">
        <v>332</v>
      </c>
      <c r="H28" s="372" t="s">
        <v>332</v>
      </c>
      <c r="I28" s="372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975</v>
      </c>
      <c r="F29" s="374" t="s">
        <v>1081</v>
      </c>
      <c r="G29" s="372" t="s">
        <v>332</v>
      </c>
      <c r="H29" s="372" t="s">
        <v>332</v>
      </c>
      <c r="I29" s="372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18"/>
      <c r="D42" s="618"/>
      <c r="E42" s="618"/>
      <c r="F42" s="61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1275</v>
      </c>
    </row>
    <row r="51" spans="2:15" x14ac:dyDescent="0.2">
      <c r="M51" s="61"/>
      <c r="N51" s="62"/>
      <c r="O51" s="61"/>
    </row>
    <row r="52" spans="2:15" x14ac:dyDescent="0.2">
      <c r="D52" t="s">
        <v>1276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0" priority="1">
      <formula>AND(ISNUMBER(N6), N6&gt;=5, NOT(ISBLANK(O6)))</formula>
    </cfRule>
    <cfRule type="expression" dxfId="79" priority="2">
      <formula>AND(ISNUMBER(N6), N6&gt;=5)</formula>
    </cfRule>
    <cfRule type="expression" dxfId="78" priority="3">
      <formula>AND(ISNUMBER(N6), N6&lt;5, NOT(ISBLANK(O6)))</formula>
    </cfRule>
    <cfRule type="expression" dxfId="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1277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1279</v>
      </c>
      <c r="G12" s="371" t="s">
        <v>1278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1282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1282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18"/>
      <c r="D42" s="618"/>
      <c r="E42" s="618"/>
      <c r="F42" s="61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1275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1284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326</v>
      </c>
      <c r="G11" s="336"/>
      <c r="H11" s="358" t="s">
        <v>277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1259</v>
      </c>
      <c r="G16" s="358" t="s">
        <v>1200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1259</v>
      </c>
      <c r="G17" s="358" t="s">
        <v>1200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1259</v>
      </c>
      <c r="G18" s="306" t="s">
        <v>1200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1200</v>
      </c>
      <c r="G24" s="336"/>
      <c r="H24" s="358"/>
      <c r="I24" s="336" t="s">
        <v>1067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1200</v>
      </c>
      <c r="G25" s="336"/>
      <c r="H25" s="358"/>
      <c r="I25" s="336" t="s">
        <v>1067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1200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1285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18"/>
      <c r="D42" s="618"/>
      <c r="E42" s="618"/>
      <c r="F42" s="61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1287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1288</v>
      </c>
      <c r="F5" s="223" t="s">
        <v>1289</v>
      </c>
      <c r="G5" s="223" t="s">
        <v>1290</v>
      </c>
      <c r="H5" s="223" t="s">
        <v>1291</v>
      </c>
      <c r="I5" s="223" t="s">
        <v>1292</v>
      </c>
      <c r="J5" s="223" t="s">
        <v>1293</v>
      </c>
      <c r="K5" s="223" t="s">
        <v>1294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1280</v>
      </c>
      <c r="G13" s="336" t="s">
        <v>63</v>
      </c>
      <c r="H13" s="358" t="s">
        <v>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277</v>
      </c>
      <c r="I15" s="358" t="s">
        <v>63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1259</v>
      </c>
      <c r="G17" s="336" t="s">
        <v>63</v>
      </c>
      <c r="H17" s="336" t="s">
        <v>277</v>
      </c>
      <c r="I17" s="336" t="s">
        <v>1295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1259</v>
      </c>
      <c r="G18" s="336" t="s">
        <v>63</v>
      </c>
      <c r="H18" s="336" t="s">
        <v>277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1296</v>
      </c>
      <c r="G20" s="336" t="s">
        <v>63</v>
      </c>
      <c r="H20" s="336" t="s">
        <v>277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1296</v>
      </c>
      <c r="G21" s="336" t="s">
        <v>63</v>
      </c>
      <c r="H21" s="358" t="s">
        <v>277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1296</v>
      </c>
      <c r="G22" s="336" t="s">
        <v>63</v>
      </c>
      <c r="H22" s="358" t="s">
        <v>277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1296</v>
      </c>
      <c r="G23" s="336" t="s">
        <v>1297</v>
      </c>
      <c r="H23" s="358" t="s">
        <v>277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1126</v>
      </c>
      <c r="F24" s="358" t="s">
        <v>1298</v>
      </c>
      <c r="G24" s="336" t="s">
        <v>58</v>
      </c>
      <c r="H24" s="358" t="s">
        <v>277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1126</v>
      </c>
      <c r="F25" s="358" t="s">
        <v>1298</v>
      </c>
      <c r="G25" s="336" t="s">
        <v>58</v>
      </c>
      <c r="H25" s="358" t="s">
        <v>277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493</v>
      </c>
      <c r="F26" s="358" t="s">
        <v>1298</v>
      </c>
      <c r="G26" s="336"/>
      <c r="H26" s="358" t="s">
        <v>277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493</v>
      </c>
      <c r="F27" s="358" t="s">
        <v>1298</v>
      </c>
      <c r="G27" s="336"/>
      <c r="H27" s="358" t="s">
        <v>277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277</v>
      </c>
      <c r="F28" s="358" t="s">
        <v>1259</v>
      </c>
      <c r="G28" s="294"/>
      <c r="H28" s="358" t="s">
        <v>1299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277</v>
      </c>
      <c r="F29" s="358" t="s">
        <v>1259</v>
      </c>
      <c r="G29" s="294"/>
      <c r="H29" s="358" t="s">
        <v>1299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18"/>
      <c r="D42" s="618"/>
      <c r="E42" s="618"/>
      <c r="F42" s="61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1300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1301</v>
      </c>
      <c r="F5" s="223" t="s">
        <v>1302</v>
      </c>
      <c r="G5" s="360" t="s">
        <v>1303</v>
      </c>
      <c r="H5" s="223" t="s">
        <v>1304</v>
      </c>
      <c r="I5" s="223" t="s">
        <v>1305</v>
      </c>
      <c r="J5" s="223" t="s">
        <v>1306</v>
      </c>
      <c r="K5" s="223" t="s">
        <v>1307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361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1308</v>
      </c>
      <c r="G12" s="362"/>
      <c r="H12" s="358" t="s">
        <v>1297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1308</v>
      </c>
      <c r="G13" s="362"/>
      <c r="H13" s="358" t="s">
        <v>1297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1308</v>
      </c>
      <c r="G14" s="362"/>
      <c r="H14" s="358" t="s">
        <v>1309</v>
      </c>
      <c r="I14" s="358" t="s">
        <v>1310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1308</v>
      </c>
      <c r="G15" s="362"/>
      <c r="H15" s="336" t="s">
        <v>1309</v>
      </c>
      <c r="I15" s="336" t="s">
        <v>1310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1308</v>
      </c>
      <c r="G16" s="362"/>
      <c r="H16" s="336" t="s">
        <v>61</v>
      </c>
      <c r="I16" s="336" t="s">
        <v>1311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1308</v>
      </c>
      <c r="G17" s="362"/>
      <c r="H17" s="336" t="s">
        <v>61</v>
      </c>
      <c r="I17" s="336" t="s">
        <v>1311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711</v>
      </c>
      <c r="G18" s="362"/>
      <c r="H18" s="336" t="s">
        <v>61</v>
      </c>
      <c r="I18" s="336" t="s">
        <v>1311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711</v>
      </c>
      <c r="G19" s="362"/>
      <c r="H19" s="336" t="s">
        <v>63</v>
      </c>
      <c r="I19" s="336" t="s">
        <v>1312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711</v>
      </c>
      <c r="G20" s="362"/>
      <c r="H20" s="336" t="s">
        <v>63</v>
      </c>
      <c r="I20" s="336" t="s">
        <v>1312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1313</v>
      </c>
      <c r="F21" s="336" t="s">
        <v>711</v>
      </c>
      <c r="G21" s="362"/>
      <c r="H21" s="358" t="s">
        <v>63</v>
      </c>
      <c r="I21" s="358" t="s">
        <v>1314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1313</v>
      </c>
      <c r="F22" s="358" t="s">
        <v>1315</v>
      </c>
      <c r="G22" s="362"/>
      <c r="H22" s="358" t="s">
        <v>63</v>
      </c>
      <c r="I22" s="358" t="s">
        <v>1314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1313</v>
      </c>
      <c r="F23" s="358" t="s">
        <v>1315</v>
      </c>
      <c r="G23" s="362"/>
      <c r="H23" s="358" t="s">
        <v>63</v>
      </c>
      <c r="I23" s="358" t="s">
        <v>1314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1313</v>
      </c>
      <c r="F24" s="358" t="s">
        <v>1315</v>
      </c>
      <c r="G24" s="362"/>
      <c r="H24" s="358" t="s">
        <v>63</v>
      </c>
      <c r="I24" s="358" t="s">
        <v>1314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1313</v>
      </c>
      <c r="F25" s="358" t="s">
        <v>1315</v>
      </c>
      <c r="G25" s="362"/>
      <c r="H25" s="358" t="s">
        <v>63</v>
      </c>
      <c r="I25" s="358" t="s">
        <v>277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1316</v>
      </c>
      <c r="F26" s="358" t="s">
        <v>1315</v>
      </c>
      <c r="G26" s="362"/>
      <c r="H26" s="358" t="s">
        <v>63</v>
      </c>
      <c r="I26" s="358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1316</v>
      </c>
      <c r="F27" s="358" t="s">
        <v>1315</v>
      </c>
      <c r="G27" s="362"/>
      <c r="H27" s="358" t="s">
        <v>63</v>
      </c>
      <c r="I27" s="358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1316</v>
      </c>
      <c r="F28" s="358" t="s">
        <v>1315</v>
      </c>
      <c r="G28" s="321"/>
      <c r="H28" s="358" t="s">
        <v>63</v>
      </c>
      <c r="I28" s="358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1316</v>
      </c>
      <c r="F29" s="358" t="s">
        <v>1315</v>
      </c>
      <c r="G29" s="321"/>
      <c r="H29" s="358" t="s">
        <v>63</v>
      </c>
      <c r="I29" s="358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18"/>
      <c r="D42" s="618"/>
      <c r="E42" s="618"/>
      <c r="F42" s="61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1317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1318</v>
      </c>
      <c r="I5" s="223" t="s">
        <v>1319</v>
      </c>
      <c r="J5" s="223" t="s">
        <v>1320</v>
      </c>
      <c r="K5" s="223" t="s">
        <v>1321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1322</v>
      </c>
      <c r="F12" s="336" t="s">
        <v>62</v>
      </c>
      <c r="G12" s="336" t="s">
        <v>1322</v>
      </c>
      <c r="H12" s="336" t="s">
        <v>1322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1322</v>
      </c>
      <c r="F13" s="336" t="s">
        <v>62</v>
      </c>
      <c r="G13" s="336" t="s">
        <v>1322</v>
      </c>
      <c r="H13" s="336" t="s">
        <v>1322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1322</v>
      </c>
      <c r="F14" s="336" t="s">
        <v>62</v>
      </c>
      <c r="G14" s="336" t="s">
        <v>1322</v>
      </c>
      <c r="H14" s="336" t="s">
        <v>1322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1322</v>
      </c>
      <c r="F15" s="336" t="s">
        <v>62</v>
      </c>
      <c r="G15" s="336" t="s">
        <v>1322</v>
      </c>
      <c r="H15" s="336" t="s">
        <v>1322</v>
      </c>
      <c r="I15" s="306" t="s">
        <v>54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1322</v>
      </c>
      <c r="F16" s="336" t="s">
        <v>62</v>
      </c>
      <c r="G16" s="336" t="s">
        <v>1323</v>
      </c>
      <c r="H16" s="336" t="s">
        <v>1322</v>
      </c>
      <c r="I16" s="336" t="s">
        <v>1324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1323</v>
      </c>
      <c r="H17" s="336" t="s">
        <v>1322</v>
      </c>
      <c r="I17" s="336" t="s">
        <v>1324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1325</v>
      </c>
      <c r="G18" s="336" t="s">
        <v>1323</v>
      </c>
      <c r="H18" s="336" t="s">
        <v>1322</v>
      </c>
      <c r="I18" s="336" t="s">
        <v>1326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854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1325</v>
      </c>
      <c r="G19" s="336" t="s">
        <v>1323</v>
      </c>
      <c r="H19" s="336" t="s">
        <v>1323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1325</v>
      </c>
      <c r="G20" s="336" t="s">
        <v>1327</v>
      </c>
      <c r="H20" s="336" t="s">
        <v>1323</v>
      </c>
      <c r="I20" s="336" t="s">
        <v>1326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1325</v>
      </c>
      <c r="G21" s="336" t="s">
        <v>1327</v>
      </c>
      <c r="H21" s="336" t="s">
        <v>1323</v>
      </c>
      <c r="I21" s="336" t="s">
        <v>1324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1328</v>
      </c>
      <c r="G22" s="336" t="s">
        <v>1329</v>
      </c>
      <c r="H22" s="336" t="s">
        <v>1325</v>
      </c>
      <c r="I22" s="336" t="s">
        <v>1295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1328</v>
      </c>
      <c r="G23" s="336" t="s">
        <v>1330</v>
      </c>
      <c r="H23" s="336" t="s">
        <v>1325</v>
      </c>
      <c r="I23" s="336" t="s">
        <v>1331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1332</v>
      </c>
      <c r="G24" s="336" t="s">
        <v>1333</v>
      </c>
      <c r="H24" s="336" t="s">
        <v>1334</v>
      </c>
      <c r="I24" s="336" t="s">
        <v>1331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1332</v>
      </c>
      <c r="G25" s="336" t="s">
        <v>1333</v>
      </c>
      <c r="H25" s="336" t="s">
        <v>1334</v>
      </c>
      <c r="I25" s="336" t="s">
        <v>1331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1332</v>
      </c>
      <c r="G26" s="336" t="s">
        <v>1333</v>
      </c>
      <c r="H26" s="336" t="s">
        <v>1334</v>
      </c>
      <c r="I26" s="336" t="s">
        <v>1331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1332</v>
      </c>
      <c r="G27" s="336" t="s">
        <v>1333</v>
      </c>
      <c r="H27" s="336" t="s">
        <v>1334</v>
      </c>
      <c r="I27" s="336" t="s">
        <v>1335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763</v>
      </c>
      <c r="G28" s="294" t="s">
        <v>763</v>
      </c>
      <c r="H28" s="336" t="s">
        <v>61</v>
      </c>
      <c r="I28" s="336" t="s">
        <v>1331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763</v>
      </c>
      <c r="G29" s="294" t="s">
        <v>763</v>
      </c>
      <c r="H29" s="336" t="s">
        <v>61</v>
      </c>
      <c r="I29" s="336" t="s">
        <v>1331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18"/>
      <c r="D42" s="618"/>
      <c r="E42" s="618"/>
      <c r="F42" s="61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1336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822</v>
      </c>
      <c r="F8" s="306" t="s">
        <v>1337</v>
      </c>
      <c r="G8" s="306" t="s">
        <v>822</v>
      </c>
      <c r="H8" s="306" t="s">
        <v>277</v>
      </c>
      <c r="I8" s="306"/>
      <c r="J8" s="318" t="s">
        <v>822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822</v>
      </c>
      <c r="F9" s="306" t="s">
        <v>1337</v>
      </c>
      <c r="G9" s="306" t="s">
        <v>822</v>
      </c>
      <c r="H9" s="306" t="s">
        <v>493</v>
      </c>
      <c r="I9" s="306"/>
      <c r="J9" s="318" t="s">
        <v>822</v>
      </c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822</v>
      </c>
      <c r="F10" s="306" t="s">
        <v>1337</v>
      </c>
      <c r="G10" s="306" t="s">
        <v>1338</v>
      </c>
      <c r="H10" s="306" t="s">
        <v>277</v>
      </c>
      <c r="I10" s="306" t="s">
        <v>58</v>
      </c>
      <c r="J10" s="318" t="s">
        <v>822</v>
      </c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822</v>
      </c>
      <c r="F11" s="306" t="s">
        <v>1337</v>
      </c>
      <c r="G11" s="306"/>
      <c r="H11" s="306" t="s">
        <v>277</v>
      </c>
      <c r="I11" s="306" t="s">
        <v>58</v>
      </c>
      <c r="J11" s="318" t="s">
        <v>822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1192</v>
      </c>
      <c r="G12" s="336" t="s">
        <v>62</v>
      </c>
      <c r="H12" s="336" t="s">
        <v>277</v>
      </c>
      <c r="I12" s="336"/>
      <c r="J12" s="318" t="s">
        <v>822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1192</v>
      </c>
      <c r="G13" s="336" t="s">
        <v>62</v>
      </c>
      <c r="H13" s="336" t="s">
        <v>277</v>
      </c>
      <c r="I13" s="336"/>
      <c r="J13" s="318" t="s">
        <v>822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1339</v>
      </c>
      <c r="G14" s="336" t="s">
        <v>62</v>
      </c>
      <c r="H14" s="336" t="s">
        <v>277</v>
      </c>
      <c r="I14" s="336"/>
      <c r="J14" s="318" t="s">
        <v>822</v>
      </c>
      <c r="K14" s="300"/>
      <c r="L14" s="61"/>
      <c r="M14" s="346" t="s">
        <v>61</v>
      </c>
      <c r="N14" s="327">
        <f>COUNTIF(E8:I29, "*Tai Wei*")/2</f>
        <v>0</v>
      </c>
      <c r="O14" s="224" t="s">
        <v>1340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1339</v>
      </c>
      <c r="G15" s="336" t="s">
        <v>62</v>
      </c>
      <c r="H15" s="336" t="s">
        <v>277</v>
      </c>
      <c r="I15" s="336"/>
      <c r="J15" s="318" t="s">
        <v>822</v>
      </c>
      <c r="K15" s="300"/>
      <c r="L15" s="61"/>
      <c r="M15" s="329" t="s">
        <v>822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1341</v>
      </c>
      <c r="G16" s="336" t="s">
        <v>62</v>
      </c>
      <c r="H16" s="336" t="s">
        <v>277</v>
      </c>
      <c r="I16" s="336"/>
      <c r="J16" s="318" t="s">
        <v>822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1341</v>
      </c>
      <c r="G17" s="336" t="s">
        <v>1342</v>
      </c>
      <c r="H17" s="336" t="s">
        <v>277</v>
      </c>
      <c r="I17" s="336" t="s">
        <v>277</v>
      </c>
      <c r="J17" s="318" t="s">
        <v>822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1341</v>
      </c>
      <c r="G18" s="336" t="s">
        <v>1342</v>
      </c>
      <c r="H18" s="336" t="s">
        <v>277</v>
      </c>
      <c r="I18" s="336" t="s">
        <v>277</v>
      </c>
      <c r="J18" s="318" t="s">
        <v>822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1341</v>
      </c>
      <c r="G19" s="336" t="s">
        <v>1342</v>
      </c>
      <c r="H19" s="336" t="s">
        <v>277</v>
      </c>
      <c r="I19" s="336" t="s">
        <v>1343</v>
      </c>
      <c r="J19" s="318" t="s">
        <v>822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1341</v>
      </c>
      <c r="G20" s="336" t="s">
        <v>1342</v>
      </c>
      <c r="H20" s="336" t="s">
        <v>277</v>
      </c>
      <c r="I20" s="336" t="s">
        <v>1257</v>
      </c>
      <c r="J20" s="318" t="s">
        <v>822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1341</v>
      </c>
      <c r="G21" s="336" t="s">
        <v>1342</v>
      </c>
      <c r="H21" s="336" t="s">
        <v>277</v>
      </c>
      <c r="I21" s="336" t="s">
        <v>1257</v>
      </c>
      <c r="J21" s="318" t="s">
        <v>822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1344</v>
      </c>
      <c r="G22" s="336" t="s">
        <v>1342</v>
      </c>
      <c r="H22" s="336" t="s">
        <v>277</v>
      </c>
      <c r="I22" s="355" t="s">
        <v>1343</v>
      </c>
      <c r="J22" s="318" t="s">
        <v>822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1345</v>
      </c>
      <c r="G23" s="336" t="s">
        <v>1342</v>
      </c>
      <c r="H23" s="336" t="s">
        <v>277</v>
      </c>
      <c r="I23" s="355" t="s">
        <v>1343</v>
      </c>
      <c r="J23" s="318" t="s">
        <v>822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1345</v>
      </c>
      <c r="G24" s="336" t="s">
        <v>1342</v>
      </c>
      <c r="H24" s="336" t="s">
        <v>277</v>
      </c>
      <c r="I24" s="355" t="s">
        <v>1343</v>
      </c>
      <c r="J24" s="318" t="s">
        <v>822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1345</v>
      </c>
      <c r="G25" s="336" t="s">
        <v>1342</v>
      </c>
      <c r="H25" s="336" t="s">
        <v>277</v>
      </c>
      <c r="I25" s="336"/>
      <c r="J25" s="318" t="s">
        <v>822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1345</v>
      </c>
      <c r="G26" s="336" t="s">
        <v>1346</v>
      </c>
      <c r="H26" s="336" t="s">
        <v>277</v>
      </c>
      <c r="I26" s="336" t="s">
        <v>63</v>
      </c>
      <c r="J26" s="318" t="s">
        <v>822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1345</v>
      </c>
      <c r="G27" s="336" t="s">
        <v>1346</v>
      </c>
      <c r="H27" s="336" t="s">
        <v>277</v>
      </c>
      <c r="I27" s="336" t="s">
        <v>63</v>
      </c>
      <c r="J27" s="318" t="s">
        <v>822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1345</v>
      </c>
      <c r="G28" s="336" t="s">
        <v>1346</v>
      </c>
      <c r="H28" s="336" t="s">
        <v>277</v>
      </c>
      <c r="I28" s="336"/>
      <c r="J28" s="318" t="s">
        <v>822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1345</v>
      </c>
      <c r="G29" s="294" t="s">
        <v>1346</v>
      </c>
      <c r="H29" s="336" t="s">
        <v>277</v>
      </c>
      <c r="I29" s="336"/>
      <c r="J29" s="318" t="s">
        <v>822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18"/>
      <c r="D42" s="618"/>
      <c r="E42" s="618"/>
      <c r="F42" s="61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1347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1350</v>
      </c>
      <c r="G12" s="306" t="s">
        <v>59</v>
      </c>
      <c r="H12" s="306" t="s">
        <v>59</v>
      </c>
      <c r="I12" s="306" t="s">
        <v>1351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1352</v>
      </c>
      <c r="F13" s="306" t="s">
        <v>901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901</v>
      </c>
      <c r="G15" s="306"/>
      <c r="H15" s="306"/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901</v>
      </c>
      <c r="G17" s="306" t="s">
        <v>1326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1325</v>
      </c>
      <c r="F18" s="306" t="s">
        <v>901</v>
      </c>
      <c r="G18" s="306" t="s">
        <v>1326</v>
      </c>
      <c r="H18" s="306" t="s">
        <v>1353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1325</v>
      </c>
      <c r="F19" s="306" t="s">
        <v>901</v>
      </c>
      <c r="G19" s="306" t="s">
        <v>1326</v>
      </c>
      <c r="H19" s="306" t="s">
        <v>1353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1325</v>
      </c>
      <c r="F20" s="306" t="s">
        <v>901</v>
      </c>
      <c r="G20" s="306" t="s">
        <v>1326</v>
      </c>
      <c r="H20" s="306" t="s">
        <v>1353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1325</v>
      </c>
      <c r="F21" s="306" t="s">
        <v>901</v>
      </c>
      <c r="G21" s="306" t="s">
        <v>1326</v>
      </c>
      <c r="H21" s="306" t="s">
        <v>1353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1325</v>
      </c>
      <c r="F22" s="336" t="s">
        <v>1354</v>
      </c>
      <c r="G22" s="306" t="s">
        <v>1326</v>
      </c>
      <c r="H22" s="306" t="s">
        <v>1353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1325</v>
      </c>
      <c r="F23" s="336" t="s">
        <v>1355</v>
      </c>
      <c r="G23" s="306" t="s">
        <v>1326</v>
      </c>
      <c r="H23" s="306" t="s">
        <v>1353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1325</v>
      </c>
      <c r="F24" s="336" t="s">
        <v>1355</v>
      </c>
      <c r="G24" s="306" t="s">
        <v>1280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1325</v>
      </c>
      <c r="F25" s="336" t="s">
        <v>1355</v>
      </c>
      <c r="G25" s="306" t="s">
        <v>1280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1325</v>
      </c>
      <c r="F26" s="336" t="s">
        <v>1355</v>
      </c>
      <c r="G26" s="306" t="s">
        <v>1280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1325</v>
      </c>
      <c r="F27" s="336" t="s">
        <v>1355</v>
      </c>
      <c r="G27" s="306" t="s">
        <v>1280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1355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1316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18"/>
      <c r="D42" s="618"/>
      <c r="E42" s="618"/>
      <c r="F42" s="61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1356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1070</v>
      </c>
      <c r="F12" s="306" t="s">
        <v>58</v>
      </c>
      <c r="G12" s="306"/>
      <c r="H12" s="306" t="s">
        <v>729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1070</v>
      </c>
      <c r="F13" s="306" t="s">
        <v>58</v>
      </c>
      <c r="G13" s="306" t="s">
        <v>60</v>
      </c>
      <c r="H13" s="306" t="s">
        <v>1364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1070</v>
      </c>
      <c r="F14" s="306" t="s">
        <v>58</v>
      </c>
      <c r="G14" t="s">
        <v>60</v>
      </c>
      <c r="H14" s="306" t="s">
        <v>729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1070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1070</v>
      </c>
      <c r="F16" s="306" t="s">
        <v>58</v>
      </c>
      <c r="G16" s="335" t="s">
        <v>60</v>
      </c>
      <c r="H16" s="306" t="s">
        <v>1365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1070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1070</v>
      </c>
      <c r="F18" s="336" t="s">
        <v>1367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1070</v>
      </c>
      <c r="F19" s="336" t="s">
        <v>1367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1070</v>
      </c>
      <c r="F20" s="336" t="s">
        <v>1367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1070</v>
      </c>
      <c r="F21" s="336" t="s">
        <v>1367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1070</v>
      </c>
      <c r="F22" s="336" t="s">
        <v>1368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1296</v>
      </c>
      <c r="F26" s="336" t="s">
        <v>1370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1371</v>
      </c>
      <c r="F27" s="336" t="s">
        <v>1370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1371</v>
      </c>
      <c r="F28" s="336" t="s">
        <v>1372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1371</v>
      </c>
      <c r="F29" s="336" t="s">
        <v>1373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18"/>
      <c r="D42" s="618"/>
      <c r="E42" s="618"/>
      <c r="F42" s="61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1374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1375</v>
      </c>
      <c r="G5" s="223" t="s">
        <v>1376</v>
      </c>
      <c r="H5" s="223" t="s">
        <v>1377</v>
      </c>
      <c r="I5" s="223" t="s">
        <v>1378</v>
      </c>
      <c r="J5" s="223" t="s">
        <v>1379</v>
      </c>
      <c r="K5" s="223" t="s">
        <v>1380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1381</v>
      </c>
      <c r="H8" s="306" t="s">
        <v>1382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1381</v>
      </c>
      <c r="H9" s="306" t="s">
        <v>1382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1381</v>
      </c>
      <c r="H10" s="306" t="s">
        <v>1382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1381</v>
      </c>
      <c r="H11" s="306" t="s">
        <v>1382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1348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822</v>
      </c>
      <c r="G12" s="306" t="s">
        <v>1381</v>
      </c>
      <c r="H12" s="306" t="s">
        <v>1382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822</v>
      </c>
      <c r="G13" s="306" t="s">
        <v>1381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1383</v>
      </c>
      <c r="F14" s="302" t="s">
        <v>822</v>
      </c>
      <c r="G14" s="306" t="s">
        <v>1381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1383</v>
      </c>
      <c r="F15" s="302" t="s">
        <v>822</v>
      </c>
      <c r="G15" s="306" t="s">
        <v>1381</v>
      </c>
      <c r="H15" s="306" t="s">
        <v>60</v>
      </c>
      <c r="I15" s="306"/>
      <c r="J15" s="318"/>
      <c r="K15" s="300"/>
      <c r="L15" s="61"/>
      <c r="M15" s="329" t="s">
        <v>822</v>
      </c>
      <c r="N15" s="326">
        <f>COUNTIF(E3:K25, "*Casey*")/2</f>
        <v>2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1383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1383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1383</v>
      </c>
      <c r="F18" s="336" t="s">
        <v>59</v>
      </c>
      <c r="G18" s="335" t="s">
        <v>1384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1384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1384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1384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1385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1386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1386</v>
      </c>
      <c r="G24" s="336" t="s">
        <v>59</v>
      </c>
      <c r="H24" s="336" t="s">
        <v>382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1386</v>
      </c>
      <c r="G25" s="336" t="s">
        <v>59</v>
      </c>
      <c r="H25" s="336" t="s">
        <v>382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1386</v>
      </c>
      <c r="G26" s="336" t="s">
        <v>59</v>
      </c>
      <c r="H26" s="336" t="s">
        <v>382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1387</v>
      </c>
      <c r="F27" s="336" t="s">
        <v>1386</v>
      </c>
      <c r="G27" s="336" t="s">
        <v>59</v>
      </c>
      <c r="H27" s="336" t="s">
        <v>382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1387</v>
      </c>
      <c r="F28" s="336" t="s">
        <v>1388</v>
      </c>
      <c r="G28" s="336" t="s">
        <v>59</v>
      </c>
      <c r="H28" s="336" t="s">
        <v>1389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1387</v>
      </c>
      <c r="F29" s="336" t="s">
        <v>1388</v>
      </c>
      <c r="G29" s="294" t="s">
        <v>59</v>
      </c>
      <c r="H29" s="336" t="s">
        <v>1389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1387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1387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18" t="s">
        <v>58</v>
      </c>
      <c r="D42" s="618"/>
      <c r="E42" s="618"/>
      <c r="F42" s="61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1390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326</v>
      </c>
      <c r="G8" s="306" t="s">
        <v>58</v>
      </c>
      <c r="H8" s="306"/>
      <c r="I8" s="306" t="s">
        <v>1067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326</v>
      </c>
      <c r="G9" s="306" t="s">
        <v>58</v>
      </c>
      <c r="H9" s="306"/>
      <c r="I9" s="306" t="s">
        <v>1067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326</v>
      </c>
      <c r="G10" s="306" t="s">
        <v>58</v>
      </c>
      <c r="H10" s="306"/>
      <c r="I10" s="306" t="s">
        <v>1391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326</v>
      </c>
      <c r="G11" s="306"/>
      <c r="H11" s="306"/>
      <c r="I11" s="306" t="s">
        <v>1391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326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1393</v>
      </c>
      <c r="G14" s="335"/>
      <c r="H14" s="306" t="s">
        <v>1394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1393</v>
      </c>
      <c r="G15" s="335"/>
      <c r="H15" s="306" t="s">
        <v>1394</v>
      </c>
      <c r="I15" s="306" t="s">
        <v>61</v>
      </c>
      <c r="J15" s="318"/>
      <c r="K15" s="300"/>
      <c r="L15" s="61"/>
      <c r="M15" s="329" t="s">
        <v>822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1395</v>
      </c>
      <c r="I16" s="306" t="s">
        <v>1396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1397</v>
      </c>
      <c r="G17" s="335" t="s">
        <v>64</v>
      </c>
      <c r="H17" s="306" t="s">
        <v>1395</v>
      </c>
      <c r="I17" s="306" t="s">
        <v>1396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1384</v>
      </c>
      <c r="G18" s="335" t="s">
        <v>64</v>
      </c>
      <c r="H18" s="306" t="s">
        <v>1395</v>
      </c>
      <c r="I18" s="336" t="s">
        <v>1398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1384</v>
      </c>
      <c r="G19" s="335" t="s">
        <v>64</v>
      </c>
      <c r="H19" s="306" t="s">
        <v>1395</v>
      </c>
      <c r="I19" s="336" t="s">
        <v>1399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1384</v>
      </c>
      <c r="G20" s="347" t="s">
        <v>64</v>
      </c>
      <c r="H20" s="336" t="s">
        <v>1400</v>
      </c>
      <c r="I20" s="336" t="s">
        <v>1399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1384</v>
      </c>
      <c r="G21" s="302" t="s">
        <v>64</v>
      </c>
      <c r="H21" s="336" t="s">
        <v>1400</v>
      </c>
      <c r="I21" s="336" t="s">
        <v>1399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1384</v>
      </c>
      <c r="G22" s="302" t="s">
        <v>64</v>
      </c>
      <c r="H22" s="336" t="s">
        <v>1400</v>
      </c>
      <c r="I22" s="336" t="s">
        <v>1399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1401</v>
      </c>
      <c r="G23" s="302" t="s">
        <v>64</v>
      </c>
      <c r="H23" s="336" t="s">
        <v>1400</v>
      </c>
      <c r="I23" s="336" t="s">
        <v>1399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1401</v>
      </c>
      <c r="G24" s="336" t="s">
        <v>1349</v>
      </c>
      <c r="H24" s="336" t="s">
        <v>1402</v>
      </c>
      <c r="I24" s="336" t="s">
        <v>1399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1401</v>
      </c>
      <c r="G25" s="336" t="s">
        <v>1349</v>
      </c>
      <c r="H25" s="336" t="s">
        <v>1402</v>
      </c>
      <c r="I25" s="336" t="s">
        <v>1399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1403</v>
      </c>
      <c r="G26" s="336" t="s">
        <v>1351</v>
      </c>
      <c r="H26" s="336" t="s">
        <v>1404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1405</v>
      </c>
      <c r="G27" s="336" t="s">
        <v>1351</v>
      </c>
      <c r="H27" s="336" t="s">
        <v>1406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1405</v>
      </c>
      <c r="G28" s="336" t="s">
        <v>1407</v>
      </c>
      <c r="H28" s="336" t="s">
        <v>1406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1405</v>
      </c>
      <c r="G29" s="294" t="s">
        <v>56</v>
      </c>
      <c r="H29" s="336" t="s">
        <v>1408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18" t="s">
        <v>58</v>
      </c>
      <c r="D42" s="618"/>
      <c r="E42" s="618"/>
      <c r="F42" s="61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1409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1410</v>
      </c>
      <c r="F5" s="223" t="s">
        <v>1411</v>
      </c>
      <c r="G5" s="223" t="s">
        <v>1412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1254</v>
      </c>
      <c r="G8" s="306" t="s">
        <v>60</v>
      </c>
      <c r="H8" s="306" t="s">
        <v>1381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1254</v>
      </c>
      <c r="G9" s="306" t="s">
        <v>60</v>
      </c>
      <c r="H9" s="306" t="s">
        <v>1381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1254</v>
      </c>
      <c r="G10" s="306" t="s">
        <v>60</v>
      </c>
      <c r="H10" s="306" t="s">
        <v>1381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1353</v>
      </c>
      <c r="G13" s="340" t="s">
        <v>55</v>
      </c>
      <c r="H13" s="306" t="s">
        <v>1414</v>
      </c>
      <c r="I13" s="306" t="s">
        <v>1254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1259</v>
      </c>
      <c r="F14" s="336" t="s">
        <v>1415</v>
      </c>
      <c r="G14" s="335" t="s">
        <v>60</v>
      </c>
      <c r="H14" s="338" t="s">
        <v>59</v>
      </c>
      <c r="I14" s="306" t="s">
        <v>1416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1417</v>
      </c>
      <c r="G15" s="302" t="s">
        <v>60</v>
      </c>
      <c r="H15" s="338" t="s">
        <v>1418</v>
      </c>
      <c r="I15" s="306" t="s">
        <v>1416</v>
      </c>
      <c r="J15" s="299"/>
      <c r="K15" s="300"/>
      <c r="L15" s="61"/>
      <c r="M15" s="330" t="s">
        <v>822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1417</v>
      </c>
      <c r="G16" s="302" t="s">
        <v>60</v>
      </c>
      <c r="H16" s="338" t="s">
        <v>59</v>
      </c>
      <c r="I16" s="306" t="s">
        <v>1416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1419</v>
      </c>
      <c r="F17" s="336" t="s">
        <v>1420</v>
      </c>
      <c r="G17" s="302" t="s">
        <v>60</v>
      </c>
      <c r="H17" s="306" t="s">
        <v>60</v>
      </c>
      <c r="I17" s="306" t="s">
        <v>1421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1422</v>
      </c>
      <c r="F18" s="336" t="s">
        <v>1423</v>
      </c>
      <c r="G18" s="302" t="s">
        <v>60</v>
      </c>
      <c r="H18" s="306" t="s">
        <v>60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22"/>
      <c r="N19" s="62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18" t="s">
        <v>58</v>
      </c>
      <c r="D27" s="618"/>
      <c r="E27" s="618"/>
      <c r="F27" s="61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1424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1397</v>
      </c>
      <c r="H8" s="306" t="s">
        <v>1381</v>
      </c>
      <c r="I8" s="306" t="s">
        <v>1381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1381</v>
      </c>
      <c r="I9" s="306" t="s">
        <v>1381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1381</v>
      </c>
      <c r="I10" s="306" t="s">
        <v>1432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1200</v>
      </c>
      <c r="G11" s="306" t="s">
        <v>59</v>
      </c>
      <c r="H11" s="306" t="s">
        <v>1381</v>
      </c>
      <c r="I11" s="306" t="s">
        <v>375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1381</v>
      </c>
      <c r="I12" s="306" t="s">
        <v>375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1433</v>
      </c>
      <c r="G13" s="340" t="s">
        <v>1434</v>
      </c>
      <c r="H13" s="306" t="s">
        <v>1381</v>
      </c>
      <c r="I13" s="306" t="s">
        <v>1435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1436</v>
      </c>
      <c r="G14" s="335" t="s">
        <v>1337</v>
      </c>
      <c r="H14" s="338" t="s">
        <v>60</v>
      </c>
      <c r="I14" s="306" t="s">
        <v>1437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1438</v>
      </c>
      <c r="G15" s="302" t="s">
        <v>1439</v>
      </c>
      <c r="H15" s="338" t="s">
        <v>60</v>
      </c>
      <c r="I15" s="306" t="s">
        <v>1440</v>
      </c>
      <c r="J15" s="299"/>
      <c r="K15" s="300"/>
      <c r="L15" s="61"/>
      <c r="M15" s="330" t="s">
        <v>822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1441</v>
      </c>
      <c r="G16" s="302" t="s">
        <v>1442</v>
      </c>
      <c r="H16" s="338" t="s">
        <v>1381</v>
      </c>
      <c r="I16" s="306" t="s">
        <v>1399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382</v>
      </c>
      <c r="F17" s="336" t="s">
        <v>64</v>
      </c>
      <c r="G17" s="302" t="s">
        <v>1443</v>
      </c>
      <c r="H17" s="306" t="s">
        <v>61</v>
      </c>
      <c r="I17" s="306" t="s">
        <v>1389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1444</v>
      </c>
      <c r="F18" s="336" t="s">
        <v>1445</v>
      </c>
      <c r="G18" s="302" t="s">
        <v>1446</v>
      </c>
      <c r="H18" s="306" t="s">
        <v>61</v>
      </c>
      <c r="I18" s="306" t="s">
        <v>382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382</v>
      </c>
      <c r="F19" s="337"/>
      <c r="G19" s="274"/>
      <c r="H19" s="339"/>
      <c r="I19" s="274"/>
      <c r="J19" s="274"/>
      <c r="K19" s="300"/>
      <c r="L19" s="61"/>
      <c r="M19" s="622"/>
      <c r="N19" s="62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382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18" t="s">
        <v>58</v>
      </c>
      <c r="D27" s="618"/>
      <c r="E27" s="618"/>
      <c r="F27" s="61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1447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1448</v>
      </c>
      <c r="F5" s="223" t="s">
        <v>1449</v>
      </c>
      <c r="G5" s="223" t="s">
        <v>1450</v>
      </c>
      <c r="H5" s="223" t="s">
        <v>1451</v>
      </c>
      <c r="I5" s="223" t="s">
        <v>1452</v>
      </c>
      <c r="J5" s="223" t="s">
        <v>1453</v>
      </c>
      <c r="K5" s="223" t="s">
        <v>1454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1455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405</v>
      </c>
      <c r="G13" s="212" t="s">
        <v>59</v>
      </c>
      <c r="H13" s="306" t="s">
        <v>60</v>
      </c>
      <c r="I13" s="306" t="s">
        <v>1456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326</v>
      </c>
      <c r="F14" s="306" t="s">
        <v>1457</v>
      </c>
      <c r="G14" s="302" t="s">
        <v>62</v>
      </c>
      <c r="H14" s="306" t="s">
        <v>1458</v>
      </c>
      <c r="I14" s="306" t="s">
        <v>1459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1460</v>
      </c>
      <c r="G15" s="302" t="s">
        <v>1461</v>
      </c>
      <c r="H15" s="306" t="s">
        <v>1458</v>
      </c>
      <c r="I15" s="306" t="s">
        <v>1456</v>
      </c>
      <c r="J15" s="299" t="s">
        <v>56</v>
      </c>
      <c r="K15" s="299" t="s">
        <v>56</v>
      </c>
      <c r="L15" s="61"/>
      <c r="M15" s="330" t="s">
        <v>822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1462</v>
      </c>
      <c r="G16" s="302" t="s">
        <v>1461</v>
      </c>
      <c r="H16" s="306" t="s">
        <v>1463</v>
      </c>
      <c r="I16" s="306" t="s">
        <v>1456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1464</v>
      </c>
      <c r="G17" s="212" t="s">
        <v>1465</v>
      </c>
      <c r="H17" s="306" t="s">
        <v>1466</v>
      </c>
      <c r="I17" s="306" t="s">
        <v>1261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1309</v>
      </c>
      <c r="F18" s="306" t="s">
        <v>1464</v>
      </c>
      <c r="G18" s="212" t="s">
        <v>1465</v>
      </c>
      <c r="H18" s="306" t="s">
        <v>1467</v>
      </c>
      <c r="I18" s="306" t="s">
        <v>1468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1469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22"/>
      <c r="N19" s="62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18"/>
      <c r="D27" s="618"/>
      <c r="E27" s="618"/>
      <c r="F27" s="61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1470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1471</v>
      </c>
      <c r="K5" s="223" t="s">
        <v>1472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32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1337</v>
      </c>
      <c r="F8" s="306" t="s">
        <v>822</v>
      </c>
      <c r="G8" s="316" t="s">
        <v>822</v>
      </c>
      <c r="H8" s="306" t="s">
        <v>60</v>
      </c>
      <c r="I8" s="306" t="s">
        <v>650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1337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1337</v>
      </c>
      <c r="F10" s="306" t="s">
        <v>276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1337</v>
      </c>
      <c r="F11" s="306" t="s">
        <v>1473</v>
      </c>
      <c r="G11" s="316" t="s">
        <v>1474</v>
      </c>
      <c r="H11" s="306" t="s">
        <v>650</v>
      </c>
      <c r="I11" s="306" t="s">
        <v>1475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1476</v>
      </c>
      <c r="G12" s="316" t="s">
        <v>1474</v>
      </c>
      <c r="H12" s="306" t="s">
        <v>650</v>
      </c>
      <c r="I12" s="306" t="s">
        <v>1475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517</v>
      </c>
      <c r="F13" s="306" t="s">
        <v>1477</v>
      </c>
      <c r="G13" s="212" t="s">
        <v>795</v>
      </c>
      <c r="H13" s="306" t="s">
        <v>650</v>
      </c>
      <c r="I13" s="306" t="s">
        <v>1478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517</v>
      </c>
      <c r="F14" s="306" t="s">
        <v>1479</v>
      </c>
      <c r="G14" s="302" t="s">
        <v>1480</v>
      </c>
      <c r="H14" s="306" t="s">
        <v>519</v>
      </c>
      <c r="I14" s="306" t="s">
        <v>1481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697</v>
      </c>
      <c r="F15" s="306" t="s">
        <v>1483</v>
      </c>
      <c r="G15" s="302" t="s">
        <v>1484</v>
      </c>
      <c r="H15" s="306" t="s">
        <v>1485</v>
      </c>
      <c r="I15" s="306" t="s">
        <v>1486</v>
      </c>
      <c r="J15" s="299"/>
      <c r="K15" s="300"/>
      <c r="L15" s="61"/>
      <c r="M15" s="330" t="s">
        <v>822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697</v>
      </c>
      <c r="F16" s="306" t="s">
        <v>1487</v>
      </c>
      <c r="G16" s="302" t="s">
        <v>1484</v>
      </c>
      <c r="H16" s="306" t="s">
        <v>1488</v>
      </c>
      <c r="I16" s="306" t="s">
        <v>1486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700</v>
      </c>
      <c r="F17" s="306" t="s">
        <v>1489</v>
      </c>
      <c r="G17" s="212" t="s">
        <v>1490</v>
      </c>
      <c r="H17" s="306" t="s">
        <v>728</v>
      </c>
      <c r="I17" s="306" t="s">
        <v>1491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1492</v>
      </c>
      <c r="F18" s="306" t="s">
        <v>1493</v>
      </c>
      <c r="G18" s="302" t="s">
        <v>1490</v>
      </c>
      <c r="H18" s="306" t="s">
        <v>728</v>
      </c>
      <c r="I18" s="306" t="s">
        <v>1491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22"/>
      <c r="N19" s="62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18"/>
      <c r="D27" s="618"/>
      <c r="E27" s="618"/>
      <c r="F27" s="61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1495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3" t="s">
        <v>53</v>
      </c>
      <c r="N6" s="287">
        <f>COUNTIF(E8:K24, "*YB*")</f>
        <v>33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1496</v>
      </c>
      <c r="G8" s="316" t="s">
        <v>650</v>
      </c>
      <c r="H8" s="308"/>
      <c r="I8" s="306" t="s">
        <v>650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1496</v>
      </c>
      <c r="G9" s="316" t="s">
        <v>650</v>
      </c>
      <c r="H9" s="308"/>
      <c r="I9" s="306" t="s">
        <v>1497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1496</v>
      </c>
      <c r="G10" s="316" t="s">
        <v>552</v>
      </c>
      <c r="H10" s="308"/>
      <c r="I10" s="306" t="s">
        <v>1498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552</v>
      </c>
      <c r="G11" s="316" t="s">
        <v>1499</v>
      </c>
      <c r="H11" s="308"/>
      <c r="I11" s="306" t="s">
        <v>1498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650</v>
      </c>
      <c r="G12" s="316" t="s">
        <v>1500</v>
      </c>
      <c r="H12" s="308"/>
      <c r="I12" s="306" t="s">
        <v>1498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650</v>
      </c>
      <c r="G13" s="316" t="s">
        <v>1500</v>
      </c>
      <c r="H13" s="308"/>
      <c r="I13" s="306" t="s">
        <v>1501</v>
      </c>
      <c r="J13" s="318" t="s">
        <v>822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1502</v>
      </c>
      <c r="G14" s="316" t="s">
        <v>552</v>
      </c>
      <c r="H14" s="320"/>
      <c r="I14" s="306" t="s">
        <v>1503</v>
      </c>
      <c r="J14" s="318" t="s">
        <v>822</v>
      </c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1502</v>
      </c>
      <c r="G15" s="316" t="s">
        <v>1504</v>
      </c>
      <c r="H15" s="320"/>
      <c r="I15" s="306" t="s">
        <v>1503</v>
      </c>
      <c r="J15" s="318" t="s">
        <v>822</v>
      </c>
      <c r="K15" s="300"/>
      <c r="L15" s="61"/>
      <c r="M15" s="292" t="s">
        <v>822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1502</v>
      </c>
      <c r="G16" s="316" t="s">
        <v>1505</v>
      </c>
      <c r="H16" s="320"/>
      <c r="I16" s="306" t="s">
        <v>1506</v>
      </c>
      <c r="J16" s="318" t="s">
        <v>822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1502</v>
      </c>
      <c r="G17" s="316" t="s">
        <v>1507</v>
      </c>
      <c r="H17" s="310"/>
      <c r="I17" s="306" t="s">
        <v>1508</v>
      </c>
      <c r="J17" s="318" t="s">
        <v>822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1509</v>
      </c>
      <c r="G18" s="316" t="s">
        <v>1507</v>
      </c>
      <c r="H18" s="310"/>
      <c r="I18" s="306" t="s">
        <v>1510</v>
      </c>
      <c r="J18" s="318" t="s">
        <v>822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822</v>
      </c>
      <c r="J19" s="318" t="s">
        <v>822</v>
      </c>
      <c r="K19" s="300"/>
      <c r="L19" s="61"/>
      <c r="M19" s="622"/>
      <c r="N19" s="62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822</v>
      </c>
      <c r="J20" s="318" t="s">
        <v>822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822</v>
      </c>
      <c r="J21" s="318" t="s">
        <v>822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822</v>
      </c>
      <c r="J22" s="318" t="s">
        <v>822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18"/>
      <c r="D27" s="618"/>
      <c r="E27" s="618"/>
      <c r="F27" s="61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1512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1513</v>
      </c>
      <c r="F5" s="223" t="s">
        <v>1514</v>
      </c>
      <c r="G5" s="223" t="s">
        <v>1515</v>
      </c>
      <c r="H5" s="223" t="s">
        <v>1516</v>
      </c>
      <c r="I5" s="223" t="s">
        <v>1517</v>
      </c>
      <c r="J5" s="223" t="s">
        <v>1518</v>
      </c>
      <c r="K5" s="223" t="s">
        <v>1519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8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774</v>
      </c>
      <c r="G7" s="237" t="s">
        <v>277</v>
      </c>
      <c r="H7" s="317" t="s">
        <v>277</v>
      </c>
      <c r="I7" s="314" t="s">
        <v>277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774</v>
      </c>
      <c r="G8" s="316" t="s">
        <v>1520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774</v>
      </c>
      <c r="G9" s="316" t="s">
        <v>1520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774</v>
      </c>
      <c r="G10" s="316" t="s">
        <v>1520</v>
      </c>
      <c r="H10" s="306" t="s">
        <v>60</v>
      </c>
      <c r="I10" s="306" t="s">
        <v>1393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774</v>
      </c>
      <c r="G11" s="316" t="s">
        <v>1520</v>
      </c>
      <c r="H11" s="306" t="s">
        <v>58</v>
      </c>
      <c r="I11" s="306" t="s">
        <v>1393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774</v>
      </c>
      <c r="G12" s="316" t="s">
        <v>1520</v>
      </c>
      <c r="H12" s="306" t="s">
        <v>60</v>
      </c>
      <c r="I12" s="306" t="s">
        <v>1393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774</v>
      </c>
      <c r="G13" s="316" t="s">
        <v>1520</v>
      </c>
      <c r="H13" s="306" t="s">
        <v>60</v>
      </c>
      <c r="I13" s="306" t="s">
        <v>1393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774</v>
      </c>
      <c r="G14" s="316" t="s">
        <v>1522</v>
      </c>
      <c r="H14" s="249" t="s">
        <v>53</v>
      </c>
      <c r="I14" s="306" t="s">
        <v>1393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774</v>
      </c>
      <c r="G15" s="316" t="s">
        <v>1522</v>
      </c>
      <c r="H15" s="249" t="s">
        <v>1523</v>
      </c>
      <c r="I15" s="306" t="s">
        <v>1393</v>
      </c>
      <c r="J15" s="299"/>
      <c r="K15" s="300"/>
      <c r="L15" s="61"/>
      <c r="M15" s="292" t="s">
        <v>822</v>
      </c>
      <c r="N15" s="285">
        <f>COUNTIF(E8:K24, "*Casey*")</f>
        <v>4</v>
      </c>
      <c r="O15" s="224" t="s">
        <v>1521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774</v>
      </c>
      <c r="G16" s="249" t="s">
        <v>1524</v>
      </c>
      <c r="H16" s="249" t="s">
        <v>53</v>
      </c>
      <c r="I16" s="306" t="s">
        <v>1393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774</v>
      </c>
      <c r="G17" s="249" t="s">
        <v>1524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1525</v>
      </c>
      <c r="G18" s="249" t="s">
        <v>1526</v>
      </c>
      <c r="H18" s="302" t="s">
        <v>1523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22"/>
      <c r="N19" s="62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18" t="s">
        <v>1527</v>
      </c>
      <c r="D27" s="618"/>
      <c r="E27" s="618"/>
      <c r="F27" s="61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1528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 t="s">
        <v>1534</v>
      </c>
      <c r="K5" s="223" t="s">
        <v>1535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277</v>
      </c>
      <c r="F7" s="237" t="s">
        <v>277</v>
      </c>
      <c r="G7" s="237" t="s">
        <v>277</v>
      </c>
      <c r="H7" s="237" t="s">
        <v>277</v>
      </c>
      <c r="I7" s="237" t="s">
        <v>277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1381</v>
      </c>
      <c r="G9" s="306" t="s">
        <v>1381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1381</v>
      </c>
      <c r="G10" s="306" t="s">
        <v>1381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1381</v>
      </c>
      <c r="G11" s="306" t="s">
        <v>1381</v>
      </c>
      <c r="H11" s="306" t="s">
        <v>1536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1458</v>
      </c>
      <c r="G12" s="306" t="s">
        <v>1381</v>
      </c>
      <c r="H12" s="306" t="s">
        <v>1536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1537</v>
      </c>
      <c r="F13" s="212" t="s">
        <v>819</v>
      </c>
      <c r="G13" s="249" t="s">
        <v>54</v>
      </c>
      <c r="H13" s="249" t="s">
        <v>819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1537</v>
      </c>
      <c r="F14" s="212" t="s">
        <v>1538</v>
      </c>
      <c r="G14" s="249" t="s">
        <v>1539</v>
      </c>
      <c r="H14" s="249" t="s">
        <v>819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1540</v>
      </c>
      <c r="G15" s="249" t="s">
        <v>1539</v>
      </c>
      <c r="H15" s="249" t="s">
        <v>1541</v>
      </c>
      <c r="I15" s="196"/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1070</v>
      </c>
      <c r="F16" s="212" t="s">
        <v>1542</v>
      </c>
      <c r="G16" s="249" t="s">
        <v>1539</v>
      </c>
      <c r="H16" s="249" t="s">
        <v>1543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1326</v>
      </c>
      <c r="G17" s="249" t="s">
        <v>1544</v>
      </c>
      <c r="H17" s="302" t="s">
        <v>1545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1546</v>
      </c>
      <c r="F18" s="196" t="s">
        <v>1547</v>
      </c>
      <c r="G18" s="249" t="s">
        <v>1544</v>
      </c>
      <c r="H18" s="302" t="s">
        <v>1545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1548</v>
      </c>
      <c r="F19" s="274" t="s">
        <v>1549</v>
      </c>
      <c r="G19" s="274" t="s">
        <v>55</v>
      </c>
      <c r="H19" s="283"/>
      <c r="I19" s="274"/>
      <c r="J19" s="274"/>
      <c r="K19" s="300"/>
      <c r="L19" s="61"/>
      <c r="M19" s="622"/>
      <c r="N19" s="62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1548</v>
      </c>
      <c r="F20" s="274" t="s">
        <v>1549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1049</v>
      </c>
      <c r="F21" s="274" t="s">
        <v>1181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18"/>
      <c r="D27" s="618"/>
      <c r="E27" s="618"/>
      <c r="F27" s="61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1550</v>
      </c>
    </row>
    <row r="33" spans="2:15" x14ac:dyDescent="0.2">
      <c r="B33" s="56"/>
      <c r="D33" s="246" t="s">
        <v>1551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1552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1553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1554</v>
      </c>
      <c r="I5" s="223" t="s">
        <v>1555</v>
      </c>
      <c r="J5" s="223" t="s">
        <v>1556</v>
      </c>
      <c r="K5" s="223" t="s">
        <v>1557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1558</v>
      </c>
      <c r="G8" s="296" t="s">
        <v>1559</v>
      </c>
      <c r="H8" s="297" t="s">
        <v>1393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326</v>
      </c>
      <c r="F9" s="212" t="s">
        <v>1558</v>
      </c>
      <c r="G9" s="294" t="s">
        <v>1560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326</v>
      </c>
      <c r="F10" s="212" t="s">
        <v>1381</v>
      </c>
      <c r="G10" s="294" t="s">
        <v>1560</v>
      </c>
      <c r="H10" s="196" t="s">
        <v>1561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326</v>
      </c>
      <c r="F11" s="212" t="s">
        <v>60</v>
      </c>
      <c r="G11" s="294" t="s">
        <v>1560</v>
      </c>
      <c r="H11" s="249" t="s">
        <v>1561</v>
      </c>
      <c r="I11" s="196" t="s">
        <v>1461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1326</v>
      </c>
      <c r="F12" s="212" t="s">
        <v>1562</v>
      </c>
      <c r="G12" s="249" t="s">
        <v>1563</v>
      </c>
      <c r="H12" s="249" t="s">
        <v>1564</v>
      </c>
      <c r="I12" s="196" t="s">
        <v>1461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1565</v>
      </c>
      <c r="F13" s="212" t="s">
        <v>1562</v>
      </c>
      <c r="G13" s="249" t="s">
        <v>1566</v>
      </c>
      <c r="H13" s="249" t="s">
        <v>1567</v>
      </c>
      <c r="I13" s="196" t="s">
        <v>1568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1569</v>
      </c>
      <c r="F14" s="262" t="s">
        <v>1570</v>
      </c>
      <c r="G14" s="249" t="s">
        <v>1571</v>
      </c>
      <c r="H14" s="249" t="s">
        <v>1567</v>
      </c>
      <c r="I14" s="196" t="s">
        <v>1572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1573</v>
      </c>
      <c r="F15" s="262" t="s">
        <v>1325</v>
      </c>
      <c r="G15" s="249" t="s">
        <v>1574</v>
      </c>
      <c r="H15" s="249" t="s">
        <v>1458</v>
      </c>
      <c r="I15" s="196" t="s">
        <v>1568</v>
      </c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1575</v>
      </c>
      <c r="G16" s="249" t="s">
        <v>1560</v>
      </c>
      <c r="H16" s="249" t="s">
        <v>1576</v>
      </c>
      <c r="I16" s="196" t="s">
        <v>1568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1577</v>
      </c>
      <c r="G17" s="249" t="s">
        <v>1578</v>
      </c>
      <c r="H17" s="213" t="s">
        <v>1576</v>
      </c>
      <c r="I17" s="196" t="s">
        <v>1572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1579</v>
      </c>
      <c r="F18" s="196" t="s">
        <v>1580</v>
      </c>
      <c r="G18" s="249" t="s">
        <v>1578</v>
      </c>
      <c r="H18" s="213" t="s">
        <v>1581</v>
      </c>
      <c r="I18" s="196" t="s">
        <v>1582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1583</v>
      </c>
      <c r="F19" s="274" t="s">
        <v>1548</v>
      </c>
      <c r="G19" s="274" t="s">
        <v>59</v>
      </c>
      <c r="H19" s="274"/>
      <c r="I19" s="274"/>
      <c r="J19" s="274"/>
      <c r="K19" s="300"/>
      <c r="L19" s="61"/>
      <c r="M19" s="622"/>
      <c r="N19" s="62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1584</v>
      </c>
      <c r="F20" s="274" t="s">
        <v>1548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1585</v>
      </c>
      <c r="F21" s="274" t="s">
        <v>1061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18"/>
      <c r="D26" s="618"/>
      <c r="E26" s="618"/>
      <c r="F26" s="61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1550</v>
      </c>
    </row>
    <row r="32" spans="2:20" x14ac:dyDescent="0.2">
      <c r="B32" s="56"/>
      <c r="D32" s="246" t="s">
        <v>1551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1586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1384</v>
      </c>
      <c r="F8" s="295" t="s">
        <v>59</v>
      </c>
      <c r="G8" s="296" t="s">
        <v>1589</v>
      </c>
      <c r="H8" s="297" t="s">
        <v>1589</v>
      </c>
      <c r="I8" s="297" t="s">
        <v>59</v>
      </c>
      <c r="J8" s="299" t="s">
        <v>1590</v>
      </c>
      <c r="K8" s="301" t="s">
        <v>822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1591</v>
      </c>
      <c r="F9" s="212" t="s">
        <v>1421</v>
      </c>
      <c r="G9" s="294" t="s">
        <v>1592</v>
      </c>
      <c r="H9" s="242" t="s">
        <v>60</v>
      </c>
      <c r="I9" s="297" t="s">
        <v>59</v>
      </c>
      <c r="J9" s="299" t="s">
        <v>1590</v>
      </c>
      <c r="K9" s="300" t="s">
        <v>822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1591</v>
      </c>
      <c r="F10" s="212" t="s">
        <v>1421</v>
      </c>
      <c r="G10" s="212" t="s">
        <v>1592</v>
      </c>
      <c r="H10" s="196" t="s">
        <v>60</v>
      </c>
      <c r="I10" s="196" t="s">
        <v>1593</v>
      </c>
      <c r="J10" s="299" t="s">
        <v>1590</v>
      </c>
      <c r="K10" s="300" t="s">
        <v>822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1591</v>
      </c>
      <c r="F11" s="212" t="s">
        <v>1594</v>
      </c>
      <c r="G11" s="249" t="s">
        <v>1595</v>
      </c>
      <c r="H11" s="249" t="s">
        <v>60</v>
      </c>
      <c r="I11" s="196" t="s">
        <v>1596</v>
      </c>
      <c r="J11" s="299" t="s">
        <v>1590</v>
      </c>
      <c r="K11" s="300" t="s">
        <v>822</v>
      </c>
      <c r="L11" s="61"/>
      <c r="M11" s="304" t="s">
        <v>58</v>
      </c>
      <c r="N11" s="285">
        <f>COUNTIF(E8:K24, "*Wei Yen*")</f>
        <v>0</v>
      </c>
      <c r="O11" s="199" t="s">
        <v>1597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1598</v>
      </c>
      <c r="F12" s="212" t="s">
        <v>1599</v>
      </c>
      <c r="G12" s="249" t="s">
        <v>1600</v>
      </c>
      <c r="H12" s="249" t="s">
        <v>60</v>
      </c>
      <c r="I12" s="196" t="s">
        <v>1596</v>
      </c>
      <c r="J12" s="299" t="s">
        <v>1590</v>
      </c>
      <c r="K12" s="300" t="s">
        <v>822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1598</v>
      </c>
      <c r="F13" s="196" t="s">
        <v>1601</v>
      </c>
      <c r="G13" s="249" t="s">
        <v>1600</v>
      </c>
      <c r="H13" s="249" t="s">
        <v>1325</v>
      </c>
      <c r="I13" s="196" t="s">
        <v>1602</v>
      </c>
      <c r="J13" s="299" t="s">
        <v>1590</v>
      </c>
      <c r="K13" s="300" t="s">
        <v>822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1603</v>
      </c>
      <c r="F14" s="196" t="s">
        <v>857</v>
      </c>
      <c r="G14" s="249" t="s">
        <v>1604</v>
      </c>
      <c r="H14" s="249" t="s">
        <v>62</v>
      </c>
      <c r="I14" s="196" t="s">
        <v>1605</v>
      </c>
      <c r="J14" s="299" t="s">
        <v>1590</v>
      </c>
      <c r="K14" s="300" t="s">
        <v>822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1603</v>
      </c>
      <c r="F15" s="196" t="s">
        <v>1596</v>
      </c>
      <c r="G15" s="249" t="s">
        <v>1606</v>
      </c>
      <c r="H15" s="249" t="s">
        <v>62</v>
      </c>
      <c r="I15" s="196" t="s">
        <v>1605</v>
      </c>
      <c r="J15" s="299" t="s">
        <v>1590</v>
      </c>
      <c r="K15" s="300" t="s">
        <v>822</v>
      </c>
      <c r="L15" s="61"/>
      <c r="M15" s="292" t="s">
        <v>822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1603</v>
      </c>
      <c r="F16" s="196" t="s">
        <v>1607</v>
      </c>
      <c r="G16" s="249" t="s">
        <v>1608</v>
      </c>
      <c r="H16" s="249" t="s">
        <v>60</v>
      </c>
      <c r="I16" s="196" t="s">
        <v>1609</v>
      </c>
      <c r="J16" s="299" t="s">
        <v>1590</v>
      </c>
      <c r="K16" s="300" t="s">
        <v>822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1603</v>
      </c>
      <c r="F17" s="196" t="s">
        <v>1610</v>
      </c>
      <c r="G17" s="249" t="s">
        <v>1611</v>
      </c>
      <c r="H17" s="249" t="s">
        <v>60</v>
      </c>
      <c r="I17" s="250" t="s">
        <v>857</v>
      </c>
      <c r="J17" s="274" t="s">
        <v>822</v>
      </c>
      <c r="K17" s="300" t="s">
        <v>822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666</v>
      </c>
      <c r="F18" s="196" t="s">
        <v>1612</v>
      </c>
      <c r="G18" s="261" t="s">
        <v>1611</v>
      </c>
      <c r="H18" s="249" t="s">
        <v>1613</v>
      </c>
      <c r="I18" s="196" t="s">
        <v>62</v>
      </c>
      <c r="J18" s="279" t="s">
        <v>822</v>
      </c>
      <c r="K18" s="300" t="s">
        <v>822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666</v>
      </c>
      <c r="F19" s="274" t="s">
        <v>56</v>
      </c>
      <c r="G19" s="274" t="s">
        <v>1614</v>
      </c>
      <c r="H19" s="274"/>
      <c r="I19" s="274"/>
      <c r="J19" s="274" t="s">
        <v>822</v>
      </c>
      <c r="K19" s="300" t="s">
        <v>822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666</v>
      </c>
      <c r="F20" s="274" t="s">
        <v>56</v>
      </c>
      <c r="G20" s="274" t="s">
        <v>1614</v>
      </c>
      <c r="H20" s="274"/>
      <c r="I20" s="274"/>
      <c r="J20" s="274" t="s">
        <v>822</v>
      </c>
      <c r="K20" s="300" t="s">
        <v>822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666</v>
      </c>
      <c r="F21" s="274" t="s">
        <v>56</v>
      </c>
      <c r="G21" s="274" t="s">
        <v>1614</v>
      </c>
      <c r="H21" s="274"/>
      <c r="I21" s="274"/>
      <c r="J21" s="274" t="s">
        <v>822</v>
      </c>
      <c r="K21" s="300" t="s">
        <v>822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1614</v>
      </c>
      <c r="H22" s="274"/>
      <c r="I22" s="274"/>
      <c r="J22" s="274" t="s">
        <v>822</v>
      </c>
      <c r="K22" s="300" t="s">
        <v>822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1614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18" t="s">
        <v>58</v>
      </c>
      <c r="D26" s="618"/>
      <c r="E26" s="618"/>
      <c r="F26" s="61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1550</v>
      </c>
    </row>
    <row r="32" spans="2:20" x14ac:dyDescent="0.2">
      <c r="B32" s="56"/>
      <c r="D32" s="246" t="s">
        <v>1551</v>
      </c>
    </row>
    <row r="33" spans="2:15" x14ac:dyDescent="0.2">
      <c r="B33" s="180"/>
      <c r="D33" t="s">
        <v>469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7" t="s">
        <v>1616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1617</v>
      </c>
      <c r="F5" s="223" t="s">
        <v>1618</v>
      </c>
      <c r="G5" s="223" t="s">
        <v>1619</v>
      </c>
      <c r="H5" s="223" t="s">
        <v>1620</v>
      </c>
      <c r="I5" s="223" t="s">
        <v>1621</v>
      </c>
      <c r="J5" s="223">
        <v>44930</v>
      </c>
      <c r="K5" s="223">
        <v>44961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339</v>
      </c>
      <c r="G10" s="250" t="s">
        <v>60</v>
      </c>
      <c r="H10" s="212" t="s">
        <v>720</v>
      </c>
      <c r="I10" s="212" t="s">
        <v>60</v>
      </c>
      <c r="J10" s="273" t="s">
        <v>1397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339</v>
      </c>
      <c r="G11" s="250" t="s">
        <v>1322</v>
      </c>
      <c r="H11" s="212" t="s">
        <v>720</v>
      </c>
      <c r="I11" s="212" t="s">
        <v>62</v>
      </c>
      <c r="J11" s="273" t="s">
        <v>1397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1622</v>
      </c>
      <c r="G12" s="250" t="s">
        <v>1623</v>
      </c>
      <c r="H12" s="212" t="s">
        <v>1624</v>
      </c>
      <c r="I12" s="212" t="s">
        <v>62</v>
      </c>
      <c r="J12" s="273" t="s">
        <v>1397</v>
      </c>
      <c r="K12" s="273" t="s">
        <v>1625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1622</v>
      </c>
      <c r="G13" s="250" t="s">
        <v>1623</v>
      </c>
      <c r="H13" s="212" t="s">
        <v>1624</v>
      </c>
      <c r="I13" s="212" t="s">
        <v>1461</v>
      </c>
      <c r="J13" s="273" t="s">
        <v>1397</v>
      </c>
      <c r="K13" s="273" t="s">
        <v>1625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1626</v>
      </c>
      <c r="F14" s="212" t="s">
        <v>1463</v>
      </c>
      <c r="G14" s="250" t="s">
        <v>1627</v>
      </c>
      <c r="H14" s="212" t="s">
        <v>1624</v>
      </c>
      <c r="I14" s="212" t="s">
        <v>1628</v>
      </c>
      <c r="J14" s="273" t="s">
        <v>1397</v>
      </c>
      <c r="K14" s="273" t="s">
        <v>1625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1626</v>
      </c>
      <c r="F15" s="212" t="s">
        <v>1629</v>
      </c>
      <c r="G15" s="250" t="s">
        <v>1627</v>
      </c>
      <c r="H15" s="212" t="s">
        <v>62</v>
      </c>
      <c r="I15" s="212" t="s">
        <v>1630</v>
      </c>
      <c r="J15" s="273" t="s">
        <v>1397</v>
      </c>
      <c r="K15" s="273" t="s">
        <v>1625</v>
      </c>
      <c r="L15" s="61"/>
      <c r="M15" s="304" t="s">
        <v>822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611</v>
      </c>
      <c r="F16" s="212" t="s">
        <v>1631</v>
      </c>
      <c r="G16" s="250" t="s">
        <v>1564</v>
      </c>
      <c r="H16" s="212" t="s">
        <v>57</v>
      </c>
      <c r="I16" s="212" t="s">
        <v>1632</v>
      </c>
      <c r="J16" s="273" t="s">
        <v>1397</v>
      </c>
      <c r="K16" s="273" t="s">
        <v>1625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1463</v>
      </c>
      <c r="F17" s="212" t="s">
        <v>1633</v>
      </c>
      <c r="G17" s="250" t="s">
        <v>1634</v>
      </c>
      <c r="H17" s="212" t="s">
        <v>57</v>
      </c>
      <c r="I17" s="212" t="s">
        <v>1632</v>
      </c>
      <c r="J17" s="273" t="s">
        <v>1397</v>
      </c>
      <c r="K17" s="273" t="s">
        <v>1625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1463</v>
      </c>
      <c r="F18" s="212" t="s">
        <v>1633</v>
      </c>
      <c r="G18" s="250" t="s">
        <v>1635</v>
      </c>
      <c r="H18" s="212" t="s">
        <v>57</v>
      </c>
      <c r="I18" s="212" t="s">
        <v>1632</v>
      </c>
      <c r="J18" s="273" t="s">
        <v>1397</v>
      </c>
      <c r="K18" s="280" t="s">
        <v>1636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18" t="s">
        <v>58</v>
      </c>
      <c r="D26" s="618"/>
      <c r="E26" s="618"/>
      <c r="F26" s="61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1550</v>
      </c>
    </row>
    <row r="32" spans="2:20" x14ac:dyDescent="0.2">
      <c r="B32" s="56"/>
      <c r="D32" s="246" t="s">
        <v>1551</v>
      </c>
    </row>
    <row r="33" spans="2:15" x14ac:dyDescent="0.2">
      <c r="B33" s="180"/>
      <c r="D33" t="s">
        <v>469</v>
      </c>
    </row>
    <row r="35" spans="2:15" x14ac:dyDescent="0.2">
      <c r="B35" s="127" t="s">
        <v>134</v>
      </c>
      <c r="D35" s="247" t="s">
        <v>1552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7" t="s">
        <v>1637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1638</v>
      </c>
      <c r="F5" s="223" t="s">
        <v>1639</v>
      </c>
      <c r="G5" s="223" t="s">
        <v>1640</v>
      </c>
      <c r="H5" s="223" t="s">
        <v>1641</v>
      </c>
      <c r="I5" s="223" t="s">
        <v>1642</v>
      </c>
      <c r="J5" s="223" t="s">
        <v>1643</v>
      </c>
      <c r="K5" s="223" t="s">
        <v>1644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1645</v>
      </c>
      <c r="F8" s="212" t="s">
        <v>1646</v>
      </c>
      <c r="G8" s="212" t="s">
        <v>1646</v>
      </c>
      <c r="H8" s="212" t="s">
        <v>1646</v>
      </c>
      <c r="I8" s="250" t="s">
        <v>1646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1645</v>
      </c>
      <c r="F9" s="212" t="s">
        <v>1646</v>
      </c>
      <c r="G9" s="212" t="s">
        <v>1647</v>
      </c>
      <c r="H9" s="242" t="s">
        <v>1646</v>
      </c>
      <c r="I9" s="242" t="s">
        <v>1646</v>
      </c>
      <c r="J9" s="212" t="s">
        <v>1615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1645</v>
      </c>
      <c r="F10" s="212" t="s">
        <v>1645</v>
      </c>
      <c r="G10" s="212" t="s">
        <v>1648</v>
      </c>
      <c r="H10" s="196" t="s">
        <v>1646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1645</v>
      </c>
      <c r="F11" s="212" t="s">
        <v>1645</v>
      </c>
      <c r="G11" s="249" t="s">
        <v>1650</v>
      </c>
      <c r="H11" s="249" t="s">
        <v>1048</v>
      </c>
      <c r="I11" s="196" t="s">
        <v>1651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1646</v>
      </c>
      <c r="F12" s="212" t="s">
        <v>1646</v>
      </c>
      <c r="G12" s="249" t="s">
        <v>1652</v>
      </c>
      <c r="H12" s="249" t="s">
        <v>1653</v>
      </c>
      <c r="I12" s="196" t="s">
        <v>1651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1646</v>
      </c>
      <c r="F13" s="196" t="s">
        <v>858</v>
      </c>
      <c r="G13" s="249" t="s">
        <v>1654</v>
      </c>
      <c r="H13" s="249" t="s">
        <v>1655</v>
      </c>
      <c r="I13" s="196" t="s">
        <v>1656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1657</v>
      </c>
      <c r="F14" s="196" t="s">
        <v>1658</v>
      </c>
      <c r="G14" s="249" t="s">
        <v>56</v>
      </c>
      <c r="H14" s="249" t="s">
        <v>1655</v>
      </c>
      <c r="I14" s="250" t="s">
        <v>1659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1660</v>
      </c>
      <c r="F15" s="196" t="s">
        <v>1661</v>
      </c>
      <c r="G15" s="249" t="s">
        <v>1662</v>
      </c>
      <c r="H15" s="249" t="s">
        <v>1655</v>
      </c>
      <c r="I15" s="250" t="s">
        <v>1663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1660</v>
      </c>
      <c r="F16" s="196" t="s">
        <v>1661</v>
      </c>
      <c r="G16" s="249" t="s">
        <v>1664</v>
      </c>
      <c r="H16" s="212" t="s">
        <v>1665</v>
      </c>
      <c r="I16" s="250" t="s">
        <v>1663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1660</v>
      </c>
      <c r="F17" s="196" t="s">
        <v>1666</v>
      </c>
      <c r="G17" s="249" t="s">
        <v>1667</v>
      </c>
      <c r="H17" s="214" t="s">
        <v>1668</v>
      </c>
      <c r="I17" s="250" t="s">
        <v>1669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1670</v>
      </c>
      <c r="F18" s="248" t="s">
        <v>1671</v>
      </c>
      <c r="G18" s="212" t="s">
        <v>1667</v>
      </c>
      <c r="H18" s="214" t="s">
        <v>1668</v>
      </c>
      <c r="I18" s="196" t="s">
        <v>1672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18"/>
      <c r="D20" s="618"/>
      <c r="E20" s="618"/>
      <c r="F20" s="61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1615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1550</v>
      </c>
    </row>
    <row r="26" spans="2:20" x14ac:dyDescent="0.2">
      <c r="B26" s="56"/>
      <c r="D26" s="246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247" t="s">
        <v>1552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7" t="s">
        <v>1673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1674</v>
      </c>
      <c r="F5" s="223" t="s">
        <v>1675</v>
      </c>
      <c r="G5" s="223" t="s">
        <v>1676</v>
      </c>
      <c r="H5" s="223" t="s">
        <v>1677</v>
      </c>
      <c r="I5" s="223" t="s">
        <v>1678</v>
      </c>
      <c r="J5" s="223" t="s">
        <v>1679</v>
      </c>
      <c r="K5" s="223" t="s">
        <v>1680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1681</v>
      </c>
      <c r="H8" s="212" t="s">
        <v>1681</v>
      </c>
      <c r="I8" s="212" t="s">
        <v>1681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1254</v>
      </c>
      <c r="F9" s="212" t="s">
        <v>1682</v>
      </c>
      <c r="G9" s="212" t="s">
        <v>1683</v>
      </c>
      <c r="H9" s="212" t="s">
        <v>1681</v>
      </c>
      <c r="I9" s="212" t="s">
        <v>1681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1254</v>
      </c>
      <c r="F10" s="212" t="s">
        <v>1682</v>
      </c>
      <c r="G10" s="212" t="s">
        <v>1683</v>
      </c>
      <c r="H10" s="212" t="s">
        <v>1681</v>
      </c>
      <c r="I10" s="212" t="s">
        <v>1681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1684</v>
      </c>
      <c r="F11" s="212" t="s">
        <v>1682</v>
      </c>
      <c r="G11" s="212" t="s">
        <v>1685</v>
      </c>
      <c r="H11" s="214" t="s">
        <v>1686</v>
      </c>
      <c r="I11" s="212" t="s">
        <v>1687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1181</v>
      </c>
      <c r="F12" s="212" t="s">
        <v>1681</v>
      </c>
      <c r="G12" s="212" t="s">
        <v>1688</v>
      </c>
      <c r="H12" s="214" t="s">
        <v>1689</v>
      </c>
      <c r="I12" s="212" t="s">
        <v>1687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1181</v>
      </c>
      <c r="F13" s="212" t="s">
        <v>1690</v>
      </c>
      <c r="G13" s="212" t="s">
        <v>1691</v>
      </c>
      <c r="H13" s="214" t="s">
        <v>1689</v>
      </c>
      <c r="I13" s="212" t="s">
        <v>1692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1693</v>
      </c>
      <c r="F14" s="212" t="s">
        <v>1694</v>
      </c>
      <c r="G14" s="212" t="s">
        <v>1695</v>
      </c>
      <c r="H14" s="214" t="s">
        <v>1689</v>
      </c>
      <c r="I14" s="212" t="s">
        <v>1696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1697</v>
      </c>
      <c r="F15" s="212" t="s">
        <v>1698</v>
      </c>
      <c r="G15" s="212" t="s">
        <v>1699</v>
      </c>
      <c r="H15" s="214" t="s">
        <v>1700</v>
      </c>
      <c r="I15" s="212" t="s">
        <v>1696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1697</v>
      </c>
      <c r="F16" s="212" t="s">
        <v>1698</v>
      </c>
      <c r="G16" s="212" t="s">
        <v>1701</v>
      </c>
      <c r="H16" s="214" t="s">
        <v>1702</v>
      </c>
      <c r="I16" s="212" t="s">
        <v>1703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1704</v>
      </c>
      <c r="F17" s="212" t="s">
        <v>1705</v>
      </c>
      <c r="G17" s="212" t="s">
        <v>1706</v>
      </c>
      <c r="H17" s="214" t="s">
        <v>1707</v>
      </c>
      <c r="I17" s="196" t="s">
        <v>1708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1709</v>
      </c>
      <c r="F18" s="212" t="s">
        <v>1710</v>
      </c>
      <c r="G18" s="212" t="s">
        <v>1706</v>
      </c>
      <c r="H18" s="214" t="s">
        <v>1707</v>
      </c>
      <c r="I18" s="196" t="s">
        <v>1711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18" t="s">
        <v>1712</v>
      </c>
      <c r="D20" s="618"/>
      <c r="E20" s="618"/>
      <c r="F20" s="61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1550</v>
      </c>
    </row>
    <row r="26" spans="2:20" x14ac:dyDescent="0.2">
      <c r="B26" s="56"/>
      <c r="D26" s="246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247" t="s">
        <v>1552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1713</v>
      </c>
      <c r="F35">
        <v>44</v>
      </c>
      <c r="M35" s="61"/>
      <c r="N35" s="62"/>
      <c r="O35" s="61"/>
    </row>
    <row r="36" spans="5:15" hidden="1" x14ac:dyDescent="0.2">
      <c r="E36" s="254" t="s">
        <v>1714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1715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1716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1717</v>
      </c>
      <c r="F39">
        <f>26+16</f>
        <v>42</v>
      </c>
    </row>
    <row r="40" spans="5:15" hidden="1" x14ac:dyDescent="0.2">
      <c r="E40" s="254" t="s">
        <v>1718</v>
      </c>
      <c r="F40">
        <f>38+24</f>
        <v>62</v>
      </c>
    </row>
    <row r="41" spans="5:15" hidden="1" x14ac:dyDescent="0.2">
      <c r="E41" s="254" t="s">
        <v>1719</v>
      </c>
      <c r="F41">
        <v>15</v>
      </c>
    </row>
    <row r="42" spans="5:15" hidden="1" x14ac:dyDescent="0.2">
      <c r="E42" s="254" t="s">
        <v>1720</v>
      </c>
      <c r="F42">
        <v>14</v>
      </c>
    </row>
    <row r="43" spans="5:15" hidden="1" x14ac:dyDescent="0.2">
      <c r="E43" s="254" t="s">
        <v>1721</v>
      </c>
      <c r="F43">
        <v>11</v>
      </c>
    </row>
    <row r="44" spans="5:15" hidden="1" x14ac:dyDescent="0.2">
      <c r="E44" s="180" t="s">
        <v>1722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7" t="s">
        <v>1723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1724</v>
      </c>
      <c r="F8" s="212" t="s">
        <v>1725</v>
      </c>
      <c r="G8" s="212" t="s">
        <v>1592</v>
      </c>
      <c r="H8" s="212" t="s">
        <v>650</v>
      </c>
      <c r="I8" s="196" t="s">
        <v>1726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1727</v>
      </c>
      <c r="F9" s="212" t="s">
        <v>1725</v>
      </c>
      <c r="G9" s="212" t="s">
        <v>1592</v>
      </c>
      <c r="H9" s="212" t="s">
        <v>650</v>
      </c>
      <c r="I9" s="196" t="s">
        <v>1726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1727</v>
      </c>
      <c r="F10" s="212" t="s">
        <v>1725</v>
      </c>
      <c r="G10" s="212" t="s">
        <v>1728</v>
      </c>
      <c r="H10" s="212" t="s">
        <v>650</v>
      </c>
      <c r="I10" s="196" t="s">
        <v>1726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1727</v>
      </c>
      <c r="F11" s="212" t="s">
        <v>1729</v>
      </c>
      <c r="G11" s="212" t="s">
        <v>1728</v>
      </c>
      <c r="H11" s="214" t="s">
        <v>1589</v>
      </c>
      <c r="I11" s="196" t="s">
        <v>279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1730</v>
      </c>
      <c r="F12" s="212" t="s">
        <v>1731</v>
      </c>
      <c r="G12" s="212" t="s">
        <v>1589</v>
      </c>
      <c r="H12" s="214" t="s">
        <v>1732</v>
      </c>
      <c r="I12" s="196" t="s">
        <v>279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1733</v>
      </c>
      <c r="G13" s="212" t="s">
        <v>1734</v>
      </c>
      <c r="H13" s="214" t="s">
        <v>1589</v>
      </c>
      <c r="I13" s="196" t="s">
        <v>279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1735</v>
      </c>
      <c r="F14" s="212" t="s">
        <v>1736</v>
      </c>
      <c r="G14" s="212" t="s">
        <v>1737</v>
      </c>
      <c r="H14" s="214" t="s">
        <v>1325</v>
      </c>
      <c r="I14" s="196" t="s">
        <v>279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1738</v>
      </c>
      <c r="F15" s="212" t="s">
        <v>1739</v>
      </c>
      <c r="G15" s="212" t="s">
        <v>1740</v>
      </c>
      <c r="H15" s="214" t="s">
        <v>1463</v>
      </c>
      <c r="I15" s="196" t="s">
        <v>279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1741</v>
      </c>
      <c r="F16" s="212" t="s">
        <v>1742</v>
      </c>
      <c r="G16" s="212" t="s">
        <v>1743</v>
      </c>
      <c r="H16" s="214" t="s">
        <v>1622</v>
      </c>
      <c r="I16" s="196" t="s">
        <v>279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1744</v>
      </c>
      <c r="F17" s="212" t="s">
        <v>1745</v>
      </c>
      <c r="G17" s="212" t="s">
        <v>1746</v>
      </c>
      <c r="H17" s="214" t="s">
        <v>1747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759</v>
      </c>
      <c r="F18" s="212" t="s">
        <v>1748</v>
      </c>
      <c r="G18" s="212" t="s">
        <v>1749</v>
      </c>
      <c r="H18" s="214" t="s">
        <v>1747</v>
      </c>
      <c r="I18" s="196" t="s">
        <v>1750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1550</v>
      </c>
    </row>
    <row r="26" spans="2:20" x14ac:dyDescent="0.2">
      <c r="B26" s="56"/>
      <c r="D26" s="246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247" t="s">
        <v>1552</v>
      </c>
    </row>
    <row r="31" spans="2:20" x14ac:dyDescent="0.2">
      <c r="M31" s="623"/>
      <c r="N31" s="623"/>
      <c r="O31" s="62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24" t="s">
        <v>78</v>
      </c>
      <c r="C2" s="624"/>
      <c r="D2" s="624"/>
      <c r="E2" s="624"/>
      <c r="F2" s="624"/>
      <c r="G2" s="624"/>
      <c r="H2" s="624"/>
      <c r="I2" s="624"/>
      <c r="J2" s="624"/>
      <c r="K2" s="6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25" t="s">
        <v>1752</v>
      </c>
      <c r="C3" s="625"/>
      <c r="D3" s="625"/>
      <c r="E3" s="625"/>
      <c r="F3" s="625"/>
      <c r="G3" s="625"/>
      <c r="H3" s="625"/>
      <c r="I3" s="625"/>
      <c r="J3" s="625"/>
      <c r="K3" s="62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1753</v>
      </c>
      <c r="F5" s="7" t="s">
        <v>1754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1755</v>
      </c>
      <c r="G8" s="212" t="s">
        <v>650</v>
      </c>
      <c r="H8" s="212" t="s">
        <v>650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276</v>
      </c>
      <c r="F9" s="212" t="s">
        <v>1755</v>
      </c>
      <c r="G9" s="191" t="s">
        <v>650</v>
      </c>
      <c r="H9" s="212" t="s">
        <v>650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276</v>
      </c>
      <c r="F10" s="191" t="s">
        <v>1756</v>
      </c>
      <c r="G10" s="191" t="s">
        <v>650</v>
      </c>
      <c r="H10" s="212" t="s">
        <v>1757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276</v>
      </c>
      <c r="F11" s="191" t="s">
        <v>1756</v>
      </c>
      <c r="G11" s="191" t="s">
        <v>1758</v>
      </c>
      <c r="H11" s="88" t="s">
        <v>1589</v>
      </c>
      <c r="I11" s="32" t="s">
        <v>1759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1760</v>
      </c>
      <c r="G12" s="191" t="s">
        <v>1758</v>
      </c>
      <c r="H12" s="88" t="s">
        <v>1589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1760</v>
      </c>
      <c r="G13" s="212" t="s">
        <v>1762</v>
      </c>
      <c r="H13" s="88" t="s">
        <v>1589</v>
      </c>
      <c r="I13" s="32" t="s">
        <v>1761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1763</v>
      </c>
      <c r="F14" s="191" t="s">
        <v>1764</v>
      </c>
      <c r="G14" s="212" t="s">
        <v>1762</v>
      </c>
      <c r="H14" s="88" t="s">
        <v>1765</v>
      </c>
      <c r="I14" s="32" t="s">
        <v>1309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1738</v>
      </c>
      <c r="F15" s="191" t="s">
        <v>1399</v>
      </c>
      <c r="G15" s="212" t="s">
        <v>1762</v>
      </c>
      <c r="H15" s="88" t="s">
        <v>1384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1589</v>
      </c>
      <c r="G16" s="212" t="s">
        <v>1766</v>
      </c>
      <c r="H16" s="88" t="s">
        <v>1384</v>
      </c>
      <c r="I16" s="32" t="s">
        <v>382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1767</v>
      </c>
      <c r="F17" s="191" t="s">
        <v>1563</v>
      </c>
      <c r="G17" s="212" t="s">
        <v>1766</v>
      </c>
      <c r="H17" s="88" t="s">
        <v>58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1767</v>
      </c>
      <c r="F18" s="191" t="s">
        <v>1563</v>
      </c>
      <c r="G18" s="212" t="s">
        <v>1766</v>
      </c>
      <c r="H18" s="88" t="s">
        <v>58</v>
      </c>
      <c r="I18" s="32" t="s">
        <v>1768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1550</v>
      </c>
    </row>
    <row r="26" spans="2:20" x14ac:dyDescent="0.2">
      <c r="B26" s="56"/>
      <c r="D26" s="58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167" t="s">
        <v>1552</v>
      </c>
    </row>
    <row r="31" spans="2:20" x14ac:dyDescent="0.2">
      <c r="M31" s="623"/>
      <c r="N31" s="623"/>
      <c r="O31" s="62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4"/>
      <c r="R1" s="614"/>
      <c r="S1" s="614"/>
      <c r="T1" s="614"/>
    </row>
    <row r="2" spans="2:20" ht="18.75" x14ac:dyDescent="0.25">
      <c r="B2" s="624" t="s">
        <v>78</v>
      </c>
      <c r="C2" s="624"/>
      <c r="D2" s="624"/>
      <c r="E2" s="624"/>
      <c r="F2" s="624"/>
      <c r="G2" s="624"/>
      <c r="H2" s="624"/>
      <c r="I2" s="624"/>
      <c r="J2" s="624"/>
      <c r="K2" s="6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25" t="s">
        <v>1769</v>
      </c>
      <c r="C3" s="625"/>
      <c r="D3" s="625"/>
      <c r="E3" s="625"/>
      <c r="F3" s="625"/>
      <c r="G3" s="625"/>
      <c r="H3" s="625"/>
      <c r="I3" s="625"/>
      <c r="J3" s="625"/>
      <c r="K3" s="62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1770</v>
      </c>
      <c r="F5" s="7" t="s">
        <v>1771</v>
      </c>
      <c r="G5" s="7" t="s">
        <v>1772</v>
      </c>
      <c r="H5" s="7" t="s">
        <v>1773</v>
      </c>
      <c r="I5" s="7" t="s">
        <v>1774</v>
      </c>
      <c r="J5" s="7" t="s">
        <v>1775</v>
      </c>
      <c r="K5" s="7" t="s">
        <v>1776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1282</v>
      </c>
      <c r="F8" s="213" t="s">
        <v>61</v>
      </c>
      <c r="G8" s="191" t="s">
        <v>1777</v>
      </c>
      <c r="H8" s="88" t="s">
        <v>1778</v>
      </c>
      <c r="I8" s="32" t="s">
        <v>1779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1282</v>
      </c>
      <c r="F9" s="191" t="s">
        <v>1282</v>
      </c>
      <c r="G9" s="191" t="s">
        <v>1282</v>
      </c>
      <c r="H9" s="214" t="s">
        <v>1778</v>
      </c>
      <c r="I9" s="32" t="s">
        <v>1282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1282</v>
      </c>
      <c r="F10" s="191" t="s">
        <v>1282</v>
      </c>
      <c r="G10" s="191" t="s">
        <v>1780</v>
      </c>
      <c r="H10" s="88" t="s">
        <v>1778</v>
      </c>
      <c r="I10" s="32" t="s">
        <v>1781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1782</v>
      </c>
      <c r="F11" s="191" t="s">
        <v>1282</v>
      </c>
      <c r="G11" s="191" t="s">
        <v>1783</v>
      </c>
      <c r="H11" s="88" t="s">
        <v>1778</v>
      </c>
      <c r="I11" s="32" t="s">
        <v>1784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1782</v>
      </c>
      <c r="F12" s="191" t="s">
        <v>1785</v>
      </c>
      <c r="G12" s="191" t="s">
        <v>1782</v>
      </c>
      <c r="H12" s="88" t="s">
        <v>59</v>
      </c>
      <c r="I12" s="32" t="s">
        <v>1781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1786</v>
      </c>
      <c r="F13" s="191" t="s">
        <v>1785</v>
      </c>
      <c r="G13" s="212" t="s">
        <v>1782</v>
      </c>
      <c r="H13" s="88" t="s">
        <v>59</v>
      </c>
      <c r="I13" s="32" t="s">
        <v>1780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1786</v>
      </c>
      <c r="F14" s="191" t="s">
        <v>1782</v>
      </c>
      <c r="G14" s="212" t="s">
        <v>1787</v>
      </c>
      <c r="H14" s="88" t="s">
        <v>59</v>
      </c>
      <c r="I14" s="32" t="s">
        <v>1788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1789</v>
      </c>
      <c r="F15" s="191" t="s">
        <v>1282</v>
      </c>
      <c r="G15" s="192" t="s">
        <v>1790</v>
      </c>
      <c r="H15" s="88" t="s">
        <v>59</v>
      </c>
      <c r="I15" s="32" t="s">
        <v>1780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1789</v>
      </c>
      <c r="F16" s="191" t="s">
        <v>1782</v>
      </c>
      <c r="G16" s="215" t="s">
        <v>1790</v>
      </c>
      <c r="H16" s="88" t="s">
        <v>1791</v>
      </c>
      <c r="I16" s="32" t="s">
        <v>1792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1793</v>
      </c>
      <c r="F17" s="191" t="s">
        <v>1794</v>
      </c>
      <c r="G17" s="192" t="s">
        <v>1795</v>
      </c>
      <c r="H17" s="88" t="s">
        <v>1796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1622</v>
      </c>
      <c r="F18" s="191" t="s">
        <v>1794</v>
      </c>
      <c r="G18" s="215" t="s">
        <v>1797</v>
      </c>
      <c r="H18" s="88" t="s">
        <v>1796</v>
      </c>
      <c r="I18" s="32" t="s">
        <v>382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1550</v>
      </c>
    </row>
    <row r="26" spans="2:20" x14ac:dyDescent="0.2">
      <c r="B26" s="56"/>
      <c r="D26" s="58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167" t="s">
        <v>1798</v>
      </c>
    </row>
    <row r="30" spans="2:20" x14ac:dyDescent="0.2">
      <c r="D30" t="s">
        <v>1799</v>
      </c>
    </row>
    <row r="31" spans="2:20" x14ac:dyDescent="0.2">
      <c r="M31" s="623"/>
      <c r="N31" s="623"/>
      <c r="O31" s="62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4"/>
      <c r="R1" s="614"/>
      <c r="S1" s="614"/>
      <c r="T1" s="614"/>
      <c r="U1" s="614"/>
      <c r="V1" s="614"/>
    </row>
    <row r="2" spans="2:22" ht="18.75" x14ac:dyDescent="0.25">
      <c r="B2" s="624" t="s">
        <v>78</v>
      </c>
      <c r="C2" s="624"/>
      <c r="D2" s="624"/>
      <c r="E2" s="624"/>
      <c r="F2" s="624"/>
      <c r="G2" s="624"/>
      <c r="H2" s="624"/>
      <c r="I2" s="624"/>
      <c r="J2" s="624"/>
      <c r="K2" s="62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25" t="s">
        <v>1800</v>
      </c>
      <c r="C3" s="625"/>
      <c r="D3" s="625"/>
      <c r="E3" s="625"/>
      <c r="F3" s="625"/>
      <c r="G3" s="625"/>
      <c r="H3" s="625"/>
      <c r="I3" s="625"/>
      <c r="J3" s="625"/>
      <c r="K3" s="62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277</v>
      </c>
      <c r="F7" s="123" t="s">
        <v>277</v>
      </c>
      <c r="G7" s="123" t="s">
        <v>277</v>
      </c>
      <c r="H7" s="123" t="s">
        <v>277</v>
      </c>
      <c r="I7" s="123" t="s">
        <v>277</v>
      </c>
      <c r="J7" s="123" t="s">
        <v>277</v>
      </c>
      <c r="K7" s="123" t="s">
        <v>277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1801</v>
      </c>
      <c r="G8" s="191" t="s">
        <v>1801</v>
      </c>
      <c r="H8" s="88" t="s">
        <v>1801</v>
      </c>
      <c r="I8" s="32" t="s">
        <v>1801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1801</v>
      </c>
      <c r="G9" s="191" t="s">
        <v>1801</v>
      </c>
      <c r="H9" s="88" t="s">
        <v>1801</v>
      </c>
      <c r="I9" s="32" t="s">
        <v>1801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1801</v>
      </c>
      <c r="G10" s="191" t="s">
        <v>1801</v>
      </c>
      <c r="H10" s="88" t="s">
        <v>1801</v>
      </c>
      <c r="I10" s="32" t="s">
        <v>1801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1802</v>
      </c>
      <c r="G11" s="191" t="s">
        <v>1801</v>
      </c>
      <c r="H11" s="88" t="s">
        <v>1801</v>
      </c>
      <c r="I11" s="32" t="s">
        <v>1801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1802</v>
      </c>
      <c r="G12" s="191" t="s">
        <v>1801</v>
      </c>
      <c r="H12" s="88" t="s">
        <v>1801</v>
      </c>
      <c r="I12" s="32" t="s">
        <v>1803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1802</v>
      </c>
      <c r="G13" s="192" t="s">
        <v>1801</v>
      </c>
      <c r="H13" s="88" t="s">
        <v>1801</v>
      </c>
      <c r="I13" s="32" t="s">
        <v>1803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1804</v>
      </c>
      <c r="G14" s="192" t="s">
        <v>1801</v>
      </c>
      <c r="H14" s="88" t="s">
        <v>1801</v>
      </c>
      <c r="I14" s="32" t="s">
        <v>1803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1804</v>
      </c>
      <c r="G15" s="192" t="s">
        <v>1801</v>
      </c>
      <c r="H15" s="88" t="s">
        <v>1805</v>
      </c>
      <c r="I15" s="32" t="s">
        <v>1803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1802</v>
      </c>
      <c r="G16" s="192" t="s">
        <v>1801</v>
      </c>
      <c r="H16" s="88" t="s">
        <v>1805</v>
      </c>
      <c r="I16" s="32" t="s">
        <v>1806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1802</v>
      </c>
      <c r="G17" s="192" t="s">
        <v>1807</v>
      </c>
      <c r="H17" s="88" t="s">
        <v>1805</v>
      </c>
      <c r="I17" s="32" t="s">
        <v>1806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1802</v>
      </c>
      <c r="G18" s="193" t="s">
        <v>1807</v>
      </c>
      <c r="H18" s="88" t="s">
        <v>1805</v>
      </c>
      <c r="I18" s="32" t="s">
        <v>1803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</row>
    <row r="27" spans="2:22" x14ac:dyDescent="0.2">
      <c r="B27" s="180"/>
      <c r="D27" t="s">
        <v>469</v>
      </c>
    </row>
    <row r="29" spans="2:22" x14ac:dyDescent="0.2">
      <c r="B29" s="127" t="s">
        <v>134</v>
      </c>
      <c r="D29" s="167" t="s">
        <v>1798</v>
      </c>
    </row>
    <row r="30" spans="2:22" x14ac:dyDescent="0.2">
      <c r="D30" t="s">
        <v>1799</v>
      </c>
    </row>
    <row r="31" spans="2:22" x14ac:dyDescent="0.2">
      <c r="M31" s="623"/>
      <c r="N31" s="623"/>
      <c r="O31" s="62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4"/>
      <c r="R1" s="614"/>
      <c r="S1" s="614"/>
      <c r="T1" s="614"/>
    </row>
    <row r="2" spans="2:20" ht="18.75" x14ac:dyDescent="0.25">
      <c r="B2" s="624" t="s">
        <v>78</v>
      </c>
      <c r="C2" s="624"/>
      <c r="D2" s="624"/>
      <c r="E2" s="624"/>
      <c r="F2" s="624"/>
      <c r="G2" s="624"/>
      <c r="H2" s="624"/>
      <c r="I2" s="624"/>
      <c r="J2" s="624"/>
      <c r="K2" s="6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25" t="s">
        <v>1808</v>
      </c>
      <c r="C3" s="625"/>
      <c r="D3" s="625"/>
      <c r="E3" s="625"/>
      <c r="F3" s="625"/>
      <c r="G3" s="625"/>
      <c r="H3" s="625"/>
      <c r="I3" s="625"/>
      <c r="J3" s="625"/>
      <c r="K3" s="625"/>
      <c r="L3" s="61"/>
      <c r="M3" s="3"/>
      <c r="N3" s="210"/>
      <c r="O3" s="3"/>
      <c r="P3" s="3" t="s">
        <v>1809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1674</v>
      </c>
      <c r="F5" s="7" t="s">
        <v>1811</v>
      </c>
      <c r="G5" s="7" t="s">
        <v>1812</v>
      </c>
      <c r="H5" s="7" t="s">
        <v>1813</v>
      </c>
      <c r="I5" s="7" t="s">
        <v>1814</v>
      </c>
      <c r="J5" s="7" t="s">
        <v>1815</v>
      </c>
      <c r="K5" s="7" t="s">
        <v>1816</v>
      </c>
      <c r="L5" s="61"/>
      <c r="M5" s="172"/>
      <c r="N5" s="113"/>
      <c r="O5" s="113" t="s">
        <v>1812</v>
      </c>
      <c r="P5" s="113" t="s">
        <v>1813</v>
      </c>
      <c r="Q5" s="113" t="s">
        <v>1814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13"/>
      <c r="O6" s="113" t="s">
        <v>1248</v>
      </c>
      <c r="P6" s="113" t="s">
        <v>1249</v>
      </c>
      <c r="Q6" s="113" t="s">
        <v>1250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1384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1384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1384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1418</v>
      </c>
      <c r="H11" s="88" t="s">
        <v>59</v>
      </c>
      <c r="I11" s="32" t="s">
        <v>1384</v>
      </c>
      <c r="J11" s="191"/>
      <c r="K11" s="192"/>
      <c r="L11" s="61"/>
      <c r="M11" s="87"/>
      <c r="N11" s="200" t="s">
        <v>1818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759</v>
      </c>
      <c r="F12" s="191" t="s">
        <v>59</v>
      </c>
      <c r="G12" s="191" t="s">
        <v>1819</v>
      </c>
      <c r="H12" s="88" t="s">
        <v>59</v>
      </c>
      <c r="I12" s="32" t="s">
        <v>1384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1820</v>
      </c>
      <c r="F13" s="191" t="s">
        <v>1821</v>
      </c>
      <c r="G13" s="192" t="s">
        <v>1819</v>
      </c>
      <c r="H13" s="88" t="s">
        <v>1822</v>
      </c>
      <c r="I13" s="32" t="s">
        <v>1823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1824</v>
      </c>
      <c r="F14" s="191" t="s">
        <v>1825</v>
      </c>
      <c r="G14" s="192" t="s">
        <v>1826</v>
      </c>
      <c r="H14" s="88" t="s">
        <v>1585</v>
      </c>
      <c r="I14" s="32" t="s">
        <v>1827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1824</v>
      </c>
      <c r="F15" s="191" t="s">
        <v>1828</v>
      </c>
      <c r="G15" s="192" t="s">
        <v>59</v>
      </c>
      <c r="H15" s="88" t="s">
        <v>1585</v>
      </c>
      <c r="I15" s="32" t="s">
        <v>1827</v>
      </c>
      <c r="J15" s="191"/>
      <c r="K15" s="192"/>
      <c r="L15" s="61"/>
      <c r="M15" s="87"/>
      <c r="N15" s="200" t="s">
        <v>1829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1820</v>
      </c>
      <c r="F16" s="191" t="s">
        <v>1825</v>
      </c>
      <c r="G16" s="192" t="s">
        <v>59</v>
      </c>
      <c r="H16" s="88" t="s">
        <v>1548</v>
      </c>
      <c r="I16" s="32" t="s">
        <v>1827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1820</v>
      </c>
      <c r="F17" s="191" t="s">
        <v>1830</v>
      </c>
      <c r="G17" s="192" t="s">
        <v>1767</v>
      </c>
      <c r="H17" s="88" t="s">
        <v>1548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1820</v>
      </c>
      <c r="F18" s="191" t="s">
        <v>1830</v>
      </c>
      <c r="G18" s="192" t="s">
        <v>1767</v>
      </c>
      <c r="H18" s="88" t="s">
        <v>1548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1831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1550</v>
      </c>
    </row>
    <row r="26" spans="2:20" x14ac:dyDescent="0.2">
      <c r="B26" s="56"/>
      <c r="D26" s="58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167" t="s">
        <v>1798</v>
      </c>
    </row>
    <row r="30" spans="2:20" x14ac:dyDescent="0.2">
      <c r="D30" t="s">
        <v>1799</v>
      </c>
    </row>
    <row r="31" spans="2:20" x14ac:dyDescent="0.2">
      <c r="M31" s="623"/>
      <c r="N31" s="623"/>
      <c r="O31" s="62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4"/>
      <c r="R1" s="614"/>
      <c r="S1" s="614"/>
      <c r="T1" s="614"/>
      <c r="U1" s="614"/>
      <c r="V1" s="614"/>
    </row>
    <row r="2" spans="2:22" ht="18.75" x14ac:dyDescent="0.25">
      <c r="B2" s="624" t="s">
        <v>78</v>
      </c>
      <c r="C2" s="624"/>
      <c r="D2" s="624"/>
      <c r="E2" s="624"/>
      <c r="F2" s="624"/>
      <c r="G2" s="624"/>
      <c r="H2" s="624"/>
      <c r="I2" s="624"/>
      <c r="J2" s="624"/>
      <c r="K2" s="62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25" t="s">
        <v>1832</v>
      </c>
      <c r="C3" s="625"/>
      <c r="D3" s="625"/>
      <c r="E3" s="625"/>
      <c r="F3" s="625"/>
      <c r="G3" s="625"/>
      <c r="H3" s="625"/>
      <c r="I3" s="625"/>
      <c r="J3" s="625"/>
      <c r="K3" s="62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1833</v>
      </c>
      <c r="F5" s="7" t="s">
        <v>1834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1835</v>
      </c>
      <c r="I8" s="28" t="s">
        <v>1835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1835</v>
      </c>
      <c r="I9" s="28" t="s">
        <v>1835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1835</v>
      </c>
      <c r="I10" s="28" t="s">
        <v>1835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1836</v>
      </c>
      <c r="I11" s="28" t="s">
        <v>1835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1837</v>
      </c>
      <c r="I12" s="28" t="s">
        <v>1835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1837</v>
      </c>
      <c r="I13" s="28" t="s">
        <v>1835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1537</v>
      </c>
      <c r="F14" s="28" t="s">
        <v>1838</v>
      </c>
      <c r="G14" s="187"/>
      <c r="H14" s="88" t="s">
        <v>1839</v>
      </c>
      <c r="I14" s="28" t="s">
        <v>1836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1537</v>
      </c>
      <c r="F15" s="28" t="s">
        <v>1838</v>
      </c>
      <c r="G15" s="187"/>
      <c r="H15" s="88" t="s">
        <v>1837</v>
      </c>
      <c r="I15" s="28" t="s">
        <v>1836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1537</v>
      </c>
      <c r="F16" s="28" t="s">
        <v>1840</v>
      </c>
      <c r="G16" s="187"/>
      <c r="H16" s="88" t="s">
        <v>1841</v>
      </c>
      <c r="I16" s="28" t="s">
        <v>1836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1537</v>
      </c>
      <c r="F17" s="28" t="s">
        <v>1840</v>
      </c>
      <c r="G17" s="187"/>
      <c r="H17" s="88" t="s">
        <v>1841</v>
      </c>
      <c r="I17" s="28" t="s">
        <v>1836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1537</v>
      </c>
      <c r="F18" s="28" t="s">
        <v>1840</v>
      </c>
      <c r="G18" s="187"/>
      <c r="H18" s="88" t="s">
        <v>1841</v>
      </c>
      <c r="I18" s="28" t="s">
        <v>1836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</row>
    <row r="27" spans="2:22" x14ac:dyDescent="0.2">
      <c r="B27" s="180"/>
      <c r="D27" t="s">
        <v>469</v>
      </c>
    </row>
    <row r="29" spans="2:22" x14ac:dyDescent="0.2">
      <c r="B29" s="127" t="s">
        <v>134</v>
      </c>
      <c r="D29" s="167" t="s">
        <v>1798</v>
      </c>
    </row>
    <row r="31" spans="2:22" x14ac:dyDescent="0.2">
      <c r="M31" s="623"/>
      <c r="N31" s="623"/>
      <c r="O31" s="62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4"/>
      <c r="R1" s="614"/>
      <c r="S1" s="614"/>
      <c r="T1" s="614"/>
      <c r="U1" s="614"/>
      <c r="V1" s="614"/>
    </row>
    <row r="2" spans="2:22" ht="18.75" x14ac:dyDescent="0.25">
      <c r="B2" s="624" t="s">
        <v>78</v>
      </c>
      <c r="C2" s="624"/>
      <c r="D2" s="624"/>
      <c r="E2" s="624"/>
      <c r="F2" s="624"/>
      <c r="G2" s="624"/>
      <c r="H2" s="624"/>
      <c r="I2" s="624"/>
      <c r="J2" s="624"/>
      <c r="K2" s="62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25" t="s">
        <v>1842</v>
      </c>
      <c r="C3" s="625"/>
      <c r="D3" s="625"/>
      <c r="E3" s="625"/>
      <c r="F3" s="625"/>
      <c r="G3" s="625"/>
      <c r="H3" s="625"/>
      <c r="I3" s="625"/>
      <c r="J3" s="625"/>
      <c r="K3" s="62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1843</v>
      </c>
      <c r="F5" s="7" t="s">
        <v>1844</v>
      </c>
      <c r="G5" s="7" t="s">
        <v>1845</v>
      </c>
      <c r="H5" s="7" t="s">
        <v>1846</v>
      </c>
      <c r="I5" s="7" t="s">
        <v>1847</v>
      </c>
      <c r="J5" s="7" t="s">
        <v>1848</v>
      </c>
      <c r="K5" s="7" t="s">
        <v>1849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</row>
    <row r="27" spans="2:22" x14ac:dyDescent="0.2">
      <c r="B27" s="180"/>
      <c r="D27" t="s">
        <v>469</v>
      </c>
    </row>
    <row r="29" spans="2:22" x14ac:dyDescent="0.2">
      <c r="B29" s="127" t="s">
        <v>134</v>
      </c>
      <c r="D29" s="167" t="s">
        <v>1798</v>
      </c>
    </row>
    <row r="31" spans="2:22" x14ac:dyDescent="0.2">
      <c r="M31" s="623"/>
      <c r="N31" s="623"/>
      <c r="O31" s="62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4"/>
      <c r="R1" s="614"/>
      <c r="S1" s="614"/>
      <c r="T1" s="614"/>
      <c r="U1" s="614"/>
      <c r="V1" s="614"/>
    </row>
    <row r="2" spans="2:22" ht="18.75" x14ac:dyDescent="0.25">
      <c r="B2" s="624" t="s">
        <v>78</v>
      </c>
      <c r="C2" s="624"/>
      <c r="D2" s="624"/>
      <c r="E2" s="624"/>
      <c r="F2" s="624"/>
      <c r="G2" s="624"/>
      <c r="H2" s="624"/>
      <c r="I2" s="624"/>
      <c r="J2" s="624"/>
      <c r="K2" s="62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25" t="s">
        <v>1850</v>
      </c>
      <c r="C3" s="625"/>
      <c r="D3" s="625"/>
      <c r="E3" s="625"/>
      <c r="F3" s="625"/>
      <c r="G3" s="625"/>
      <c r="H3" s="625"/>
      <c r="I3" s="625"/>
      <c r="J3" s="625"/>
      <c r="K3" s="62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1851</v>
      </c>
      <c r="F5" s="7" t="s">
        <v>1852</v>
      </c>
      <c r="G5" s="7" t="s">
        <v>1853</v>
      </c>
      <c r="H5" s="7" t="s">
        <v>1854</v>
      </c>
      <c r="I5" s="7" t="s">
        <v>1855</v>
      </c>
      <c r="J5" s="7" t="s">
        <v>1856</v>
      </c>
      <c r="K5" s="7" t="s">
        <v>1857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1858</v>
      </c>
      <c r="F8" s="32" t="s">
        <v>56</v>
      </c>
      <c r="G8" s="32" t="s">
        <v>56</v>
      </c>
      <c r="H8" s="32" t="s">
        <v>56</v>
      </c>
      <c r="I8" s="178" t="s">
        <v>1859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1858</v>
      </c>
      <c r="F9" s="50" t="s">
        <v>56</v>
      </c>
      <c r="G9" s="50" t="s">
        <v>56</v>
      </c>
      <c r="H9" s="50" t="s">
        <v>56</v>
      </c>
      <c r="I9" s="178" t="s">
        <v>1859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1858</v>
      </c>
      <c r="F10" s="50" t="s">
        <v>56</v>
      </c>
      <c r="G10" s="50" t="s">
        <v>56</v>
      </c>
      <c r="H10" s="50" t="s">
        <v>56</v>
      </c>
      <c r="I10" s="178" t="s">
        <v>1859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1860</v>
      </c>
      <c r="F11" s="50" t="s">
        <v>56</v>
      </c>
      <c r="G11" s="50" t="s">
        <v>56</v>
      </c>
      <c r="H11" s="50" t="s">
        <v>56</v>
      </c>
      <c r="I11" s="178" t="s">
        <v>1859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1860</v>
      </c>
      <c r="F12" s="50" t="s">
        <v>1861</v>
      </c>
      <c r="G12" s="50" t="s">
        <v>56</v>
      </c>
      <c r="H12" s="50" t="s">
        <v>56</v>
      </c>
      <c r="I12" s="178" t="s">
        <v>1859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1858</v>
      </c>
      <c r="F13" s="50" t="s">
        <v>1861</v>
      </c>
      <c r="G13" s="50" t="s">
        <v>53</v>
      </c>
      <c r="H13" s="50" t="s">
        <v>793</v>
      </c>
      <c r="I13" s="179" t="s">
        <v>1862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1860</v>
      </c>
      <c r="F14" s="50" t="s">
        <v>1863</v>
      </c>
      <c r="G14" s="50" t="s">
        <v>53</v>
      </c>
      <c r="H14" s="50" t="s">
        <v>793</v>
      </c>
      <c r="I14" s="179" t="s">
        <v>1862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1860</v>
      </c>
      <c r="F15" s="50" t="s">
        <v>1863</v>
      </c>
      <c r="G15" s="50" t="s">
        <v>53</v>
      </c>
      <c r="H15" s="50" t="s">
        <v>793</v>
      </c>
      <c r="I15" s="179" t="s">
        <v>793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1860</v>
      </c>
      <c r="F16" s="50" t="s">
        <v>1863</v>
      </c>
      <c r="G16" s="50" t="s">
        <v>53</v>
      </c>
      <c r="H16" s="50" t="s">
        <v>793</v>
      </c>
      <c r="I16" s="179" t="s">
        <v>793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1860</v>
      </c>
      <c r="F17" s="50" t="s">
        <v>1863</v>
      </c>
      <c r="G17" s="50" t="s">
        <v>53</v>
      </c>
      <c r="H17" s="50" t="s">
        <v>793</v>
      </c>
      <c r="I17" s="179" t="s">
        <v>793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1860</v>
      </c>
      <c r="F18" s="174" t="s">
        <v>1863</v>
      </c>
      <c r="G18" s="174" t="s">
        <v>53</v>
      </c>
      <c r="H18" s="50" t="s">
        <v>793</v>
      </c>
      <c r="I18" s="179" t="s">
        <v>793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1751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1550</v>
      </c>
    </row>
    <row r="24" spans="2:22" x14ac:dyDescent="0.2">
      <c r="B24" s="56"/>
      <c r="D24" s="58" t="s">
        <v>1551</v>
      </c>
    </row>
    <row r="27" spans="2:22" x14ac:dyDescent="0.2">
      <c r="B27" s="127" t="s">
        <v>134</v>
      </c>
      <c r="D27" s="167" t="s">
        <v>1864</v>
      </c>
    </row>
    <row r="29" spans="2:22" x14ac:dyDescent="0.2">
      <c r="D29" s="150" t="s">
        <v>1865</v>
      </c>
      <c r="E29" s="176" t="s">
        <v>53</v>
      </c>
      <c r="F29" s="175" t="s">
        <v>1866</v>
      </c>
      <c r="G29" s="175" t="s">
        <v>1867</v>
      </c>
      <c r="H29" s="175" t="s">
        <v>1868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277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4"/>
      <c r="R1" s="614"/>
      <c r="S1" s="614"/>
      <c r="T1" s="614"/>
      <c r="U1" s="614"/>
      <c r="V1" s="614"/>
    </row>
    <row r="2" spans="2:22" ht="18.75" x14ac:dyDescent="0.25">
      <c r="B2" s="624" t="s">
        <v>78</v>
      </c>
      <c r="C2" s="624"/>
      <c r="D2" s="624"/>
      <c r="E2" s="624"/>
      <c r="F2" s="624"/>
      <c r="G2" s="624"/>
      <c r="H2" s="624"/>
      <c r="I2" s="624"/>
      <c r="J2" s="624"/>
      <c r="K2" s="624"/>
      <c r="L2" s="61"/>
      <c r="M2" s="629" t="s">
        <v>1869</v>
      </c>
      <c r="N2" s="630"/>
      <c r="O2" s="630"/>
      <c r="P2" s="630"/>
      <c r="Q2" s="630"/>
      <c r="R2" s="630"/>
      <c r="S2" s="630"/>
      <c r="T2" s="630"/>
      <c r="U2" s="630"/>
      <c r="V2" s="630"/>
    </row>
    <row r="3" spans="2:22" x14ac:dyDescent="0.2">
      <c r="B3" s="625" t="s">
        <v>1870</v>
      </c>
      <c r="C3" s="625"/>
      <c r="D3" s="625"/>
      <c r="E3" s="625"/>
      <c r="F3" s="625"/>
      <c r="G3" s="625"/>
      <c r="H3" s="625"/>
      <c r="I3" s="625"/>
      <c r="J3" s="625"/>
      <c r="K3" s="625"/>
      <c r="L3" s="61"/>
      <c r="M3" s="625" t="s">
        <v>1870</v>
      </c>
      <c r="N3" s="625"/>
      <c r="O3" s="625"/>
      <c r="P3" s="625"/>
      <c r="Q3" s="625"/>
      <c r="R3" s="625"/>
      <c r="S3" s="625"/>
      <c r="T3" s="625"/>
      <c r="U3" s="625"/>
      <c r="V3" s="62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1871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31"/>
      <c r="N5" s="632"/>
      <c r="O5" s="633"/>
      <c r="P5" s="7">
        <v>44935</v>
      </c>
      <c r="Q5" s="7" t="s">
        <v>1871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34"/>
      <c r="N6" s="635"/>
      <c r="O6" s="636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26" t="s">
        <v>1869</v>
      </c>
      <c r="N7" s="627"/>
      <c r="O7" s="62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1872</v>
      </c>
      <c r="F8" s="28" t="s">
        <v>1872</v>
      </c>
      <c r="G8" s="38" t="s">
        <v>1872</v>
      </c>
      <c r="H8" s="88" t="s">
        <v>1873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1872</v>
      </c>
      <c r="F9" s="30" t="s">
        <v>1872</v>
      </c>
      <c r="G9" s="59" t="s">
        <v>1872</v>
      </c>
      <c r="H9" s="87" t="s">
        <v>1873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1872</v>
      </c>
      <c r="F10" s="30" t="s">
        <v>1872</v>
      </c>
      <c r="G10" s="59" t="s">
        <v>1874</v>
      </c>
      <c r="H10" s="87" t="s">
        <v>1873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1872</v>
      </c>
      <c r="F11" s="30" t="s">
        <v>1872</v>
      </c>
      <c r="G11" s="59" t="s">
        <v>1875</v>
      </c>
      <c r="H11" s="87" t="s">
        <v>1224</v>
      </c>
      <c r="I11" s="170" t="s">
        <v>326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1872</v>
      </c>
      <c r="F12" s="30" t="s">
        <v>1872</v>
      </c>
      <c r="G12" s="59" t="s">
        <v>993</v>
      </c>
      <c r="H12" s="87" t="s">
        <v>1873</v>
      </c>
      <c r="I12" s="170" t="s">
        <v>326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1872</v>
      </c>
      <c r="F13" s="30" t="s">
        <v>1872</v>
      </c>
      <c r="G13" s="40" t="s">
        <v>993</v>
      </c>
      <c r="H13" s="20" t="s">
        <v>54</v>
      </c>
      <c r="I13" s="170" t="s">
        <v>1876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1877</v>
      </c>
      <c r="F14" s="30" t="s">
        <v>1872</v>
      </c>
      <c r="G14" s="40" t="s">
        <v>993</v>
      </c>
      <c r="H14" s="20" t="s">
        <v>326</v>
      </c>
      <c r="I14" s="170" t="s">
        <v>1878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1877</v>
      </c>
      <c r="F15" s="30" t="s">
        <v>1872</v>
      </c>
      <c r="G15" s="40" t="s">
        <v>1879</v>
      </c>
      <c r="H15" s="20" t="s">
        <v>326</v>
      </c>
      <c r="I15" s="171" t="s">
        <v>1880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1877</v>
      </c>
      <c r="F16" s="30" t="s">
        <v>1872</v>
      </c>
      <c r="G16" s="40" t="s">
        <v>1873</v>
      </c>
      <c r="H16" s="20" t="s">
        <v>326</v>
      </c>
      <c r="I16" s="170" t="s">
        <v>1224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1877</v>
      </c>
      <c r="F17" s="30" t="s">
        <v>1881</v>
      </c>
      <c r="G17" s="40" t="s">
        <v>1224</v>
      </c>
      <c r="H17" s="20" t="s">
        <v>1523</v>
      </c>
      <c r="I17" s="170" t="s">
        <v>1224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1877</v>
      </c>
      <c r="F18" s="31" t="s">
        <v>1881</v>
      </c>
      <c r="G18" s="40" t="s">
        <v>1882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1751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67" t="s">
        <v>1885</v>
      </c>
    </row>
    <row r="31" spans="2:22" x14ac:dyDescent="0.2">
      <c r="M31" s="623"/>
      <c r="N31" s="623"/>
      <c r="O31" s="62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4"/>
      <c r="R1" s="614"/>
      <c r="S1" s="614"/>
      <c r="T1" s="614"/>
      <c r="U1" s="614"/>
      <c r="V1" s="614"/>
    </row>
    <row r="2" spans="2:22" ht="18.75" x14ac:dyDescent="0.25">
      <c r="B2" s="624" t="s">
        <v>78</v>
      </c>
      <c r="C2" s="624"/>
      <c r="D2" s="624"/>
      <c r="E2" s="624"/>
      <c r="F2" s="624"/>
      <c r="G2" s="624"/>
      <c r="H2" s="624"/>
      <c r="I2" s="624"/>
      <c r="J2" s="624"/>
      <c r="K2" s="624"/>
      <c r="L2" s="61"/>
      <c r="M2" s="629" t="s">
        <v>1869</v>
      </c>
      <c r="N2" s="630"/>
      <c r="O2" s="630"/>
      <c r="P2" s="630"/>
      <c r="Q2" s="630"/>
      <c r="R2" s="630"/>
      <c r="S2" s="630"/>
      <c r="T2" s="630"/>
      <c r="U2" s="630"/>
      <c r="V2" s="630"/>
    </row>
    <row r="3" spans="2:22" x14ac:dyDescent="0.2">
      <c r="B3" s="625" t="s">
        <v>1886</v>
      </c>
      <c r="C3" s="625"/>
      <c r="D3" s="625"/>
      <c r="E3" s="625"/>
      <c r="F3" s="625"/>
      <c r="G3" s="625"/>
      <c r="H3" s="625"/>
      <c r="I3" s="625"/>
      <c r="J3" s="625"/>
      <c r="K3" s="625"/>
      <c r="L3" s="61"/>
      <c r="M3" s="625" t="s">
        <v>1886</v>
      </c>
      <c r="N3" s="625"/>
      <c r="O3" s="625"/>
      <c r="P3" s="625"/>
      <c r="Q3" s="625"/>
      <c r="R3" s="625"/>
      <c r="S3" s="625"/>
      <c r="T3" s="625"/>
      <c r="U3" s="625"/>
      <c r="V3" s="62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31"/>
      <c r="N5" s="632"/>
      <c r="O5" s="63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34"/>
      <c r="N6" s="635"/>
      <c r="O6" s="636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1887</v>
      </c>
      <c r="F7" s="123" t="s">
        <v>1887</v>
      </c>
      <c r="G7" s="123" t="s">
        <v>1887</v>
      </c>
      <c r="H7" s="123" t="s">
        <v>1887</v>
      </c>
      <c r="I7" s="123" t="s">
        <v>1887</v>
      </c>
      <c r="J7" s="123" t="s">
        <v>1887</v>
      </c>
      <c r="K7" s="123" t="s">
        <v>1887</v>
      </c>
      <c r="L7" s="70"/>
      <c r="M7" s="626" t="s">
        <v>1869</v>
      </c>
      <c r="N7" s="627"/>
      <c r="O7" s="62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23"/>
      <c r="N31" s="623"/>
      <c r="O31" s="62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4"/>
      <c r="R1" s="614"/>
      <c r="S1" s="614"/>
      <c r="T1" s="614"/>
      <c r="U1" s="614"/>
      <c r="V1" s="614"/>
    </row>
    <row r="2" spans="2:22" ht="18.75" x14ac:dyDescent="0.25">
      <c r="B2" s="624" t="s">
        <v>78</v>
      </c>
      <c r="C2" s="624"/>
      <c r="D2" s="624"/>
      <c r="E2" s="624"/>
      <c r="F2" s="624"/>
      <c r="G2" s="624"/>
      <c r="H2" s="624"/>
      <c r="I2" s="624"/>
      <c r="J2" s="624"/>
      <c r="K2" s="624"/>
      <c r="L2" s="61"/>
      <c r="M2" s="629" t="s">
        <v>1869</v>
      </c>
      <c r="N2" s="630"/>
      <c r="O2" s="630"/>
      <c r="P2" s="630"/>
      <c r="Q2" s="630"/>
      <c r="R2" s="630"/>
      <c r="S2" s="630"/>
      <c r="T2" s="630"/>
      <c r="U2" s="630"/>
      <c r="V2" s="630"/>
    </row>
    <row r="3" spans="2:22" x14ac:dyDescent="0.2">
      <c r="B3" s="625" t="s">
        <v>1890</v>
      </c>
      <c r="C3" s="625"/>
      <c r="D3" s="625"/>
      <c r="E3" s="625"/>
      <c r="F3" s="625"/>
      <c r="G3" s="625"/>
      <c r="H3" s="625"/>
      <c r="I3" s="625"/>
      <c r="J3" s="625"/>
      <c r="K3" s="625"/>
      <c r="L3" s="61"/>
      <c r="M3" s="625" t="s">
        <v>1890</v>
      </c>
      <c r="N3" s="625"/>
      <c r="O3" s="625"/>
      <c r="P3" s="625"/>
      <c r="Q3" s="625"/>
      <c r="R3" s="625"/>
      <c r="S3" s="625"/>
      <c r="T3" s="625"/>
      <c r="U3" s="625"/>
      <c r="V3" s="62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31"/>
      <c r="N5" s="632"/>
      <c r="O5" s="63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34"/>
      <c r="N6" s="635"/>
      <c r="O6" s="636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26" t="s">
        <v>1869</v>
      </c>
      <c r="N7" s="627"/>
      <c r="O7" s="62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517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517</v>
      </c>
      <c r="G17" s="48" t="s">
        <v>53</v>
      </c>
      <c r="H17" s="20" t="s">
        <v>517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517</v>
      </c>
      <c r="G18" s="48" t="s">
        <v>53</v>
      </c>
      <c r="H18" s="20" t="s">
        <v>517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23"/>
      <c r="N31" s="623"/>
      <c r="O31" s="62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4"/>
      <c r="R1" s="614"/>
      <c r="S1" s="614"/>
      <c r="T1" s="614"/>
      <c r="U1" s="614"/>
      <c r="V1" s="614"/>
    </row>
    <row r="2" spans="2:22" ht="18.75" x14ac:dyDescent="0.25">
      <c r="B2" s="624" t="s">
        <v>78</v>
      </c>
      <c r="C2" s="624"/>
      <c r="D2" s="624"/>
      <c r="E2" s="624"/>
      <c r="F2" s="624"/>
      <c r="G2" s="624"/>
      <c r="H2" s="624"/>
      <c r="I2" s="624"/>
      <c r="J2" s="624"/>
      <c r="K2" s="624"/>
      <c r="L2" s="61"/>
      <c r="M2" s="629" t="s">
        <v>1869</v>
      </c>
      <c r="N2" s="630"/>
      <c r="O2" s="630"/>
      <c r="P2" s="630"/>
      <c r="Q2" s="630"/>
      <c r="R2" s="630"/>
      <c r="S2" s="630"/>
      <c r="T2" s="630"/>
      <c r="U2" s="630"/>
      <c r="V2" s="630"/>
    </row>
    <row r="3" spans="2:22" x14ac:dyDescent="0.2">
      <c r="B3" s="625" t="s">
        <v>1891</v>
      </c>
      <c r="C3" s="625"/>
      <c r="D3" s="625"/>
      <c r="E3" s="625"/>
      <c r="F3" s="625"/>
      <c r="G3" s="625"/>
      <c r="H3" s="625"/>
      <c r="I3" s="625"/>
      <c r="J3" s="625"/>
      <c r="K3" s="625"/>
      <c r="L3" s="61"/>
      <c r="M3" s="625" t="s">
        <v>1891</v>
      </c>
      <c r="N3" s="625"/>
      <c r="O3" s="625"/>
      <c r="P3" s="625"/>
      <c r="Q3" s="625"/>
      <c r="R3" s="625"/>
      <c r="S3" s="625"/>
      <c r="T3" s="625"/>
      <c r="U3" s="625"/>
      <c r="V3" s="62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31"/>
      <c r="N5" s="632"/>
      <c r="O5" s="63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34"/>
      <c r="N6" s="635"/>
      <c r="O6" s="636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774</v>
      </c>
      <c r="I7" s="123" t="s">
        <v>55</v>
      </c>
      <c r="J7" s="119"/>
      <c r="K7" s="119"/>
      <c r="L7" s="70"/>
      <c r="M7" s="626" t="s">
        <v>1869</v>
      </c>
      <c r="N7" s="627"/>
      <c r="O7" s="62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1181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1181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1181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1181</v>
      </c>
      <c r="F16" s="33" t="s">
        <v>55</v>
      </c>
      <c r="G16" s="48" t="s">
        <v>56</v>
      </c>
      <c r="H16" s="20" t="s">
        <v>1181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1181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1181</v>
      </c>
      <c r="F18" s="33" t="s">
        <v>56</v>
      </c>
      <c r="G18" s="48" t="s">
        <v>1181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23"/>
      <c r="N31" s="623"/>
      <c r="O31" s="62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4"/>
      <c r="R1" s="614"/>
      <c r="S1" s="614"/>
      <c r="T1" s="614"/>
      <c r="U1" s="614"/>
      <c r="V1" s="614"/>
    </row>
    <row r="2" spans="2:22" ht="18.75" x14ac:dyDescent="0.25">
      <c r="B2" s="624" t="s">
        <v>78</v>
      </c>
      <c r="C2" s="624"/>
      <c r="D2" s="624"/>
      <c r="E2" s="624"/>
      <c r="F2" s="624"/>
      <c r="G2" s="624"/>
      <c r="H2" s="624"/>
      <c r="I2" s="624"/>
      <c r="J2" s="624"/>
      <c r="K2" s="624"/>
      <c r="L2" s="61"/>
      <c r="M2" s="629" t="s">
        <v>1869</v>
      </c>
      <c r="N2" s="630"/>
      <c r="O2" s="630"/>
      <c r="P2" s="630"/>
      <c r="Q2" s="630"/>
      <c r="R2" s="630"/>
      <c r="S2" s="630"/>
      <c r="T2" s="630"/>
      <c r="U2" s="630"/>
      <c r="V2" s="630"/>
    </row>
    <row r="3" spans="2:22" x14ac:dyDescent="0.2">
      <c r="B3" s="625" t="s">
        <v>1892</v>
      </c>
      <c r="C3" s="625"/>
      <c r="D3" s="625"/>
      <c r="E3" s="625"/>
      <c r="F3" s="625"/>
      <c r="G3" s="625"/>
      <c r="H3" s="625"/>
      <c r="I3" s="625"/>
      <c r="J3" s="625"/>
      <c r="K3" s="625"/>
      <c r="L3" s="61"/>
      <c r="M3" s="625" t="s">
        <v>1892</v>
      </c>
      <c r="N3" s="625"/>
      <c r="O3" s="625"/>
      <c r="P3" s="625"/>
      <c r="Q3" s="625"/>
      <c r="R3" s="625"/>
      <c r="S3" s="625"/>
      <c r="T3" s="625"/>
      <c r="U3" s="625"/>
      <c r="V3" s="62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31"/>
      <c r="N5" s="632"/>
      <c r="O5" s="63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34"/>
      <c r="N6" s="635"/>
      <c r="O6" s="636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774</v>
      </c>
      <c r="F7" s="123" t="s">
        <v>774</v>
      </c>
      <c r="G7" s="123" t="s">
        <v>774</v>
      </c>
      <c r="H7" s="123" t="s">
        <v>774</v>
      </c>
      <c r="I7" s="123" t="s">
        <v>774</v>
      </c>
      <c r="J7" s="119"/>
      <c r="K7" s="119"/>
      <c r="L7" s="70"/>
      <c r="M7" s="626" t="s">
        <v>1869</v>
      </c>
      <c r="N7" s="627"/>
      <c r="O7" s="628"/>
      <c r="P7" s="131"/>
      <c r="Q7" s="128"/>
      <c r="R7" s="128" t="s">
        <v>1893</v>
      </c>
      <c r="S7" s="128" t="s">
        <v>1893</v>
      </c>
      <c r="T7" s="130" t="s">
        <v>1894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552</v>
      </c>
      <c r="G14" s="48" t="s">
        <v>54</v>
      </c>
      <c r="H14" s="20" t="s">
        <v>54</v>
      </c>
      <c r="I14" s="30" t="s">
        <v>1877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552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552</v>
      </c>
      <c r="G16" s="48" t="s">
        <v>54</v>
      </c>
      <c r="H16" s="20" t="s">
        <v>552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552</v>
      </c>
      <c r="H17" s="20" t="s">
        <v>552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552</v>
      </c>
      <c r="H18" s="20" t="s">
        <v>552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23"/>
      <c r="N31" s="623"/>
      <c r="O31" s="62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4"/>
      <c r="R1" s="614"/>
      <c r="S1" s="614"/>
      <c r="T1" s="614"/>
      <c r="U1" s="614"/>
      <c r="V1" s="614"/>
    </row>
    <row r="2" spans="2:22" ht="18.75" x14ac:dyDescent="0.25">
      <c r="B2" s="624" t="s">
        <v>78</v>
      </c>
      <c r="C2" s="624"/>
      <c r="D2" s="624"/>
      <c r="E2" s="624"/>
      <c r="F2" s="624"/>
      <c r="G2" s="624"/>
      <c r="H2" s="624"/>
      <c r="I2" s="624"/>
      <c r="J2" s="624"/>
      <c r="K2" s="624"/>
      <c r="L2" s="61"/>
      <c r="M2" s="629" t="s">
        <v>1869</v>
      </c>
      <c r="N2" s="630"/>
      <c r="O2" s="630"/>
      <c r="P2" s="630"/>
      <c r="Q2" s="630"/>
      <c r="R2" s="630"/>
      <c r="S2" s="630"/>
      <c r="T2" s="630"/>
      <c r="U2" s="630"/>
      <c r="V2" s="630"/>
    </row>
    <row r="3" spans="2:22" x14ac:dyDescent="0.2">
      <c r="B3" s="625" t="s">
        <v>1895</v>
      </c>
      <c r="C3" s="625"/>
      <c r="D3" s="625"/>
      <c r="E3" s="625"/>
      <c r="F3" s="625"/>
      <c r="G3" s="625"/>
      <c r="H3" s="625"/>
      <c r="I3" s="625"/>
      <c r="J3" s="625"/>
      <c r="K3" s="625"/>
      <c r="L3" s="61"/>
      <c r="M3" s="625" t="s">
        <v>1895</v>
      </c>
      <c r="N3" s="625"/>
      <c r="O3" s="625"/>
      <c r="P3" s="625"/>
      <c r="Q3" s="625"/>
      <c r="R3" s="625"/>
      <c r="S3" s="625"/>
      <c r="T3" s="625"/>
      <c r="U3" s="625"/>
      <c r="V3" s="62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31"/>
      <c r="N5" s="632"/>
      <c r="O5" s="63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34"/>
      <c r="N6" s="635"/>
      <c r="O6" s="636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26" t="s">
        <v>1869</v>
      </c>
      <c r="N7" s="627"/>
      <c r="O7" s="62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D31" s="102" t="s">
        <v>1178</v>
      </c>
      <c r="E31" s="102"/>
      <c r="F31" s="79"/>
      <c r="G31" s="79"/>
      <c r="H31" s="79"/>
      <c r="I31" s="79"/>
      <c r="J31" s="79"/>
      <c r="K31" s="149"/>
      <c r="M31" s="623"/>
      <c r="N31" s="623"/>
      <c r="O31" s="623"/>
    </row>
    <row r="32" spans="2:22" x14ac:dyDescent="0.2">
      <c r="D32" s="103" t="s">
        <v>774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1070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1865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4"/>
      <c r="R1" s="614"/>
      <c r="S1" s="614"/>
      <c r="T1" s="614"/>
      <c r="U1" s="614"/>
      <c r="V1" s="614"/>
    </row>
    <row r="2" spans="2:22" ht="18.75" x14ac:dyDescent="0.25">
      <c r="B2" s="624" t="s">
        <v>78</v>
      </c>
      <c r="C2" s="624"/>
      <c r="D2" s="624"/>
      <c r="E2" s="624"/>
      <c r="F2" s="624"/>
      <c r="G2" s="624"/>
      <c r="H2" s="624"/>
      <c r="I2" s="624"/>
      <c r="J2" s="624"/>
      <c r="K2" s="624"/>
      <c r="L2" s="61"/>
      <c r="M2" s="629" t="s">
        <v>1869</v>
      </c>
      <c r="N2" s="630"/>
      <c r="O2" s="630"/>
      <c r="P2" s="630"/>
      <c r="Q2" s="630"/>
      <c r="R2" s="630"/>
      <c r="S2" s="630"/>
      <c r="T2" s="630"/>
      <c r="U2" s="630"/>
      <c r="V2" s="630"/>
    </row>
    <row r="3" spans="2:22" x14ac:dyDescent="0.2">
      <c r="B3" s="625" t="s">
        <v>1897</v>
      </c>
      <c r="C3" s="625"/>
      <c r="D3" s="625"/>
      <c r="E3" s="625"/>
      <c r="F3" s="625"/>
      <c r="G3" s="625"/>
      <c r="H3" s="625"/>
      <c r="I3" s="625"/>
      <c r="J3" s="625"/>
      <c r="K3" s="625"/>
      <c r="L3" s="61"/>
      <c r="M3" s="625" t="s">
        <v>1897</v>
      </c>
      <c r="N3" s="625"/>
      <c r="O3" s="625"/>
      <c r="P3" s="625"/>
      <c r="Q3" s="625"/>
      <c r="R3" s="625"/>
      <c r="S3" s="625"/>
      <c r="T3" s="625"/>
      <c r="U3" s="625"/>
      <c r="V3" s="62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31"/>
      <c r="N5" s="632"/>
      <c r="O5" s="63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34"/>
      <c r="N6" s="635"/>
      <c r="O6" s="636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26" t="s">
        <v>1869</v>
      </c>
      <c r="N7" s="627"/>
      <c r="O7" s="62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1898</v>
      </c>
      <c r="F14" s="20" t="s">
        <v>1899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1898</v>
      </c>
      <c r="F15" s="33" t="s">
        <v>1899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1900</v>
      </c>
      <c r="F16" s="33" t="s">
        <v>1899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1899</v>
      </c>
      <c r="F17" s="33" t="s">
        <v>1899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1899</v>
      </c>
      <c r="F18" s="136" t="s">
        <v>1181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23"/>
      <c r="N31" s="623"/>
      <c r="O31" s="62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4"/>
      <c r="R1" s="614"/>
      <c r="S1" s="614"/>
      <c r="T1" s="614"/>
      <c r="U1" s="614"/>
      <c r="V1" s="614"/>
    </row>
    <row r="2" spans="2:22" ht="18.75" x14ac:dyDescent="0.25">
      <c r="B2" s="624" t="s">
        <v>78</v>
      </c>
      <c r="C2" s="624"/>
      <c r="D2" s="624"/>
      <c r="E2" s="624"/>
      <c r="F2" s="624"/>
      <c r="G2" s="624"/>
      <c r="H2" s="624"/>
      <c r="I2" s="624"/>
      <c r="J2" s="624"/>
      <c r="K2" s="624"/>
      <c r="L2" s="61"/>
      <c r="M2" s="629" t="s">
        <v>1869</v>
      </c>
      <c r="N2" s="630"/>
      <c r="O2" s="630"/>
      <c r="P2" s="630"/>
      <c r="Q2" s="630"/>
      <c r="R2" s="630"/>
      <c r="S2" s="630"/>
      <c r="T2" s="630"/>
      <c r="U2" s="630"/>
      <c r="V2" s="630"/>
    </row>
    <row r="3" spans="2:22" x14ac:dyDescent="0.2">
      <c r="B3" s="625" t="s">
        <v>1901</v>
      </c>
      <c r="C3" s="625"/>
      <c r="D3" s="625"/>
      <c r="E3" s="625"/>
      <c r="F3" s="625"/>
      <c r="G3" s="625"/>
      <c r="H3" s="625"/>
      <c r="I3" s="625"/>
      <c r="J3" s="625"/>
      <c r="K3" s="625"/>
      <c r="L3" s="61"/>
      <c r="M3" s="625" t="s">
        <v>1901</v>
      </c>
      <c r="N3" s="625"/>
      <c r="O3" s="625"/>
      <c r="P3" s="625"/>
      <c r="Q3" s="625"/>
      <c r="R3" s="625"/>
      <c r="S3" s="625"/>
      <c r="T3" s="625"/>
      <c r="U3" s="625"/>
      <c r="V3" s="62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31"/>
      <c r="N5" s="632"/>
      <c r="O5" s="63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23" t="s">
        <v>1250</v>
      </c>
      <c r="J6" s="22" t="s">
        <v>1251</v>
      </c>
      <c r="K6" s="46" t="s">
        <v>1252</v>
      </c>
      <c r="L6" s="61"/>
      <c r="M6" s="634"/>
      <c r="N6" s="635"/>
      <c r="O6" s="636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552</v>
      </c>
      <c r="H7" s="32" t="s">
        <v>552</v>
      </c>
      <c r="I7" s="28" t="s">
        <v>53</v>
      </c>
      <c r="J7" s="38"/>
      <c r="K7" s="38"/>
      <c r="L7" s="61"/>
      <c r="M7" s="626" t="s">
        <v>1869</v>
      </c>
      <c r="N7" s="627"/>
      <c r="O7" s="628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1526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552</v>
      </c>
      <c r="F9" s="108" t="s">
        <v>552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552</v>
      </c>
      <c r="F10" s="108" t="s">
        <v>552</v>
      </c>
      <c r="G10" s="50" t="s">
        <v>279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1877</v>
      </c>
      <c r="F11" s="33" t="s">
        <v>1902</v>
      </c>
      <c r="G11" s="50" t="s">
        <v>279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1877</v>
      </c>
      <c r="F12" s="33" t="s">
        <v>1684</v>
      </c>
      <c r="G12" s="50" t="s">
        <v>1185</v>
      </c>
      <c r="H12" s="50" t="s">
        <v>1254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1877</v>
      </c>
      <c r="F13" s="33" t="s">
        <v>1684</v>
      </c>
      <c r="G13" s="33" t="s">
        <v>1684</v>
      </c>
      <c r="H13" s="33" t="s">
        <v>1684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1877</v>
      </c>
      <c r="F14" s="33" t="s">
        <v>1684</v>
      </c>
      <c r="G14" s="33" t="s">
        <v>1684</v>
      </c>
      <c r="H14" s="33" t="s">
        <v>1684</v>
      </c>
      <c r="I14" s="30" t="s">
        <v>1903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1254</v>
      </c>
      <c r="F15" s="33" t="s">
        <v>340</v>
      </c>
      <c r="G15" s="33" t="s">
        <v>1684</v>
      </c>
      <c r="H15" s="33" t="s">
        <v>1684</v>
      </c>
      <c r="I15" s="30" t="s">
        <v>279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1684</v>
      </c>
      <c r="F16" s="33" t="s">
        <v>340</v>
      </c>
      <c r="G16" s="33" t="s">
        <v>1684</v>
      </c>
      <c r="H16" s="33" t="s">
        <v>1684</v>
      </c>
      <c r="I16" s="30" t="s">
        <v>279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1684</v>
      </c>
      <c r="F17" s="51" t="s">
        <v>56</v>
      </c>
      <c r="G17" s="51" t="s">
        <v>1181</v>
      </c>
      <c r="H17" s="51" t="s">
        <v>1181</v>
      </c>
      <c r="I17" s="31" t="s">
        <v>279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  <c r="P25" s="90"/>
      <c r="Q25" t="s">
        <v>1883</v>
      </c>
    </row>
    <row r="26" spans="2:22" x14ac:dyDescent="0.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4"/>
      <c r="R1" s="614"/>
      <c r="S1" s="614"/>
      <c r="T1" s="614"/>
      <c r="U1" s="614"/>
      <c r="V1" s="614"/>
    </row>
    <row r="2" spans="2:22" ht="18.75" x14ac:dyDescent="0.25">
      <c r="B2" s="624" t="s">
        <v>78</v>
      </c>
      <c r="C2" s="624"/>
      <c r="D2" s="624"/>
      <c r="E2" s="624"/>
      <c r="F2" s="624"/>
      <c r="G2" s="624"/>
      <c r="H2" s="624"/>
      <c r="I2" s="624"/>
      <c r="J2" s="624"/>
      <c r="K2" s="624"/>
      <c r="L2" s="61"/>
      <c r="M2" s="629" t="s">
        <v>1869</v>
      </c>
      <c r="N2" s="630"/>
      <c r="O2" s="630"/>
      <c r="P2" s="630"/>
      <c r="Q2" s="630"/>
      <c r="R2" s="630"/>
      <c r="S2" s="630"/>
      <c r="T2" s="630"/>
      <c r="U2" s="630"/>
      <c r="V2" s="630"/>
    </row>
    <row r="3" spans="2:22" x14ac:dyDescent="0.2">
      <c r="B3" s="625" t="s">
        <v>1904</v>
      </c>
      <c r="C3" s="625"/>
      <c r="D3" s="625"/>
      <c r="E3" s="625"/>
      <c r="F3" s="625"/>
      <c r="G3" s="625"/>
      <c r="H3" s="625"/>
      <c r="I3" s="625"/>
      <c r="J3" s="625"/>
      <c r="K3" s="625"/>
      <c r="L3" s="61"/>
      <c r="M3" s="625" t="s">
        <v>1904</v>
      </c>
      <c r="N3" s="625"/>
      <c r="O3" s="625"/>
      <c r="P3" s="625"/>
      <c r="Q3" s="625"/>
      <c r="R3" s="625"/>
      <c r="S3" s="625"/>
      <c r="T3" s="625"/>
      <c r="U3" s="625"/>
      <c r="V3" s="62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31"/>
      <c r="N5" s="632"/>
      <c r="O5" s="63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22" t="s">
        <v>1251</v>
      </c>
      <c r="K6" s="46" t="s">
        <v>1252</v>
      </c>
      <c r="L6" s="61"/>
      <c r="M6" s="634"/>
      <c r="N6" s="635"/>
      <c r="O6" s="636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774</v>
      </c>
      <c r="G7" s="50" t="s">
        <v>774</v>
      </c>
      <c r="H7" s="50" t="s">
        <v>776</v>
      </c>
      <c r="I7" s="30" t="s">
        <v>774</v>
      </c>
      <c r="J7" s="38"/>
      <c r="K7" s="38"/>
      <c r="L7" s="61"/>
      <c r="M7" s="626" t="s">
        <v>1869</v>
      </c>
      <c r="N7" s="627"/>
      <c r="O7" s="62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774</v>
      </c>
      <c r="G8" s="50" t="s">
        <v>774</v>
      </c>
      <c r="H8" s="50" t="s">
        <v>776</v>
      </c>
      <c r="I8" s="30" t="s">
        <v>774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1048</v>
      </c>
      <c r="G9" s="50" t="s">
        <v>1048</v>
      </c>
      <c r="H9" s="50" t="s">
        <v>1048</v>
      </c>
      <c r="I9" s="30" t="s">
        <v>1048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340</v>
      </c>
      <c r="F10" s="33" t="s">
        <v>1048</v>
      </c>
      <c r="G10" s="33" t="s">
        <v>1048</v>
      </c>
      <c r="H10" s="33" t="s">
        <v>1048</v>
      </c>
      <c r="I10" s="48" t="s">
        <v>1048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340</v>
      </c>
      <c r="F11" s="33" t="s">
        <v>1048</v>
      </c>
      <c r="G11" s="33" t="s">
        <v>1048</v>
      </c>
      <c r="H11" s="33" t="s">
        <v>1048</v>
      </c>
      <c r="I11" s="48" t="s">
        <v>1048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340</v>
      </c>
      <c r="F12" s="33" t="s">
        <v>1048</v>
      </c>
      <c r="G12" s="33" t="s">
        <v>1048</v>
      </c>
      <c r="H12" s="33" t="s">
        <v>53</v>
      </c>
      <c r="I12" s="48" t="s">
        <v>1048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1684</v>
      </c>
      <c r="F13" s="33" t="s">
        <v>1905</v>
      </c>
      <c r="G13" s="33" t="s">
        <v>1905</v>
      </c>
      <c r="H13" s="33" t="s">
        <v>1898</v>
      </c>
      <c r="I13" s="48" t="s">
        <v>1905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1684</v>
      </c>
      <c r="F14" s="33" t="s">
        <v>1905</v>
      </c>
      <c r="G14" s="33" t="s">
        <v>1905</v>
      </c>
      <c r="H14" s="33" t="s">
        <v>1898</v>
      </c>
      <c r="I14" s="48" t="s">
        <v>1905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1684</v>
      </c>
      <c r="F15" s="33" t="s">
        <v>1906</v>
      </c>
      <c r="G15" s="111" t="s">
        <v>1905</v>
      </c>
      <c r="H15" s="33" t="s">
        <v>1898</v>
      </c>
      <c r="I15" s="48" t="s">
        <v>1906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1684</v>
      </c>
      <c r="F16" s="33" t="s">
        <v>1906</v>
      </c>
      <c r="G16" s="33" t="s">
        <v>1905</v>
      </c>
      <c r="H16" s="33" t="s">
        <v>1898</v>
      </c>
      <c r="I16" s="48" t="s">
        <v>1906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1684</v>
      </c>
      <c r="F17" s="51" t="s">
        <v>1906</v>
      </c>
      <c r="G17" s="51" t="s">
        <v>1905</v>
      </c>
      <c r="H17" s="51" t="s">
        <v>53</v>
      </c>
      <c r="I17" s="49" t="s">
        <v>517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1907</v>
      </c>
      <c r="R18" s="91" t="s">
        <v>1070</v>
      </c>
      <c r="S18" s="91" t="s">
        <v>1070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1907</v>
      </c>
      <c r="R19" s="91" t="s">
        <v>1070</v>
      </c>
      <c r="S19" s="91" t="s">
        <v>1070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1907</v>
      </c>
      <c r="R20" s="91" t="s">
        <v>1070</v>
      </c>
      <c r="S20" s="91" t="s">
        <v>1070</v>
      </c>
      <c r="T20" s="72"/>
      <c r="U20" s="72"/>
      <c r="V20" s="72"/>
    </row>
    <row r="21" spans="2:22" x14ac:dyDescent="0.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1907</v>
      </c>
      <c r="R21" s="91" t="s">
        <v>1070</v>
      </c>
      <c r="S21" s="91" t="s">
        <v>1070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1907</v>
      </c>
      <c r="R22" s="91" t="s">
        <v>1070</v>
      </c>
      <c r="S22" s="91" t="s">
        <v>1070</v>
      </c>
      <c r="T22" s="76"/>
      <c r="U22" s="76"/>
      <c r="V22" s="7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  <c r="P25" s="90"/>
      <c r="Q25" t="s">
        <v>1883</v>
      </c>
    </row>
    <row r="26" spans="2:22" x14ac:dyDescent="0.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4"/>
      <c r="R1" s="614"/>
      <c r="S1" s="614"/>
      <c r="T1" s="614"/>
      <c r="U1" s="614"/>
      <c r="V1" s="614"/>
    </row>
    <row r="2" spans="2:22" ht="18.75" x14ac:dyDescent="0.25">
      <c r="B2" s="624" t="s">
        <v>78</v>
      </c>
      <c r="C2" s="637"/>
      <c r="D2" s="637"/>
      <c r="E2" s="637"/>
      <c r="F2" s="637"/>
      <c r="G2" s="637"/>
      <c r="H2" s="637"/>
      <c r="I2" s="637"/>
      <c r="J2" s="637"/>
      <c r="K2" s="637"/>
      <c r="L2" s="61"/>
      <c r="M2" s="629" t="s">
        <v>1869</v>
      </c>
      <c r="N2" s="630"/>
      <c r="O2" s="630"/>
      <c r="P2" s="630"/>
      <c r="Q2" s="630"/>
      <c r="R2" s="630"/>
      <c r="S2" s="630"/>
      <c r="T2" s="630"/>
      <c r="U2" s="630"/>
      <c r="V2" s="630"/>
    </row>
    <row r="3" spans="2:22" x14ac:dyDescent="0.2">
      <c r="B3" s="625" t="s">
        <v>1908</v>
      </c>
      <c r="C3" s="625"/>
      <c r="D3" s="625"/>
      <c r="E3" s="625"/>
      <c r="F3" s="625"/>
      <c r="G3" s="625"/>
      <c r="H3" s="625"/>
      <c r="I3" s="625"/>
      <c r="J3" s="625"/>
      <c r="K3" s="625"/>
      <c r="L3" s="61"/>
      <c r="M3" s="623" t="s">
        <v>1908</v>
      </c>
      <c r="N3" s="623"/>
      <c r="O3" s="623"/>
      <c r="P3" s="623"/>
      <c r="Q3" s="623"/>
      <c r="R3" s="623"/>
      <c r="S3" s="623"/>
      <c r="T3" s="623"/>
      <c r="U3" s="623"/>
      <c r="V3" s="62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31"/>
      <c r="N5" s="632"/>
      <c r="O5" s="63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34"/>
      <c r="N6" s="635"/>
      <c r="O6" s="636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279</v>
      </c>
      <c r="H7" s="28" t="s">
        <v>279</v>
      </c>
      <c r="I7" s="28" t="s">
        <v>54</v>
      </c>
      <c r="J7" s="28"/>
      <c r="K7" s="38"/>
      <c r="L7" s="61"/>
      <c r="M7" s="626" t="s">
        <v>1869</v>
      </c>
      <c r="N7" s="627"/>
      <c r="O7" s="62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279</v>
      </c>
      <c r="H8" s="30" t="s">
        <v>279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1909</v>
      </c>
      <c r="V8" s="91" t="s">
        <v>926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279</v>
      </c>
      <c r="H9" s="30" t="s">
        <v>279</v>
      </c>
      <c r="I9" s="30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1909</v>
      </c>
      <c r="V9" s="91" t="s">
        <v>926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279</v>
      </c>
      <c r="H10" s="30" t="s">
        <v>279</v>
      </c>
      <c r="I10" s="30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1910</v>
      </c>
      <c r="U10" s="97" t="s">
        <v>1909</v>
      </c>
      <c r="V10" s="91" t="s">
        <v>926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279</v>
      </c>
      <c r="H11" s="30" t="s">
        <v>56</v>
      </c>
      <c r="I11" s="30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1910</v>
      </c>
      <c r="U11" s="97" t="s">
        <v>1909</v>
      </c>
      <c r="V11" s="91" t="s">
        <v>926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1185</v>
      </c>
      <c r="H12" s="89" t="s">
        <v>1181</v>
      </c>
      <c r="I12" s="30" t="s">
        <v>1881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1910</v>
      </c>
      <c r="U12" s="97" t="s">
        <v>1909</v>
      </c>
      <c r="V12" s="91" t="s">
        <v>926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1185</v>
      </c>
      <c r="H13" s="89" t="s">
        <v>1181</v>
      </c>
      <c r="I13" s="30" t="s">
        <v>1254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1910</v>
      </c>
      <c r="U13" s="97" t="s">
        <v>1909</v>
      </c>
      <c r="V13" s="91" t="s">
        <v>926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1185</v>
      </c>
      <c r="H14" s="89" t="s">
        <v>1911</v>
      </c>
      <c r="I14" s="30" t="s">
        <v>1254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1910</v>
      </c>
      <c r="U14" s="97" t="s">
        <v>1909</v>
      </c>
      <c r="V14" s="91" t="s">
        <v>1910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1185</v>
      </c>
      <c r="H15" s="89" t="s">
        <v>1181</v>
      </c>
      <c r="I15" s="30" t="s">
        <v>1254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1910</v>
      </c>
      <c r="U15" s="97" t="s">
        <v>1909</v>
      </c>
      <c r="V15" s="91" t="s">
        <v>1910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1185</v>
      </c>
      <c r="H16" s="89" t="s">
        <v>1181</v>
      </c>
      <c r="I16" s="30" t="s">
        <v>1254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1910</v>
      </c>
      <c r="U16" s="97" t="s">
        <v>1909</v>
      </c>
      <c r="V16" s="91" t="s">
        <v>1910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1185</v>
      </c>
      <c r="H17" s="107" t="s">
        <v>1181</v>
      </c>
      <c r="I17" s="31" t="s">
        <v>1912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1910</v>
      </c>
      <c r="S17" s="72"/>
      <c r="T17" s="97" t="s">
        <v>1910</v>
      </c>
      <c r="U17" s="97" t="s">
        <v>1909</v>
      </c>
      <c r="V17" s="91" t="s">
        <v>1910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1910</v>
      </c>
      <c r="S18" s="72"/>
      <c r="T18" s="91" t="s">
        <v>1910</v>
      </c>
      <c r="U18" s="96"/>
      <c r="V18" s="91" t="s">
        <v>1910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1910</v>
      </c>
      <c r="S19" s="72"/>
      <c r="T19" s="91" t="s">
        <v>1910</v>
      </c>
      <c r="U19" s="96"/>
      <c r="V19" s="91" t="s">
        <v>1910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1910</v>
      </c>
      <c r="S20" s="72"/>
      <c r="T20" s="91" t="s">
        <v>1910</v>
      </c>
      <c r="U20" s="96"/>
      <c r="V20" s="91" t="s">
        <v>1910</v>
      </c>
    </row>
    <row r="21" spans="2:22" x14ac:dyDescent="0.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1910</v>
      </c>
      <c r="U21" s="96"/>
      <c r="V21" s="91" t="s">
        <v>1910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  <c r="P25" s="90"/>
      <c r="Q25" t="s">
        <v>1883</v>
      </c>
    </row>
    <row r="26" spans="2:22" x14ac:dyDescent="0.2">
      <c r="Q26" t="s">
        <v>1884</v>
      </c>
    </row>
    <row r="27" spans="2:22" x14ac:dyDescent="0.2">
      <c r="D27" s="102" t="s">
        <v>1178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774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1070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4"/>
      <c r="R1" s="614"/>
      <c r="S1" s="614"/>
      <c r="T1" s="614"/>
      <c r="U1" s="614"/>
      <c r="V1" s="614"/>
    </row>
    <row r="2" spans="2:22" x14ac:dyDescent="0.2">
      <c r="B2" s="623" t="s">
        <v>1913</v>
      </c>
      <c r="C2" s="623"/>
      <c r="D2" s="623"/>
      <c r="E2" s="623"/>
      <c r="F2" s="623"/>
      <c r="G2" s="623"/>
      <c r="H2" s="623"/>
      <c r="I2" s="623"/>
      <c r="J2" s="623"/>
      <c r="K2" s="623"/>
      <c r="L2" s="623"/>
      <c r="M2" s="623"/>
      <c r="N2" s="623"/>
      <c r="O2" s="623"/>
      <c r="P2" s="623"/>
      <c r="Q2" s="623"/>
      <c r="R2" s="623"/>
      <c r="S2" s="623"/>
      <c r="T2" s="623"/>
      <c r="U2" s="623"/>
      <c r="V2" s="623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624" t="s">
        <v>78</v>
      </c>
      <c r="C4" s="637"/>
      <c r="D4" s="637"/>
      <c r="E4" s="637"/>
      <c r="F4" s="637"/>
      <c r="G4" s="637"/>
      <c r="H4" s="637"/>
      <c r="I4" s="637"/>
      <c r="J4" s="637"/>
      <c r="K4" s="637"/>
      <c r="L4" s="61"/>
      <c r="M4" s="629" t="s">
        <v>1869</v>
      </c>
      <c r="N4" s="630"/>
      <c r="O4" s="630"/>
      <c r="P4" s="630"/>
      <c r="Q4" s="630"/>
      <c r="R4" s="630"/>
      <c r="S4" s="630"/>
      <c r="T4" s="630"/>
      <c r="U4" s="630"/>
      <c r="V4" s="630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31"/>
      <c r="N5" s="632"/>
      <c r="O5" s="63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34"/>
      <c r="N6" s="635"/>
      <c r="O6" s="636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6" t="s">
        <v>1251</v>
      </c>
      <c r="V6" s="67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279</v>
      </c>
      <c r="F7" s="38" t="s">
        <v>279</v>
      </c>
      <c r="G7" s="52" t="s">
        <v>279</v>
      </c>
      <c r="H7" s="37" t="s">
        <v>56</v>
      </c>
      <c r="I7" s="32" t="s">
        <v>279</v>
      </c>
      <c r="J7" s="28"/>
      <c r="K7" s="38"/>
      <c r="L7" s="61"/>
      <c r="M7" s="626" t="s">
        <v>1869</v>
      </c>
      <c r="N7" s="627"/>
      <c r="O7" s="628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279</v>
      </c>
      <c r="F8" s="59" t="s">
        <v>279</v>
      </c>
      <c r="G8" s="30" t="s">
        <v>279</v>
      </c>
      <c r="H8" s="27" t="s">
        <v>56</v>
      </c>
      <c r="I8" s="33" t="s">
        <v>279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279</v>
      </c>
      <c r="F9" s="59" t="s">
        <v>1903</v>
      </c>
      <c r="G9" s="30" t="s">
        <v>279</v>
      </c>
      <c r="H9" s="15" t="s">
        <v>56</v>
      </c>
      <c r="I9" s="33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279</v>
      </c>
      <c r="F10" s="60" t="s">
        <v>1903</v>
      </c>
      <c r="G10" s="78" t="s">
        <v>1903</v>
      </c>
      <c r="H10" s="14" t="s">
        <v>56</v>
      </c>
      <c r="I10" s="33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279</v>
      </c>
      <c r="F11" s="60" t="s">
        <v>1048</v>
      </c>
      <c r="G11" s="78" t="s">
        <v>1903</v>
      </c>
      <c r="H11" s="14" t="s">
        <v>1048</v>
      </c>
      <c r="I11" s="14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279</v>
      </c>
      <c r="F12" s="60" t="s">
        <v>1905</v>
      </c>
      <c r="G12" s="57" t="s">
        <v>1914</v>
      </c>
      <c r="H12" s="14" t="s">
        <v>1048</v>
      </c>
      <c r="I12" s="14" t="s">
        <v>279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1881</v>
      </c>
      <c r="F13" s="60" t="s">
        <v>1914</v>
      </c>
      <c r="G13" s="57" t="s">
        <v>1914</v>
      </c>
      <c r="H13" s="14" t="s">
        <v>1905</v>
      </c>
      <c r="I13" s="14" t="s">
        <v>1881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1881</v>
      </c>
      <c r="F14" s="59" t="s">
        <v>1915</v>
      </c>
      <c r="G14" s="57" t="s">
        <v>1914</v>
      </c>
      <c r="H14" s="14" t="s">
        <v>1906</v>
      </c>
      <c r="I14" s="14" t="s">
        <v>1881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1881</v>
      </c>
      <c r="F15" s="59" t="s">
        <v>1915</v>
      </c>
      <c r="G15" s="57" t="s">
        <v>1914</v>
      </c>
      <c r="H15" s="14" t="s">
        <v>1906</v>
      </c>
      <c r="I15" s="14" t="s">
        <v>1881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1881</v>
      </c>
      <c r="F16" s="59" t="s">
        <v>1915</v>
      </c>
      <c r="G16" s="30" t="s">
        <v>1915</v>
      </c>
      <c r="H16" s="14" t="s">
        <v>1905</v>
      </c>
      <c r="I16" s="14" t="s">
        <v>1881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1070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1881</v>
      </c>
      <c r="F17" s="44" t="s">
        <v>1898</v>
      </c>
      <c r="G17" s="54" t="s">
        <v>1898</v>
      </c>
      <c r="H17" s="29" t="s">
        <v>1905</v>
      </c>
      <c r="I17" s="29" t="s">
        <v>1916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1070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1070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1070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1070</v>
      </c>
      <c r="U20" s="72"/>
      <c r="V20" s="72"/>
    </row>
    <row r="21" spans="2:22" x14ac:dyDescent="0.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1070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38" t="s">
        <v>77</v>
      </c>
      <c r="C2" s="638"/>
      <c r="D2" s="638"/>
      <c r="E2" s="638"/>
      <c r="F2" s="638"/>
      <c r="G2" s="638"/>
      <c r="H2" s="638"/>
      <c r="I2" s="638"/>
      <c r="J2" s="638"/>
      <c r="K2" s="638"/>
    </row>
    <row r="3" spans="2:11" ht="18.75" x14ac:dyDescent="0.25">
      <c r="B3" s="624" t="s">
        <v>78</v>
      </c>
      <c r="C3" s="637"/>
      <c r="D3" s="637"/>
      <c r="E3" s="637"/>
      <c r="F3" s="637"/>
      <c r="G3" s="637"/>
      <c r="H3" s="637"/>
      <c r="I3" s="637"/>
      <c r="J3" s="637"/>
      <c r="K3" s="637"/>
    </row>
    <row r="4" spans="2:11" x14ac:dyDescent="0.2">
      <c r="B4" s="625" t="s">
        <v>1917</v>
      </c>
      <c r="C4" s="625"/>
      <c r="D4" s="625"/>
      <c r="E4" s="625"/>
      <c r="F4" s="625"/>
      <c r="G4" s="625"/>
      <c r="H4" s="625"/>
      <c r="I4" s="625"/>
      <c r="J4" s="625"/>
      <c r="K4" s="625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1918</v>
      </c>
      <c r="G8" s="52" t="s">
        <v>55</v>
      </c>
      <c r="H8" s="37" t="s">
        <v>1682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1918</v>
      </c>
      <c r="G9" s="16" t="s">
        <v>55</v>
      </c>
      <c r="H9" s="27" t="s">
        <v>1682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1918</v>
      </c>
      <c r="G10" s="16" t="s">
        <v>1181</v>
      </c>
      <c r="H10" s="15" t="s">
        <v>1059</v>
      </c>
      <c r="I10" s="33" t="s">
        <v>1217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1919</v>
      </c>
      <c r="G11" s="16" t="s">
        <v>517</v>
      </c>
      <c r="H11" s="14" t="s">
        <v>1920</v>
      </c>
      <c r="I11" s="14" t="s">
        <v>1921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1919</v>
      </c>
      <c r="G12" s="16" t="s">
        <v>517</v>
      </c>
      <c r="H12" s="14" t="s">
        <v>1920</v>
      </c>
      <c r="I12" s="14" t="s">
        <v>1921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1922</v>
      </c>
      <c r="G13" s="16" t="s">
        <v>517</v>
      </c>
      <c r="H13" s="14" t="s">
        <v>1923</v>
      </c>
      <c r="I13" s="14" t="s">
        <v>1924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1922</v>
      </c>
      <c r="G14" s="16" t="s">
        <v>1924</v>
      </c>
      <c r="H14" s="14" t="s">
        <v>1924</v>
      </c>
      <c r="I14" s="14" t="s">
        <v>1924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1922</v>
      </c>
      <c r="G15" s="16" t="s">
        <v>1924</v>
      </c>
      <c r="H15" s="14" t="s">
        <v>1924</v>
      </c>
      <c r="I15" s="14" t="s">
        <v>1924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1922</v>
      </c>
      <c r="G16" s="16" t="s">
        <v>1924</v>
      </c>
      <c r="H16" s="14" t="s">
        <v>1924</v>
      </c>
      <c r="I16" s="14" t="s">
        <v>1924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1922</v>
      </c>
      <c r="G17" s="16" t="s">
        <v>1925</v>
      </c>
      <c r="H17" s="14" t="s">
        <v>1924</v>
      </c>
      <c r="I17" s="14" t="s">
        <v>1921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1926</v>
      </c>
      <c r="G18" s="53" t="s">
        <v>1925</v>
      </c>
      <c r="H18" s="14" t="s">
        <v>1924</v>
      </c>
      <c r="I18" s="14" t="s">
        <v>1921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38" t="s">
        <v>77</v>
      </c>
      <c r="C2" s="638"/>
      <c r="D2" s="638"/>
      <c r="E2" s="638"/>
      <c r="F2" s="638"/>
      <c r="G2" s="638"/>
      <c r="H2" s="638"/>
      <c r="I2" s="638"/>
      <c r="J2" s="638"/>
      <c r="K2" s="638"/>
    </row>
    <row r="3" spans="2:11" ht="18.75" x14ac:dyDescent="0.25">
      <c r="B3" s="624" t="s">
        <v>78</v>
      </c>
      <c r="C3" s="637"/>
      <c r="D3" s="637"/>
      <c r="E3" s="637"/>
      <c r="F3" s="637"/>
      <c r="G3" s="637"/>
      <c r="H3" s="637"/>
      <c r="I3" s="637"/>
      <c r="J3" s="637"/>
      <c r="K3" s="637"/>
    </row>
    <row r="4" spans="2:11" x14ac:dyDescent="0.2">
      <c r="B4" s="625" t="s">
        <v>1927</v>
      </c>
      <c r="C4" s="625"/>
      <c r="D4" s="625"/>
      <c r="E4" s="625"/>
      <c r="F4" s="625"/>
      <c r="G4" s="625"/>
      <c r="H4" s="625"/>
      <c r="I4" s="625"/>
      <c r="J4" s="625"/>
      <c r="K4" s="625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1928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774</v>
      </c>
      <c r="J9" s="30" t="s">
        <v>1928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774</v>
      </c>
      <c r="H10" s="15"/>
      <c r="I10" s="33" t="s">
        <v>774</v>
      </c>
      <c r="J10" s="30" t="s">
        <v>1928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1929</v>
      </c>
      <c r="G11" s="14" t="s">
        <v>774</v>
      </c>
      <c r="H11" s="14" t="s">
        <v>53</v>
      </c>
      <c r="I11" s="15" t="s">
        <v>1116</v>
      </c>
      <c r="J11" s="30" t="s">
        <v>1928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1005</v>
      </c>
      <c r="F12" s="14" t="s">
        <v>1929</v>
      </c>
      <c r="G12" s="14" t="s">
        <v>774</v>
      </c>
      <c r="H12" s="14" t="s">
        <v>53</v>
      </c>
      <c r="I12" s="15" t="s">
        <v>1116</v>
      </c>
      <c r="J12" s="30" t="s">
        <v>1928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774</v>
      </c>
      <c r="F13" s="14" t="s">
        <v>1929</v>
      </c>
      <c r="G13" s="14" t="s">
        <v>774</v>
      </c>
      <c r="H13" s="14" t="s">
        <v>1116</v>
      </c>
      <c r="I13" s="15" t="s">
        <v>1116</v>
      </c>
      <c r="J13" s="30" t="s">
        <v>1928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774</v>
      </c>
      <c r="F14" s="14" t="s">
        <v>1929</v>
      </c>
      <c r="G14" s="14" t="s">
        <v>774</v>
      </c>
      <c r="H14" s="14" t="s">
        <v>1116</v>
      </c>
      <c r="I14" s="15" t="s">
        <v>1116</v>
      </c>
      <c r="J14" s="30" t="s">
        <v>1928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774</v>
      </c>
      <c r="F15" s="14" t="s">
        <v>1929</v>
      </c>
      <c r="G15" s="14" t="s">
        <v>774</v>
      </c>
      <c r="H15" s="14" t="s">
        <v>1116</v>
      </c>
      <c r="I15" s="15" t="s">
        <v>1116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774</v>
      </c>
      <c r="F16" s="14" t="s">
        <v>1929</v>
      </c>
      <c r="G16" s="14" t="s">
        <v>774</v>
      </c>
      <c r="H16" s="14" t="s">
        <v>1116</v>
      </c>
      <c r="I16" s="15" t="s">
        <v>1116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774</v>
      </c>
      <c r="F17" s="14" t="s">
        <v>1929</v>
      </c>
      <c r="G17" s="14" t="s">
        <v>774</v>
      </c>
      <c r="H17" s="14" t="s">
        <v>1116</v>
      </c>
      <c r="I17" s="15" t="s">
        <v>1116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774</v>
      </c>
      <c r="F18" s="29" t="s">
        <v>1929</v>
      </c>
      <c r="G18" s="29" t="s">
        <v>774</v>
      </c>
      <c r="H18" s="29" t="s">
        <v>1116</v>
      </c>
      <c r="I18" s="43" t="s">
        <v>1116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638" t="s">
        <v>77</v>
      </c>
      <c r="C2" s="638"/>
      <c r="D2" s="638"/>
      <c r="E2" s="638"/>
      <c r="F2" s="638"/>
      <c r="G2" s="638"/>
      <c r="H2" s="638"/>
      <c r="I2" s="638"/>
      <c r="J2" s="638"/>
      <c r="K2" s="638"/>
    </row>
    <row r="3" spans="2:11" ht="18.75" x14ac:dyDescent="0.25">
      <c r="B3" s="624" t="s">
        <v>78</v>
      </c>
      <c r="C3" s="637"/>
      <c r="D3" s="637"/>
      <c r="E3" s="637"/>
      <c r="F3" s="637"/>
      <c r="G3" s="637"/>
      <c r="H3" s="637"/>
      <c r="I3" s="637"/>
      <c r="J3" s="637"/>
      <c r="K3" s="637"/>
    </row>
    <row r="4" spans="2:11" x14ac:dyDescent="0.2">
      <c r="B4" s="625" t="s">
        <v>1930</v>
      </c>
      <c r="C4" s="625"/>
      <c r="D4" s="625"/>
      <c r="E4" s="625"/>
      <c r="F4" s="625"/>
      <c r="G4" s="625"/>
      <c r="H4" s="625"/>
      <c r="I4" s="625"/>
      <c r="J4" s="625"/>
      <c r="K4" s="625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1246</v>
      </c>
      <c r="F7" s="11" t="s">
        <v>1247</v>
      </c>
      <c r="G7" s="11" t="s">
        <v>1248</v>
      </c>
      <c r="H7" s="21" t="s">
        <v>1249</v>
      </c>
      <c r="I7" s="23" t="s">
        <v>1250</v>
      </c>
      <c r="J7" s="22" t="s">
        <v>1251</v>
      </c>
      <c r="K7" s="11" t="s">
        <v>1252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1070</v>
      </c>
      <c r="F8" s="26" t="s">
        <v>1070</v>
      </c>
      <c r="G8" s="26" t="s">
        <v>1070</v>
      </c>
      <c r="H8" s="27" t="s">
        <v>1192</v>
      </c>
      <c r="I8" s="32" t="s">
        <v>1070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1070</v>
      </c>
      <c r="F9" s="14" t="s">
        <v>1070</v>
      </c>
      <c r="G9" s="14" t="s">
        <v>774</v>
      </c>
      <c r="H9" s="27" t="s">
        <v>1192</v>
      </c>
      <c r="I9" s="33" t="s">
        <v>1070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1116</v>
      </c>
      <c r="G10" s="14" t="s">
        <v>774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1929</v>
      </c>
      <c r="G11" s="14" t="s">
        <v>1015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1929</v>
      </c>
      <c r="F12" s="14" t="s">
        <v>1929</v>
      </c>
      <c r="G12" s="14" t="s">
        <v>1015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1929</v>
      </c>
      <c r="F13" s="14" t="s">
        <v>1929</v>
      </c>
      <c r="G13" s="14" t="s">
        <v>1015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1929</v>
      </c>
      <c r="F14" s="14" t="s">
        <v>1929</v>
      </c>
      <c r="G14" s="14" t="s">
        <v>1015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1929</v>
      </c>
      <c r="F15" s="14" t="s">
        <v>1929</v>
      </c>
      <c r="G15" s="14" t="s">
        <v>1015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1929</v>
      </c>
      <c r="F16" s="14" t="s">
        <v>1929</v>
      </c>
      <c r="G16" s="14" t="s">
        <v>1015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1929</v>
      </c>
      <c r="F17" s="14" t="s">
        <v>1929</v>
      </c>
      <c r="G17" s="14" t="s">
        <v>1015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1929</v>
      </c>
      <c r="F18" s="17" t="s">
        <v>1005</v>
      </c>
      <c r="G18" s="17" t="s">
        <v>1015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1931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1048</v>
      </c>
      <c r="F11" s="515" t="s">
        <v>1048</v>
      </c>
      <c r="G11" s="560"/>
      <c r="H11" s="515" t="s">
        <v>1048</v>
      </c>
      <c r="I11" s="515" t="s">
        <v>1048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1048</v>
      </c>
      <c r="F12" s="515" t="s">
        <v>1048</v>
      </c>
      <c r="G12" s="560"/>
      <c r="H12" s="515" t="s">
        <v>1048</v>
      </c>
      <c r="I12" s="515" t="s">
        <v>1048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1048</v>
      </c>
      <c r="F13" s="515" t="s">
        <v>1048</v>
      </c>
      <c r="G13" s="560"/>
      <c r="H13" s="515" t="s">
        <v>1048</v>
      </c>
      <c r="I13" s="515" t="s">
        <v>1048</v>
      </c>
      <c r="J13" s="458" t="s">
        <v>277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1048</v>
      </c>
      <c r="F14" s="515" t="s">
        <v>1048</v>
      </c>
      <c r="G14" s="560"/>
      <c r="H14" s="587" t="s">
        <v>57</v>
      </c>
      <c r="I14" s="515" t="s">
        <v>1048</v>
      </c>
      <c r="J14" s="458" t="s">
        <v>277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1932</v>
      </c>
      <c r="F15" s="515" t="s">
        <v>1048</v>
      </c>
      <c r="G15" s="560"/>
      <c r="H15" s="587" t="s">
        <v>57</v>
      </c>
      <c r="I15" s="515" t="s">
        <v>1048</v>
      </c>
      <c r="J15" s="458" t="s">
        <v>277</v>
      </c>
      <c r="K15" s="458" t="s">
        <v>277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1932</v>
      </c>
      <c r="F16" s="515" t="s">
        <v>1048</v>
      </c>
      <c r="G16" s="560"/>
      <c r="H16" s="587" t="s">
        <v>57</v>
      </c>
      <c r="I16" s="515" t="s">
        <v>1934</v>
      </c>
      <c r="J16" s="458" t="s">
        <v>277</v>
      </c>
      <c r="K16" s="458" t="s">
        <v>277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1932</v>
      </c>
      <c r="F17" s="515" t="s">
        <v>1048</v>
      </c>
      <c r="G17" s="560"/>
      <c r="H17" s="587" t="s">
        <v>57</v>
      </c>
      <c r="I17" s="515" t="s">
        <v>65</v>
      </c>
      <c r="J17" s="458" t="s">
        <v>277</v>
      </c>
      <c r="K17" s="458" t="s">
        <v>277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1935</v>
      </c>
      <c r="F18" s="515" t="s">
        <v>279</v>
      </c>
      <c r="G18" s="560"/>
      <c r="H18" s="561" t="s">
        <v>65</v>
      </c>
      <c r="I18" s="515" t="s">
        <v>327</v>
      </c>
      <c r="J18" s="458" t="s">
        <v>277</v>
      </c>
      <c r="K18" s="458" t="s">
        <v>277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1935</v>
      </c>
      <c r="F19" s="515" t="s">
        <v>334</v>
      </c>
      <c r="G19" s="560"/>
      <c r="H19" s="561" t="s">
        <v>65</v>
      </c>
      <c r="I19" s="515" t="s">
        <v>327</v>
      </c>
      <c r="J19" s="458" t="s">
        <v>277</v>
      </c>
      <c r="K19" s="458" t="s">
        <v>277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1935</v>
      </c>
      <c r="F20" s="515" t="s">
        <v>375</v>
      </c>
      <c r="G20" s="560"/>
      <c r="H20" s="561" t="s">
        <v>525</v>
      </c>
      <c r="I20" s="515" t="s">
        <v>327</v>
      </c>
      <c r="J20" s="458" t="s">
        <v>277</v>
      </c>
      <c r="K20" s="458" t="s">
        <v>277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358</v>
      </c>
      <c r="F21" s="515" t="s">
        <v>1936</v>
      </c>
      <c r="G21" s="560"/>
      <c r="H21" s="561" t="s">
        <v>1937</v>
      </c>
      <c r="I21" s="515" t="s">
        <v>341</v>
      </c>
      <c r="J21" s="458" t="s">
        <v>277</v>
      </c>
      <c r="K21" s="458" t="s">
        <v>277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358</v>
      </c>
      <c r="F22" s="515" t="s">
        <v>1938</v>
      </c>
      <c r="G22" s="560"/>
      <c r="H22" s="561" t="s">
        <v>1937</v>
      </c>
      <c r="I22" s="515" t="s">
        <v>62</v>
      </c>
      <c r="J22" s="458" t="s">
        <v>277</v>
      </c>
      <c r="K22" s="458" t="s">
        <v>277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1938</v>
      </c>
      <c r="G23" s="560"/>
      <c r="H23" s="561" t="s">
        <v>989</v>
      </c>
      <c r="I23" s="515" t="s">
        <v>62</v>
      </c>
      <c r="J23" s="458" t="s">
        <v>277</v>
      </c>
      <c r="K23" s="458" t="s">
        <v>277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1939</v>
      </c>
      <c r="F24" s="515" t="s">
        <v>1940</v>
      </c>
      <c r="G24" s="308"/>
      <c r="H24" s="561" t="s">
        <v>989</v>
      </c>
      <c r="I24" s="515" t="s">
        <v>1941</v>
      </c>
      <c r="J24" s="458" t="s">
        <v>277</v>
      </c>
      <c r="K24" s="458" t="s">
        <v>277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1939</v>
      </c>
      <c r="F25" s="515" t="s">
        <v>1940</v>
      </c>
      <c r="G25" s="308"/>
      <c r="H25" s="561" t="s">
        <v>989</v>
      </c>
      <c r="I25" s="515" t="s">
        <v>1941</v>
      </c>
      <c r="J25" s="458"/>
      <c r="K25" s="460" t="s">
        <v>1942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1939</v>
      </c>
      <c r="F26" s="515" t="s">
        <v>1940</v>
      </c>
      <c r="G26" s="308"/>
      <c r="H26" s="561" t="s">
        <v>989</v>
      </c>
      <c r="I26" s="515" t="s">
        <v>1943</v>
      </c>
      <c r="J26" s="458" t="s">
        <v>277</v>
      </c>
      <c r="K26" s="460" t="s">
        <v>1944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1342</v>
      </c>
      <c r="F27" s="452" t="s">
        <v>732</v>
      </c>
      <c r="G27" s="308"/>
      <c r="H27" s="561" t="s">
        <v>989</v>
      </c>
      <c r="I27" s="515" t="s">
        <v>338</v>
      </c>
      <c r="J27" s="458" t="s">
        <v>277</v>
      </c>
      <c r="K27" s="460" t="s">
        <v>1944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1342</v>
      </c>
      <c r="F28" s="452" t="s">
        <v>1945</v>
      </c>
      <c r="G28" s="308"/>
      <c r="H28" s="561" t="s">
        <v>989</v>
      </c>
      <c r="I28" s="589" t="s">
        <v>1946</v>
      </c>
      <c r="J28" s="458" t="s">
        <v>277</v>
      </c>
      <c r="K28" s="460" t="s">
        <v>1944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1947</v>
      </c>
      <c r="F29" s="452" t="s">
        <v>1948</v>
      </c>
      <c r="G29" s="308"/>
      <c r="H29" s="561" t="s">
        <v>327</v>
      </c>
      <c r="I29" s="358" t="s">
        <v>318</v>
      </c>
      <c r="J29" s="458" t="s">
        <v>277</v>
      </c>
      <c r="K29" s="460" t="s">
        <v>1944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1947</v>
      </c>
      <c r="F30" s="452" t="s">
        <v>1948</v>
      </c>
      <c r="G30" s="308"/>
      <c r="H30" s="588" t="s">
        <v>327</v>
      </c>
      <c r="I30" s="306" t="s">
        <v>318</v>
      </c>
      <c r="J30" s="458" t="s">
        <v>277</v>
      </c>
      <c r="K30" s="460" t="s">
        <v>1944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1947</v>
      </c>
      <c r="F31" s="452" t="s">
        <v>1948</v>
      </c>
      <c r="G31" s="308"/>
      <c r="H31" s="561" t="s">
        <v>327</v>
      </c>
      <c r="I31" s="306" t="s">
        <v>57</v>
      </c>
      <c r="J31" s="458" t="s">
        <v>277</v>
      </c>
      <c r="K31" s="460" t="s">
        <v>1944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1947</v>
      </c>
      <c r="F32" s="452" t="s">
        <v>1948</v>
      </c>
      <c r="G32" s="308"/>
      <c r="H32" s="561" t="s">
        <v>327</v>
      </c>
      <c r="I32" s="306" t="s">
        <v>57</v>
      </c>
      <c r="J32" s="458" t="s">
        <v>277</v>
      </c>
      <c r="K32" s="460" t="s">
        <v>1944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1947</v>
      </c>
      <c r="F33" s="452" t="s">
        <v>1949</v>
      </c>
      <c r="G33" s="308"/>
      <c r="H33" s="561" t="s">
        <v>327</v>
      </c>
      <c r="I33" s="306" t="s">
        <v>57</v>
      </c>
      <c r="J33" s="458" t="s">
        <v>277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1950</v>
      </c>
      <c r="G34" s="593"/>
      <c r="H34" s="538" t="s">
        <v>340</v>
      </c>
      <c r="I34" s="537"/>
      <c r="J34" s="458" t="s">
        <v>277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1951</v>
      </c>
      <c r="G35" s="594"/>
      <c r="H35" s="538" t="s">
        <v>340</v>
      </c>
      <c r="I35" s="537"/>
      <c r="J35" s="458" t="s">
        <v>277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1951</v>
      </c>
      <c r="G36" s="594"/>
      <c r="H36" s="538" t="s">
        <v>340</v>
      </c>
      <c r="I36" s="537"/>
      <c r="J36" s="458" t="s">
        <v>277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1951</v>
      </c>
      <c r="G37" s="595"/>
      <c r="H37" s="538" t="s">
        <v>340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1951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1951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1951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1952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1952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1953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1958</v>
      </c>
      <c r="F12" s="515" t="s">
        <v>1959</v>
      </c>
      <c r="G12" s="515" t="s">
        <v>1958</v>
      </c>
      <c r="H12" s="561" t="s">
        <v>1958</v>
      </c>
      <c r="I12" s="452" t="s">
        <v>1960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1958</v>
      </c>
      <c r="F13" s="515" t="s">
        <v>1959</v>
      </c>
      <c r="G13" s="515" t="s">
        <v>1958</v>
      </c>
      <c r="H13" s="561" t="s">
        <v>1961</v>
      </c>
      <c r="I13" s="452" t="s">
        <v>1960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1962</v>
      </c>
      <c r="F14" s="515" t="s">
        <v>1959</v>
      </c>
      <c r="G14" s="515" t="s">
        <v>1961</v>
      </c>
      <c r="H14" s="561" t="s">
        <v>340</v>
      </c>
      <c r="I14" s="452" t="s">
        <v>1963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1947</v>
      </c>
      <c r="F15" s="515" t="s">
        <v>1959</v>
      </c>
      <c r="G15" s="515" t="s">
        <v>1961</v>
      </c>
      <c r="H15" s="561" t="s">
        <v>340</v>
      </c>
      <c r="I15" s="452" t="s">
        <v>1964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1947</v>
      </c>
      <c r="F16" s="515" t="s">
        <v>1959</v>
      </c>
      <c r="G16" s="515" t="s">
        <v>1966</v>
      </c>
      <c r="H16" s="561" t="s">
        <v>340</v>
      </c>
      <c r="I16" s="452" t="s">
        <v>1964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1947</v>
      </c>
      <c r="F17" s="515" t="s">
        <v>1959</v>
      </c>
      <c r="G17" s="515" t="s">
        <v>1966</v>
      </c>
      <c r="H17" s="561" t="s">
        <v>340</v>
      </c>
      <c r="I17" s="452" t="s">
        <v>1967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1968</v>
      </c>
      <c r="F18" s="515" t="s">
        <v>1969</v>
      </c>
      <c r="G18" s="452" t="s">
        <v>1970</v>
      </c>
      <c r="H18" s="561" t="s">
        <v>56</v>
      </c>
      <c r="I18" s="452" t="s">
        <v>1967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1971</v>
      </c>
      <c r="F19" s="515" t="s">
        <v>1972</v>
      </c>
      <c r="G19" s="452" t="s">
        <v>1973</v>
      </c>
      <c r="H19" s="561" t="s">
        <v>56</v>
      </c>
      <c r="I19" s="452" t="s">
        <v>1967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1971</v>
      </c>
      <c r="F20" s="515" t="s">
        <v>1969</v>
      </c>
      <c r="G20" s="452" t="s">
        <v>1974</v>
      </c>
      <c r="H20" s="561" t="s">
        <v>56</v>
      </c>
      <c r="I20" s="452" t="s">
        <v>1967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860</v>
      </c>
      <c r="F21" s="515" t="s">
        <v>1969</v>
      </c>
      <c r="G21" s="452" t="s">
        <v>1975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1976</v>
      </c>
      <c r="F22" s="515" t="s">
        <v>1969</v>
      </c>
      <c r="G22" s="452" t="s">
        <v>1977</v>
      </c>
      <c r="H22" s="561" t="s">
        <v>398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1971</v>
      </c>
      <c r="F23" s="515" t="s">
        <v>1978</v>
      </c>
      <c r="G23" s="452" t="s">
        <v>1975</v>
      </c>
      <c r="H23" s="561" t="s">
        <v>398</v>
      </c>
      <c r="I23" s="452" t="s">
        <v>1964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1971</v>
      </c>
      <c r="F24" s="515" t="s">
        <v>1979</v>
      </c>
      <c r="G24" s="452" t="s">
        <v>1980</v>
      </c>
      <c r="H24" s="561" t="s">
        <v>65</v>
      </c>
      <c r="I24" s="452" t="s">
        <v>1964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1981</v>
      </c>
      <c r="F25" s="515" t="s">
        <v>1966</v>
      </c>
      <c r="G25" s="452" t="s">
        <v>306</v>
      </c>
      <c r="H25" s="561" t="s">
        <v>1982</v>
      </c>
      <c r="I25" s="452" t="s">
        <v>1983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1325</v>
      </c>
      <c r="F26" s="515" t="s">
        <v>1966</v>
      </c>
      <c r="G26" s="452" t="s">
        <v>306</v>
      </c>
      <c r="H26" s="561" t="s">
        <v>1982</v>
      </c>
      <c r="I26" s="452" t="s">
        <v>1984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1985</v>
      </c>
      <c r="F27" s="515" t="s">
        <v>1966</v>
      </c>
      <c r="G27" s="452" t="s">
        <v>306</v>
      </c>
      <c r="H27" s="561" t="s">
        <v>1982</v>
      </c>
      <c r="I27" s="452" t="s">
        <v>1984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1985</v>
      </c>
      <c r="F28" s="515" t="s">
        <v>56</v>
      </c>
      <c r="G28" s="452" t="s">
        <v>1986</v>
      </c>
      <c r="H28" s="515" t="s">
        <v>333</v>
      </c>
      <c r="I28" s="452" t="s">
        <v>339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393</v>
      </c>
      <c r="F29" s="515" t="s">
        <v>340</v>
      </c>
      <c r="G29" s="452" t="s">
        <v>431</v>
      </c>
      <c r="H29" s="515" t="s">
        <v>333</v>
      </c>
      <c r="I29" s="306" t="s">
        <v>1987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393</v>
      </c>
      <c r="F30" s="515" t="s">
        <v>340</v>
      </c>
      <c r="G30" s="452" t="s">
        <v>431</v>
      </c>
      <c r="H30" s="515" t="s">
        <v>1988</v>
      </c>
      <c r="I30" s="306" t="s">
        <v>1987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393</v>
      </c>
      <c r="F31" s="515" t="s">
        <v>340</v>
      </c>
      <c r="G31" s="452" t="s">
        <v>57</v>
      </c>
      <c r="H31" s="515" t="s">
        <v>1988</v>
      </c>
      <c r="I31" s="306" t="s">
        <v>340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393</v>
      </c>
      <c r="F32" s="515" t="s">
        <v>340</v>
      </c>
      <c r="G32" s="452" t="s">
        <v>1989</v>
      </c>
      <c r="H32" s="515" t="s">
        <v>1988</v>
      </c>
      <c r="I32" s="306" t="s">
        <v>340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393</v>
      </c>
      <c r="F33" s="515" t="s">
        <v>340</v>
      </c>
      <c r="G33" s="452" t="s">
        <v>1989</v>
      </c>
      <c r="H33" s="515" t="s">
        <v>1988</v>
      </c>
      <c r="I33" s="306" t="s">
        <v>1990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329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1953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48"/>
      <c r="F6" s="648"/>
      <c r="G6" s="648"/>
      <c r="H6" s="648"/>
      <c r="I6" s="648"/>
      <c r="J6" s="641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48"/>
      <c r="I7" s="452"/>
      <c r="J7" s="642"/>
      <c r="K7" s="657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48"/>
      <c r="I8" s="452"/>
      <c r="J8" s="642"/>
      <c r="K8" s="657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48"/>
      <c r="I9" s="452"/>
      <c r="J9" s="642"/>
      <c r="K9" s="657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48"/>
      <c r="I10" s="452"/>
      <c r="J10" s="642"/>
      <c r="K10" s="657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48"/>
      <c r="I11" s="452"/>
      <c r="J11" s="642"/>
      <c r="K11" s="657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48"/>
      <c r="I12" s="452"/>
      <c r="J12" s="642"/>
      <c r="K12" s="657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48"/>
      <c r="I13" s="452"/>
      <c r="J13" s="642"/>
      <c r="K13" s="657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48"/>
      <c r="I14" s="452"/>
      <c r="J14" s="642"/>
      <c r="K14" s="657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48"/>
      <c r="I15" s="452"/>
      <c r="J15" s="642"/>
      <c r="K15" s="657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48"/>
      <c r="I16" s="452"/>
      <c r="J16" s="642" t="s">
        <v>277</v>
      </c>
      <c r="K16" s="657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48"/>
      <c r="I17" s="452"/>
      <c r="J17" s="642" t="s">
        <v>277</v>
      </c>
      <c r="K17" s="657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48"/>
      <c r="I18" s="452"/>
      <c r="J18" s="642" t="s">
        <v>975</v>
      </c>
      <c r="K18" s="657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48"/>
      <c r="I19" s="452"/>
      <c r="J19" s="642" t="s">
        <v>975</v>
      </c>
      <c r="K19" s="657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48"/>
      <c r="I20" s="452"/>
      <c r="J20" s="642" t="s">
        <v>975</v>
      </c>
      <c r="K20" s="657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48"/>
      <c r="I21" s="452"/>
      <c r="J21" s="642" t="s">
        <v>975</v>
      </c>
      <c r="K21" s="657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48"/>
      <c r="I22" s="452"/>
      <c r="J22" s="642" t="s">
        <v>975</v>
      </c>
      <c r="K22" s="657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48"/>
      <c r="I23" s="452"/>
      <c r="J23" s="642" t="s">
        <v>277</v>
      </c>
      <c r="K23" s="657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48"/>
      <c r="I24" s="452"/>
      <c r="J24" s="642" t="s">
        <v>277</v>
      </c>
      <c r="K24" s="657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648"/>
      <c r="I25" s="452"/>
      <c r="J25" s="642" t="s">
        <v>277</v>
      </c>
      <c r="K25" s="657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648"/>
      <c r="I26" s="452"/>
      <c r="J26" s="642" t="s">
        <v>277</v>
      </c>
      <c r="K26" s="657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648"/>
      <c r="I27" s="452"/>
      <c r="J27" s="642" t="s">
        <v>277</v>
      </c>
      <c r="K27" s="657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648"/>
      <c r="I28" s="306"/>
      <c r="J28" s="642"/>
      <c r="K28" s="657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648"/>
      <c r="I29" s="306"/>
      <c r="J29" s="642" t="s">
        <v>493</v>
      </c>
      <c r="K29" s="657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648"/>
      <c r="I30" s="306"/>
      <c r="J30" s="642" t="s">
        <v>493</v>
      </c>
      <c r="K30" s="657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648"/>
      <c r="I31" s="306"/>
      <c r="J31" s="642" t="s">
        <v>493</v>
      </c>
      <c r="K31" s="657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648"/>
      <c r="I32" s="306"/>
      <c r="J32" s="642" t="s">
        <v>493</v>
      </c>
      <c r="K32" s="657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648"/>
      <c r="I33" s="306"/>
      <c r="J33" s="642" t="s">
        <v>493</v>
      </c>
      <c r="K33" s="657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651"/>
      <c r="I34" s="655"/>
      <c r="J34" s="642" t="s">
        <v>493</v>
      </c>
      <c r="K34" s="65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44"/>
      <c r="F35" s="643"/>
      <c r="G35" s="649"/>
      <c r="H35" s="651"/>
      <c r="I35" s="655"/>
      <c r="J35" s="642" t="s">
        <v>493</v>
      </c>
      <c r="K35" s="65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44"/>
      <c r="F36" s="643"/>
      <c r="G36" s="649"/>
      <c r="H36" s="651"/>
      <c r="I36" s="655"/>
      <c r="J36" s="642" t="s">
        <v>493</v>
      </c>
      <c r="K36" s="658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44"/>
      <c r="F37" s="643"/>
      <c r="G37" s="650"/>
      <c r="H37" s="651"/>
      <c r="I37" s="656"/>
      <c r="J37" s="642"/>
      <c r="K37" s="65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45"/>
      <c r="F38" s="647"/>
      <c r="G38" s="650"/>
      <c r="H38" s="652"/>
      <c r="I38" s="656"/>
      <c r="J38" s="642"/>
      <c r="K38" s="658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45"/>
      <c r="F39" s="647"/>
      <c r="G39" s="650"/>
      <c r="H39" s="652"/>
      <c r="I39" s="656"/>
      <c r="J39" s="642"/>
      <c r="K39" s="658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45"/>
      <c r="F40" s="647"/>
      <c r="G40" s="647"/>
      <c r="H40" s="653"/>
      <c r="I40" s="656"/>
      <c r="J40" s="643"/>
      <c r="K40" s="659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45"/>
      <c r="F41" s="647"/>
      <c r="G41" s="647"/>
      <c r="H41" s="647"/>
      <c r="I41" s="656"/>
      <c r="J41" s="643"/>
      <c r="K41" s="659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45"/>
      <c r="F42" s="647"/>
      <c r="G42" s="647"/>
      <c r="H42" s="647"/>
      <c r="I42" s="656"/>
      <c r="J42" s="643"/>
      <c r="K42" s="659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45"/>
      <c r="F43" s="647"/>
      <c r="G43" s="276"/>
      <c r="H43" s="647"/>
      <c r="I43" s="656"/>
      <c r="J43" s="643"/>
      <c r="K43" s="659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46"/>
      <c r="F44" s="276"/>
      <c r="G44" s="276"/>
      <c r="H44" s="654"/>
      <c r="I44" s="656"/>
      <c r="J44" s="600"/>
      <c r="K44" s="660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abSelected="1" topLeftCell="G1" zoomScale="115" zoomScaleNormal="115" workbookViewId="0">
      <selection activeCell="I44" sqref="I4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1992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48" t="s">
        <v>1993</v>
      </c>
      <c r="F6" s="648" t="s">
        <v>1993</v>
      </c>
      <c r="G6" s="648" t="s">
        <v>1993</v>
      </c>
      <c r="H6" s="648" t="s">
        <v>1993</v>
      </c>
      <c r="I6" s="648" t="s">
        <v>1993</v>
      </c>
      <c r="J6" s="675"/>
      <c r="K6" s="676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77"/>
      <c r="F7" s="661"/>
      <c r="G7" s="661"/>
      <c r="H7" s="640"/>
      <c r="I7" s="662"/>
      <c r="J7" s="642"/>
      <c r="K7" s="657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77"/>
      <c r="F8" s="661"/>
      <c r="G8" s="661"/>
      <c r="H8" s="640"/>
      <c r="I8" s="662"/>
      <c r="J8" s="642"/>
      <c r="K8" s="657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1994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77"/>
      <c r="F9" s="661"/>
      <c r="G9" s="661"/>
      <c r="H9" s="640"/>
      <c r="I9" s="662"/>
      <c r="J9" s="642"/>
      <c r="K9" s="657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77"/>
      <c r="F10" s="661"/>
      <c r="G10" s="661"/>
      <c r="H10" s="640"/>
      <c r="I10" s="662"/>
      <c r="J10" s="642"/>
      <c r="K10" s="657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77"/>
      <c r="F11" s="661"/>
      <c r="G11" s="661"/>
      <c r="H11" s="640"/>
      <c r="I11" s="662"/>
      <c r="J11" s="642"/>
      <c r="K11" s="657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77"/>
      <c r="F12" s="661" t="s">
        <v>1995</v>
      </c>
      <c r="G12" s="661" t="s">
        <v>1995</v>
      </c>
      <c r="H12" s="661" t="s">
        <v>1995</v>
      </c>
      <c r="I12" s="661" t="s">
        <v>1995</v>
      </c>
      <c r="J12" s="642"/>
      <c r="K12" s="657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77"/>
      <c r="F13" s="661" t="s">
        <v>1995</v>
      </c>
      <c r="G13" s="661" t="s">
        <v>1995</v>
      </c>
      <c r="H13" s="661" t="s">
        <v>1995</v>
      </c>
      <c r="I13" s="661" t="s">
        <v>1995</v>
      </c>
      <c r="J13" s="642"/>
      <c r="K13" s="663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77"/>
      <c r="F14" s="661" t="s">
        <v>1995</v>
      </c>
      <c r="G14" s="661" t="s">
        <v>1995</v>
      </c>
      <c r="H14" s="640" t="s">
        <v>1995</v>
      </c>
      <c r="I14" s="662" t="s">
        <v>1995</v>
      </c>
      <c r="J14" s="664"/>
      <c r="K14" s="66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77"/>
      <c r="F15" s="661" t="s">
        <v>2010</v>
      </c>
      <c r="G15" s="661" t="s">
        <v>1995</v>
      </c>
      <c r="H15" s="640" t="s">
        <v>108</v>
      </c>
      <c r="I15" s="662" t="s">
        <v>108</v>
      </c>
      <c r="J15" s="642"/>
      <c r="K15" s="66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77"/>
      <c r="F16" s="661" t="s">
        <v>108</v>
      </c>
      <c r="G16" s="661" t="s">
        <v>1995</v>
      </c>
      <c r="H16" s="640" t="s">
        <v>108</v>
      </c>
      <c r="I16" s="662" t="s">
        <v>319</v>
      </c>
      <c r="J16" s="642"/>
      <c r="K16" s="66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77"/>
      <c r="F17" s="661" t="s">
        <v>455</v>
      </c>
      <c r="G17" s="661" t="s">
        <v>1995</v>
      </c>
      <c r="H17" s="640" t="s">
        <v>108</v>
      </c>
      <c r="I17" s="662" t="s">
        <v>319</v>
      </c>
      <c r="J17" s="642"/>
      <c r="K17" s="66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77"/>
      <c r="F18" s="661" t="s">
        <v>455</v>
      </c>
      <c r="G18" s="661" t="s">
        <v>1995</v>
      </c>
      <c r="H18" s="640" t="s">
        <v>108</v>
      </c>
      <c r="I18" s="662" t="s">
        <v>319</v>
      </c>
      <c r="J18" s="666"/>
      <c r="K18" s="667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77"/>
      <c r="F19" s="661" t="s">
        <v>375</v>
      </c>
      <c r="G19" s="661" t="s">
        <v>318</v>
      </c>
      <c r="H19" s="640" t="s">
        <v>108</v>
      </c>
      <c r="I19" s="662"/>
      <c r="J19" s="666"/>
      <c r="K19" s="667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77"/>
      <c r="F20" s="661" t="s">
        <v>375</v>
      </c>
      <c r="G20" s="661" t="s">
        <v>306</v>
      </c>
      <c r="H20" s="640" t="s">
        <v>412</v>
      </c>
      <c r="I20" s="662" t="s">
        <v>412</v>
      </c>
      <c r="J20" s="666"/>
      <c r="K20" s="667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77"/>
      <c r="F21" s="661" t="s">
        <v>375</v>
      </c>
      <c r="G21" s="661" t="s">
        <v>2012</v>
      </c>
      <c r="H21" s="640" t="s">
        <v>412</v>
      </c>
      <c r="I21" s="662" t="s">
        <v>412</v>
      </c>
      <c r="J21" s="666"/>
      <c r="K21" s="667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77"/>
      <c r="F22" s="661" t="s">
        <v>375</v>
      </c>
      <c r="G22" s="662" t="s">
        <v>2012</v>
      </c>
      <c r="H22" s="640" t="s">
        <v>412</v>
      </c>
      <c r="I22" s="662" t="s">
        <v>412</v>
      </c>
      <c r="J22" s="642"/>
      <c r="K22" s="667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22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77"/>
      <c r="F23" s="661" t="s">
        <v>375</v>
      </c>
      <c r="G23" s="662" t="s">
        <v>2012</v>
      </c>
      <c r="H23" s="640" t="s">
        <v>54</v>
      </c>
      <c r="I23" s="662" t="s">
        <v>412</v>
      </c>
      <c r="J23" s="642"/>
      <c r="K23" s="667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7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77"/>
      <c r="F24" s="661" t="s">
        <v>2011</v>
      </c>
      <c r="G24" s="661" t="s">
        <v>447</v>
      </c>
      <c r="H24" s="640" t="s">
        <v>58</v>
      </c>
      <c r="I24" s="662" t="s">
        <v>412</v>
      </c>
      <c r="J24" s="642"/>
      <c r="K24" s="667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9</v>
      </c>
      <c r="O24" s="547" t="s">
        <v>1996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77"/>
      <c r="F25" s="661" t="s">
        <v>2011</v>
      </c>
      <c r="G25" s="662" t="s">
        <v>1983</v>
      </c>
      <c r="H25" s="640" t="s">
        <v>58</v>
      </c>
      <c r="I25" s="662" t="s">
        <v>1997</v>
      </c>
      <c r="J25" s="642"/>
      <c r="K25" s="667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77"/>
      <c r="F26" s="661" t="s">
        <v>2011</v>
      </c>
      <c r="G26" s="662" t="s">
        <v>53</v>
      </c>
      <c r="H26" s="640" t="s">
        <v>58</v>
      </c>
      <c r="I26" s="662" t="s">
        <v>57</v>
      </c>
      <c r="J26" s="642"/>
      <c r="K26" s="667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77"/>
      <c r="F27" s="662" t="s">
        <v>57</v>
      </c>
      <c r="G27" s="662" t="s">
        <v>496</v>
      </c>
      <c r="H27" s="640" t="s">
        <v>58</v>
      </c>
      <c r="I27" s="662" t="s">
        <v>57</v>
      </c>
      <c r="J27" s="664"/>
      <c r="K27" s="665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77"/>
      <c r="F28" s="662" t="s">
        <v>1067</v>
      </c>
      <c r="G28" s="662" t="s">
        <v>431</v>
      </c>
      <c r="H28" s="640" t="s">
        <v>53</v>
      </c>
      <c r="I28" s="668" t="s">
        <v>57</v>
      </c>
      <c r="J28" s="642"/>
      <c r="K28" s="665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77"/>
      <c r="F29" s="662" t="s">
        <v>1067</v>
      </c>
      <c r="G29" s="662" t="s">
        <v>431</v>
      </c>
      <c r="H29" s="640" t="s">
        <v>53</v>
      </c>
      <c r="I29" s="668"/>
      <c r="J29" s="642"/>
      <c r="K29" s="665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77"/>
      <c r="F30" s="662" t="s">
        <v>1067</v>
      </c>
      <c r="G30" s="662" t="s">
        <v>431</v>
      </c>
      <c r="H30" s="640" t="s">
        <v>53</v>
      </c>
      <c r="I30" s="668"/>
      <c r="J30" s="642"/>
      <c r="K30" s="665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77"/>
      <c r="F31" s="662" t="s">
        <v>1067</v>
      </c>
      <c r="G31" s="662" t="s">
        <v>67</v>
      </c>
      <c r="H31" s="640" t="s">
        <v>413</v>
      </c>
      <c r="I31" s="668"/>
      <c r="J31" s="642"/>
      <c r="K31" s="665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77"/>
      <c r="F32" s="662" t="s">
        <v>1067</v>
      </c>
      <c r="G32" s="662"/>
      <c r="H32" s="640" t="s">
        <v>413</v>
      </c>
      <c r="I32" s="668"/>
      <c r="J32" s="642"/>
      <c r="K32" s="665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77"/>
      <c r="F33" s="662" t="s">
        <v>1067</v>
      </c>
      <c r="G33" s="662"/>
      <c r="H33" s="640" t="s">
        <v>413</v>
      </c>
      <c r="I33" s="668"/>
      <c r="J33" s="642"/>
      <c r="K33" s="665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77"/>
      <c r="F34" s="651"/>
      <c r="G34" s="651"/>
      <c r="H34" s="678" t="s">
        <v>413</v>
      </c>
      <c r="I34" s="655"/>
      <c r="J34" s="642"/>
      <c r="K34" s="67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79"/>
      <c r="F35" s="643"/>
      <c r="G35" s="649"/>
      <c r="H35" s="678" t="s">
        <v>413</v>
      </c>
      <c r="I35" s="655"/>
      <c r="J35" s="642"/>
      <c r="K35" s="671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79"/>
      <c r="F36" s="643"/>
      <c r="G36" s="649"/>
      <c r="H36" s="678"/>
      <c r="I36" s="655"/>
      <c r="J36" s="642"/>
      <c r="K36" s="671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79"/>
      <c r="F37" s="643"/>
      <c r="G37" s="650"/>
      <c r="H37" s="678"/>
      <c r="I37" s="656"/>
      <c r="J37" s="642"/>
      <c r="K37" s="671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79"/>
      <c r="F38" s="647"/>
      <c r="G38" s="650"/>
      <c r="H38" s="680"/>
      <c r="I38" s="656"/>
      <c r="J38" s="642"/>
      <c r="K38" s="671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79"/>
      <c r="F39" s="647"/>
      <c r="G39" s="650"/>
      <c r="H39" s="680"/>
      <c r="I39" s="656"/>
      <c r="J39" s="672"/>
      <c r="K39" s="671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79"/>
      <c r="F40" s="647"/>
      <c r="G40" s="647"/>
      <c r="H40" s="681"/>
      <c r="I40" s="656"/>
      <c r="J40" s="672"/>
      <c r="K40" s="673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79"/>
      <c r="F41" s="647"/>
      <c r="G41" s="647"/>
      <c r="H41" s="682"/>
      <c r="I41" s="656"/>
      <c r="J41" s="672"/>
      <c r="K41" s="673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79"/>
      <c r="F42" s="647"/>
      <c r="G42" s="647"/>
      <c r="H42" s="682"/>
      <c r="I42" s="656"/>
      <c r="J42" s="672"/>
      <c r="K42" s="67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79"/>
      <c r="F43" s="647"/>
      <c r="G43" s="654"/>
      <c r="H43" s="682"/>
      <c r="I43" s="656"/>
      <c r="J43" s="672"/>
      <c r="K43" s="673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83"/>
      <c r="F44" s="654"/>
      <c r="G44" s="654"/>
      <c r="H44" s="684"/>
      <c r="I44" s="656"/>
      <c r="J44" s="674"/>
      <c r="K44" s="654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" zoomScale="115" zoomScaleNormal="115" workbookViewId="0">
      <selection activeCell="G14" sqref="G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1998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48" t="s">
        <v>1999</v>
      </c>
      <c r="F6" s="648" t="s">
        <v>1999</v>
      </c>
      <c r="G6" s="648" t="s">
        <v>1999</v>
      </c>
      <c r="H6" s="648" t="s">
        <v>1999</v>
      </c>
      <c r="I6" s="648" t="s">
        <v>1999</v>
      </c>
      <c r="J6" s="675"/>
      <c r="K6" s="676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61"/>
      <c r="F7" s="661"/>
      <c r="G7" s="661"/>
      <c r="H7" s="648"/>
      <c r="I7" s="662"/>
      <c r="J7" s="642"/>
      <c r="K7" s="657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61"/>
      <c r="F8" s="661"/>
      <c r="G8" s="661"/>
      <c r="H8" s="648"/>
      <c r="I8" s="662"/>
      <c r="J8" s="642"/>
      <c r="K8" s="657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61"/>
      <c r="F9" s="661"/>
      <c r="G9" s="661"/>
      <c r="H9" s="648"/>
      <c r="I9" s="662"/>
      <c r="J9" s="642"/>
      <c r="K9" s="657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61"/>
      <c r="F10" s="661"/>
      <c r="G10" s="661"/>
      <c r="H10" s="648"/>
      <c r="I10" s="662"/>
      <c r="J10" s="642"/>
      <c r="K10" s="657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61"/>
      <c r="F11" s="661"/>
      <c r="G11" s="661"/>
      <c r="H11" s="648"/>
      <c r="I11" s="662"/>
      <c r="J11" s="642"/>
      <c r="K11" s="657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61"/>
      <c r="F12" s="661"/>
      <c r="G12" s="661"/>
      <c r="H12" s="648"/>
      <c r="I12" s="662"/>
      <c r="J12" s="642"/>
      <c r="K12" s="657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61"/>
      <c r="F13" s="661"/>
      <c r="G13" s="661"/>
      <c r="H13" s="648"/>
      <c r="I13" s="662"/>
      <c r="J13" s="642"/>
      <c r="K13" s="657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61"/>
      <c r="F14" s="661"/>
      <c r="G14" s="661"/>
      <c r="H14" s="648"/>
      <c r="I14" s="662"/>
      <c r="J14" s="642"/>
      <c r="K14" s="66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1"/>
      <c r="F15" s="661"/>
      <c r="G15" s="661"/>
      <c r="H15" s="648"/>
      <c r="I15" s="662"/>
      <c r="J15" s="642"/>
      <c r="K15" s="66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1"/>
      <c r="F16" s="662"/>
      <c r="G16" s="661"/>
      <c r="H16" s="648"/>
      <c r="I16" s="662"/>
      <c r="J16" s="642"/>
      <c r="K16" s="66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1"/>
      <c r="F17" s="661"/>
      <c r="G17" s="661"/>
      <c r="H17" s="648"/>
      <c r="I17" s="662"/>
      <c r="J17" s="642"/>
      <c r="K17" s="66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1"/>
      <c r="F18" s="661"/>
      <c r="G18" s="662"/>
      <c r="H18" s="648"/>
      <c r="I18" s="662"/>
      <c r="J18" s="642"/>
      <c r="K18" s="66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1"/>
      <c r="F19" s="661"/>
      <c r="G19" s="662"/>
      <c r="H19" s="648"/>
      <c r="I19" s="662"/>
      <c r="J19" s="642"/>
      <c r="K19" s="66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1"/>
      <c r="F20" s="661"/>
      <c r="G20" s="662"/>
      <c r="H20" s="648"/>
      <c r="I20" s="662"/>
      <c r="J20" s="642"/>
      <c r="K20" s="66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1"/>
      <c r="F21" s="661"/>
      <c r="G21" s="662"/>
      <c r="H21" s="648"/>
      <c r="I21" s="662"/>
      <c r="J21" s="642"/>
      <c r="K21" s="66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1"/>
      <c r="F22" s="661"/>
      <c r="G22" s="662"/>
      <c r="H22" s="648"/>
      <c r="I22" s="662"/>
      <c r="J22" s="642"/>
      <c r="K22" s="66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1"/>
      <c r="F23" s="661"/>
      <c r="G23" s="662"/>
      <c r="H23" s="648"/>
      <c r="I23" s="662"/>
      <c r="J23" s="642"/>
      <c r="K23" s="66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1"/>
      <c r="F24" s="661"/>
      <c r="G24" s="662"/>
      <c r="H24" s="648"/>
      <c r="I24" s="662"/>
      <c r="J24" s="642"/>
      <c r="K24" s="66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1"/>
      <c r="F25" s="661"/>
      <c r="G25" s="662"/>
      <c r="H25" s="648"/>
      <c r="I25" s="662"/>
      <c r="J25" s="642"/>
      <c r="K25" s="665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1"/>
      <c r="F26" s="661"/>
      <c r="G26" s="662"/>
      <c r="H26" s="648"/>
      <c r="I26" s="662"/>
      <c r="J26" s="642"/>
      <c r="K26" s="665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1"/>
      <c r="F27" s="662"/>
      <c r="G27" s="662"/>
      <c r="H27" s="648"/>
      <c r="I27" s="662"/>
      <c r="J27" s="642"/>
      <c r="K27" s="665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1"/>
      <c r="F28" s="662"/>
      <c r="G28" s="662"/>
      <c r="H28" s="648"/>
      <c r="I28" s="668"/>
      <c r="J28" s="642"/>
      <c r="K28" s="665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61"/>
      <c r="F29" s="662"/>
      <c r="G29" s="662"/>
      <c r="H29" s="648"/>
      <c r="I29" s="668"/>
      <c r="J29" s="642"/>
      <c r="K29" s="665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61"/>
      <c r="F30" s="662"/>
      <c r="G30" s="662"/>
      <c r="H30" s="648"/>
      <c r="I30" s="668"/>
      <c r="J30" s="642"/>
      <c r="K30" s="665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61"/>
      <c r="F31" s="662"/>
      <c r="G31" s="662"/>
      <c r="H31" s="648"/>
      <c r="I31" s="668"/>
      <c r="J31" s="642"/>
      <c r="K31" s="665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61"/>
      <c r="F32" s="662"/>
      <c r="G32" s="662"/>
      <c r="H32" s="648"/>
      <c r="I32" s="668"/>
      <c r="J32" s="642"/>
      <c r="K32" s="665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61"/>
      <c r="F33" s="662"/>
      <c r="G33" s="662"/>
      <c r="H33" s="648"/>
      <c r="I33" s="668"/>
      <c r="J33" s="642"/>
      <c r="K33" s="665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69"/>
      <c r="F34" s="651"/>
      <c r="G34" s="651"/>
      <c r="H34" s="651"/>
      <c r="I34" s="655"/>
      <c r="J34" s="642"/>
      <c r="K34" s="671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44"/>
      <c r="F35" s="643"/>
      <c r="G35" s="649"/>
      <c r="H35" s="651"/>
      <c r="I35" s="655"/>
      <c r="J35" s="642"/>
      <c r="K35" s="671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44"/>
      <c r="F36" s="643"/>
      <c r="G36" s="649"/>
      <c r="H36" s="651"/>
      <c r="I36" s="655"/>
      <c r="J36" s="642"/>
      <c r="K36" s="671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44"/>
      <c r="F37" s="643"/>
      <c r="G37" s="650"/>
      <c r="H37" s="651"/>
      <c r="I37" s="656"/>
      <c r="J37" s="642"/>
      <c r="K37" s="671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45"/>
      <c r="F38" s="647"/>
      <c r="G38" s="650"/>
      <c r="H38" s="652"/>
      <c r="I38" s="656"/>
      <c r="J38" s="642"/>
      <c r="K38" s="671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45"/>
      <c r="F39" s="647"/>
      <c r="G39" s="650"/>
      <c r="H39" s="652"/>
      <c r="I39" s="656"/>
      <c r="J39" s="672"/>
      <c r="K39" s="671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45"/>
      <c r="F40" s="647"/>
      <c r="G40" s="647"/>
      <c r="H40" s="653"/>
      <c r="I40" s="656"/>
      <c r="J40" s="672"/>
      <c r="K40" s="673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45"/>
      <c r="F41" s="647"/>
      <c r="G41" s="647"/>
      <c r="H41" s="647"/>
      <c r="I41" s="656"/>
      <c r="J41" s="672"/>
      <c r="K41" s="673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45"/>
      <c r="F42" s="647"/>
      <c r="G42" s="647"/>
      <c r="H42" s="647"/>
      <c r="I42" s="656"/>
      <c r="J42" s="672"/>
      <c r="K42" s="67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45"/>
      <c r="F43" s="647"/>
      <c r="G43" s="654"/>
      <c r="H43" s="647"/>
      <c r="I43" s="656"/>
      <c r="J43" s="672"/>
      <c r="K43" s="673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46"/>
      <c r="F44" s="654"/>
      <c r="G44" s="654"/>
      <c r="H44" s="654"/>
      <c r="I44" s="656"/>
      <c r="J44" s="674"/>
      <c r="K44" s="654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zoomScale="115" zoomScaleNormal="115" workbookViewId="0">
      <selection activeCell="J24" sqref="J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2000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48" t="s">
        <v>2001</v>
      </c>
      <c r="F6" s="648" t="s">
        <v>2001</v>
      </c>
      <c r="G6" s="648" t="s">
        <v>2001</v>
      </c>
      <c r="H6" s="648" t="s">
        <v>2001</v>
      </c>
      <c r="I6" s="648" t="s">
        <v>2001</v>
      </c>
      <c r="J6" s="675"/>
      <c r="K6" s="676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61"/>
      <c r="F7" s="661"/>
      <c r="G7" s="661"/>
      <c r="H7" s="648"/>
      <c r="I7" s="662"/>
      <c r="J7" s="642"/>
      <c r="K7" s="657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61"/>
      <c r="F8" s="661"/>
      <c r="G8" s="661"/>
      <c r="H8" s="648"/>
      <c r="I8" s="662"/>
      <c r="J8" s="642"/>
      <c r="K8" s="657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61"/>
      <c r="F9" s="661"/>
      <c r="G9" s="661"/>
      <c r="H9" s="648"/>
      <c r="I9" s="662"/>
      <c r="J9" s="642"/>
      <c r="K9" s="657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61"/>
      <c r="F10" s="661"/>
      <c r="G10" s="661"/>
      <c r="H10" s="648"/>
      <c r="I10" s="662"/>
      <c r="J10" s="642"/>
      <c r="K10" s="657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61"/>
      <c r="F11" s="661"/>
      <c r="G11" s="661"/>
      <c r="H11" s="648"/>
      <c r="I11" s="662"/>
      <c r="J11" s="642"/>
      <c r="K11" s="657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61"/>
      <c r="F12" s="661"/>
      <c r="G12" s="661"/>
      <c r="H12" s="648"/>
      <c r="I12" s="662"/>
      <c r="J12" s="642"/>
      <c r="K12" s="657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61"/>
      <c r="F13" s="661"/>
      <c r="G13" s="661"/>
      <c r="H13" s="648"/>
      <c r="I13" s="662"/>
      <c r="J13" s="642"/>
      <c r="K13" s="657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61"/>
      <c r="F14" s="661"/>
      <c r="G14" s="661"/>
      <c r="H14" s="648"/>
      <c r="I14" s="662"/>
      <c r="J14" s="642"/>
      <c r="K14" s="66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1"/>
      <c r="F15" s="661"/>
      <c r="G15" s="661"/>
      <c r="H15" s="648"/>
      <c r="I15" s="662"/>
      <c r="J15" s="642"/>
      <c r="K15" s="66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1"/>
      <c r="F16" s="662"/>
      <c r="G16" s="661"/>
      <c r="H16" s="648"/>
      <c r="I16" s="662"/>
      <c r="J16" s="642"/>
      <c r="K16" s="66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1"/>
      <c r="F17" s="661"/>
      <c r="G17" s="661"/>
      <c r="H17" s="648"/>
      <c r="I17" s="662"/>
      <c r="J17" s="642"/>
      <c r="K17" s="66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1"/>
      <c r="F18" s="661"/>
      <c r="G18" s="662"/>
      <c r="H18" s="648"/>
      <c r="I18" s="662"/>
      <c r="J18" s="642"/>
      <c r="K18" s="66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1"/>
      <c r="F19" s="661"/>
      <c r="G19" s="662"/>
      <c r="H19" s="648"/>
      <c r="I19" s="662"/>
      <c r="J19" s="642"/>
      <c r="K19" s="66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1"/>
      <c r="F20" s="661"/>
      <c r="G20" s="662"/>
      <c r="H20" s="648"/>
      <c r="I20" s="662"/>
      <c r="J20" s="642"/>
      <c r="K20" s="66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1"/>
      <c r="F21" s="661"/>
      <c r="G21" s="662"/>
      <c r="H21" s="648"/>
      <c r="I21" s="662"/>
      <c r="J21" s="642"/>
      <c r="K21" s="66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1"/>
      <c r="F22" s="661"/>
      <c r="G22" s="662"/>
      <c r="H22" s="648"/>
      <c r="I22" s="662"/>
      <c r="J22" s="642"/>
      <c r="K22" s="66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1"/>
      <c r="F23" s="661"/>
      <c r="G23" s="662"/>
      <c r="H23" s="648"/>
      <c r="I23" s="662"/>
      <c r="J23" s="642"/>
      <c r="K23" s="66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1"/>
      <c r="F24" s="661"/>
      <c r="G24" s="662"/>
      <c r="H24" s="648"/>
      <c r="I24" s="662"/>
      <c r="J24" s="642"/>
      <c r="K24" s="66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1"/>
      <c r="F25" s="661"/>
      <c r="G25" s="662"/>
      <c r="H25" s="648"/>
      <c r="I25" s="662"/>
      <c r="J25" s="642"/>
      <c r="K25" s="665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1"/>
      <c r="F26" s="661"/>
      <c r="G26" s="662"/>
      <c r="H26" s="648"/>
      <c r="I26" s="662"/>
      <c r="J26" s="642"/>
      <c r="K26" s="665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1"/>
      <c r="F27" s="662"/>
      <c r="G27" s="662"/>
      <c r="H27" s="648"/>
      <c r="I27" s="662"/>
      <c r="J27" s="642"/>
      <c r="K27" s="665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1"/>
      <c r="F28" s="662"/>
      <c r="G28" s="662"/>
      <c r="H28" s="648"/>
      <c r="I28" s="668"/>
      <c r="J28" s="642"/>
      <c r="K28" s="665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61"/>
      <c r="F29" s="662"/>
      <c r="G29" s="662"/>
      <c r="H29" s="648"/>
      <c r="I29" s="668"/>
      <c r="J29" s="642"/>
      <c r="K29" s="665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61"/>
      <c r="F30" s="662"/>
      <c r="G30" s="662"/>
      <c r="H30" s="648"/>
      <c r="I30" s="668"/>
      <c r="J30" s="642"/>
      <c r="K30" s="665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61"/>
      <c r="F31" s="662"/>
      <c r="G31" s="662"/>
      <c r="H31" s="648"/>
      <c r="I31" s="668"/>
      <c r="J31" s="642"/>
      <c r="K31" s="665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61"/>
      <c r="F32" s="662"/>
      <c r="G32" s="662"/>
      <c r="H32" s="648"/>
      <c r="I32" s="668"/>
      <c r="J32" s="642"/>
      <c r="K32" s="665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61"/>
      <c r="F33" s="662"/>
      <c r="G33" s="662"/>
      <c r="H33" s="648"/>
      <c r="I33" s="668"/>
      <c r="J33" s="642"/>
      <c r="K33" s="665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69"/>
      <c r="F34" s="651"/>
      <c r="G34" s="651"/>
      <c r="H34" s="651"/>
      <c r="I34" s="655"/>
      <c r="J34" s="642"/>
      <c r="K34" s="671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44"/>
      <c r="F35" s="643"/>
      <c r="G35" s="649"/>
      <c r="H35" s="651"/>
      <c r="I35" s="655"/>
      <c r="J35" s="642"/>
      <c r="K35" s="671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44"/>
      <c r="F36" s="643"/>
      <c r="G36" s="649"/>
      <c r="H36" s="651"/>
      <c r="I36" s="655"/>
      <c r="J36" s="642"/>
      <c r="K36" s="671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44"/>
      <c r="F37" s="643"/>
      <c r="G37" s="650"/>
      <c r="H37" s="651"/>
      <c r="I37" s="656"/>
      <c r="J37" s="642"/>
      <c r="K37" s="671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45"/>
      <c r="F38" s="647"/>
      <c r="G38" s="650"/>
      <c r="H38" s="652"/>
      <c r="I38" s="656"/>
      <c r="J38" s="642"/>
      <c r="K38" s="671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45"/>
      <c r="F39" s="647"/>
      <c r="G39" s="650"/>
      <c r="H39" s="652"/>
      <c r="I39" s="656"/>
      <c r="J39" s="672"/>
      <c r="K39" s="671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45"/>
      <c r="F40" s="647"/>
      <c r="G40" s="647"/>
      <c r="H40" s="653"/>
      <c r="I40" s="656"/>
      <c r="J40" s="672"/>
      <c r="K40" s="673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45"/>
      <c r="F41" s="647"/>
      <c r="G41" s="647"/>
      <c r="H41" s="647"/>
      <c r="I41" s="656"/>
      <c r="J41" s="672"/>
      <c r="K41" s="673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45"/>
      <c r="F42" s="647"/>
      <c r="G42" s="647"/>
      <c r="H42" s="647"/>
      <c r="I42" s="656"/>
      <c r="J42" s="672"/>
      <c r="K42" s="67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45"/>
      <c r="F43" s="647"/>
      <c r="G43" s="654"/>
      <c r="H43" s="647"/>
      <c r="I43" s="656"/>
      <c r="J43" s="672"/>
      <c r="K43" s="673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46"/>
      <c r="F44" s="654"/>
      <c r="G44" s="654"/>
      <c r="H44" s="654"/>
      <c r="I44" s="656"/>
      <c r="J44" s="674"/>
      <c r="K44" s="654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14" t="s">
        <v>77</v>
      </c>
      <c r="C1" s="614"/>
      <c r="D1" s="614"/>
      <c r="E1" s="614"/>
      <c r="F1" s="614"/>
      <c r="G1" s="614"/>
      <c r="H1" s="614"/>
      <c r="I1" s="614"/>
      <c r="J1" s="614"/>
      <c r="K1" s="6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15" t="s">
        <v>78</v>
      </c>
      <c r="C2" s="615"/>
      <c r="D2" s="615"/>
      <c r="E2" s="615"/>
      <c r="F2" s="615"/>
      <c r="G2" s="615"/>
      <c r="H2" s="615"/>
      <c r="I2" s="615"/>
      <c r="J2" s="615"/>
      <c r="K2" s="61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16" t="s">
        <v>2002</v>
      </c>
      <c r="C3" s="617"/>
      <c r="D3" s="617"/>
      <c r="E3" s="617"/>
      <c r="F3" s="617"/>
      <c r="G3" s="617"/>
      <c r="H3" s="617"/>
      <c r="I3" s="617"/>
      <c r="J3" s="617"/>
      <c r="K3" s="61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48" t="s">
        <v>2003</v>
      </c>
      <c r="F6" s="648" t="s">
        <v>2003</v>
      </c>
      <c r="G6" s="648" t="s">
        <v>2003</v>
      </c>
      <c r="H6" s="648" t="s">
        <v>2003</v>
      </c>
      <c r="I6" s="648" t="s">
        <v>2003</v>
      </c>
      <c r="J6" s="675"/>
      <c r="K6" s="676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61"/>
      <c r="F7" s="661"/>
      <c r="G7" s="661"/>
      <c r="H7" s="648"/>
      <c r="I7" s="662"/>
      <c r="J7" s="642"/>
      <c r="K7" s="657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61"/>
      <c r="F8" s="661"/>
      <c r="G8" s="661"/>
      <c r="H8" s="648"/>
      <c r="I8" s="662"/>
      <c r="J8" s="642"/>
      <c r="K8" s="657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>K</v>
      </c>
      <c r="M8" s="414" t="s">
        <v>56</v>
      </c>
      <c r="N8" s="326">
        <f>COUNTIF(E7:K44, "*Alex*")/2</f>
        <v>20.5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61"/>
      <c r="F9" s="661"/>
      <c r="G9" s="661"/>
      <c r="H9" s="648"/>
      <c r="I9" s="662"/>
      <c r="J9" s="642"/>
      <c r="K9" s="657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61"/>
      <c r="F10" s="661"/>
      <c r="G10" s="661"/>
      <c r="H10" s="648"/>
      <c r="I10" s="662"/>
      <c r="J10" s="642"/>
      <c r="K10" s="657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61"/>
      <c r="F11" s="661"/>
      <c r="G11" s="661"/>
      <c r="H11" s="648"/>
      <c r="I11" s="662"/>
      <c r="J11" s="642"/>
      <c r="K11" s="657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61"/>
      <c r="F12" s="661"/>
      <c r="G12" s="661"/>
      <c r="H12" s="648"/>
      <c r="I12" s="662"/>
      <c r="J12" s="642"/>
      <c r="K12" s="657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61"/>
      <c r="F13" s="661"/>
      <c r="G13" s="661"/>
      <c r="H13" s="648"/>
      <c r="I13" s="662"/>
      <c r="J13" s="642" t="s">
        <v>2004</v>
      </c>
      <c r="K13" s="657" t="s">
        <v>2005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61"/>
      <c r="F14" s="661"/>
      <c r="G14" s="661"/>
      <c r="H14" s="648"/>
      <c r="I14" s="662" t="s">
        <v>2006</v>
      </c>
      <c r="J14" s="642"/>
      <c r="K14" s="663" t="s">
        <v>2007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1"/>
      <c r="F15" s="661"/>
      <c r="G15" s="661"/>
      <c r="H15" s="648"/>
      <c r="I15" s="662" t="s">
        <v>56</v>
      </c>
      <c r="J15" s="664" t="s">
        <v>2007</v>
      </c>
      <c r="K15" s="665" t="s">
        <v>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1"/>
      <c r="F16" s="662"/>
      <c r="G16" s="661"/>
      <c r="H16" s="648"/>
      <c r="I16" s="662" t="s">
        <v>56</v>
      </c>
      <c r="J16" s="642" t="s">
        <v>56</v>
      </c>
      <c r="K16" s="665" t="s">
        <v>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1"/>
      <c r="F17" s="661"/>
      <c r="G17" s="661"/>
      <c r="H17" s="648"/>
      <c r="I17" s="662" t="s">
        <v>56</v>
      </c>
      <c r="J17" s="642" t="s">
        <v>56</v>
      </c>
      <c r="K17" s="665" t="s">
        <v>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1"/>
      <c r="F18" s="661"/>
      <c r="G18" s="662"/>
      <c r="H18" s="648"/>
      <c r="I18" s="662" t="s">
        <v>56</v>
      </c>
      <c r="J18" s="642" t="s">
        <v>56</v>
      </c>
      <c r="K18" s="665" t="s">
        <v>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1"/>
      <c r="F19" s="661"/>
      <c r="G19" s="662"/>
      <c r="H19" s="648"/>
      <c r="I19" s="662" t="s">
        <v>56</v>
      </c>
      <c r="J19" s="666" t="s">
        <v>2008</v>
      </c>
      <c r="K19" s="667" t="s">
        <v>279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1"/>
      <c r="F20" s="661"/>
      <c r="G20" s="662"/>
      <c r="H20" s="648"/>
      <c r="I20" s="662" t="s">
        <v>56</v>
      </c>
      <c r="J20" s="666" t="s">
        <v>2009</v>
      </c>
      <c r="K20" s="667" t="s">
        <v>279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1"/>
      <c r="F21" s="661"/>
      <c r="G21" s="662"/>
      <c r="H21" s="648"/>
      <c r="I21" s="662" t="s">
        <v>56</v>
      </c>
      <c r="J21" s="666" t="s">
        <v>56</v>
      </c>
      <c r="K21" s="667" t="s">
        <v>279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1"/>
      <c r="F22" s="661"/>
      <c r="G22" s="662"/>
      <c r="H22" s="648"/>
      <c r="I22" s="662" t="s">
        <v>56</v>
      </c>
      <c r="J22" s="666" t="s">
        <v>56</v>
      </c>
      <c r="K22" s="667" t="s">
        <v>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1"/>
      <c r="F23" s="661"/>
      <c r="G23" s="662"/>
      <c r="H23" s="648"/>
      <c r="I23" s="662" t="s">
        <v>56</v>
      </c>
      <c r="J23" s="642" t="s">
        <v>56</v>
      </c>
      <c r="K23" s="667" t="s">
        <v>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1"/>
      <c r="F24" s="661"/>
      <c r="G24" s="662"/>
      <c r="H24" s="648"/>
      <c r="I24" s="662" t="s">
        <v>2006</v>
      </c>
      <c r="J24" s="642" t="s">
        <v>56</v>
      </c>
      <c r="K24" s="667" t="s">
        <v>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1"/>
      <c r="F25" s="661"/>
      <c r="G25" s="662"/>
      <c r="H25" s="648"/>
      <c r="I25" s="662"/>
      <c r="J25" s="642" t="s">
        <v>56</v>
      </c>
      <c r="K25" s="667" t="s">
        <v>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1"/>
      <c r="F26" s="661"/>
      <c r="G26" s="662"/>
      <c r="H26" s="648"/>
      <c r="I26" s="662"/>
      <c r="J26" s="642" t="s">
        <v>56</v>
      </c>
      <c r="K26" s="667" t="s">
        <v>56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1"/>
      <c r="F27" s="662"/>
      <c r="G27" s="662"/>
      <c r="H27" s="648"/>
      <c r="I27" s="662"/>
      <c r="J27" s="642" t="s">
        <v>56</v>
      </c>
      <c r="K27" s="667" t="s">
        <v>56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1"/>
      <c r="F28" s="662"/>
      <c r="G28" s="662"/>
      <c r="H28" s="648"/>
      <c r="I28" s="662"/>
      <c r="J28" s="664" t="s">
        <v>2007</v>
      </c>
      <c r="K28" s="665" t="s">
        <v>56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61"/>
      <c r="F29" s="662"/>
      <c r="G29" s="662"/>
      <c r="H29" s="648"/>
      <c r="I29" s="668"/>
      <c r="J29" s="642"/>
      <c r="K29" s="665" t="s">
        <v>56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61"/>
      <c r="F30" s="662"/>
      <c r="G30" s="662"/>
      <c r="H30" s="648"/>
      <c r="I30" s="668"/>
      <c r="J30" s="642"/>
      <c r="K30" s="665" t="s">
        <v>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61"/>
      <c r="F31" s="662"/>
      <c r="G31" s="662"/>
      <c r="H31" s="648"/>
      <c r="I31" s="668"/>
      <c r="J31" s="642"/>
      <c r="K31" s="665" t="s">
        <v>56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61"/>
      <c r="F32" s="662"/>
      <c r="G32" s="662"/>
      <c r="H32" s="648"/>
      <c r="I32" s="668"/>
      <c r="J32" s="642"/>
      <c r="K32" s="665" t="s">
        <v>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61"/>
      <c r="F33" s="662"/>
      <c r="G33" s="662"/>
      <c r="H33" s="648"/>
      <c r="I33" s="668"/>
      <c r="J33" s="642"/>
      <c r="K33" s="665" t="s">
        <v>56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69"/>
      <c r="F34" s="651"/>
      <c r="G34" s="651"/>
      <c r="H34" s="651"/>
      <c r="I34" s="651"/>
      <c r="J34" s="642"/>
      <c r="K34" s="665" t="s">
        <v>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44"/>
      <c r="F35" s="643"/>
      <c r="G35" s="649"/>
      <c r="H35" s="651"/>
      <c r="I35" s="655"/>
      <c r="J35" s="642"/>
      <c r="K35" s="670" t="s">
        <v>2007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44"/>
      <c r="F36" s="643"/>
      <c r="G36" s="649"/>
      <c r="H36" s="651"/>
      <c r="I36" s="655"/>
      <c r="J36" s="642"/>
      <c r="K36" s="671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44"/>
      <c r="F37" s="643"/>
      <c r="G37" s="650"/>
      <c r="H37" s="651"/>
      <c r="I37" s="656"/>
      <c r="J37" s="642"/>
      <c r="K37" s="671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45"/>
      <c r="F38" s="647"/>
      <c r="G38" s="650"/>
      <c r="H38" s="652"/>
      <c r="I38" s="656"/>
      <c r="J38" s="642"/>
      <c r="K38" s="671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45"/>
      <c r="F39" s="647"/>
      <c r="G39" s="650"/>
      <c r="H39" s="652"/>
      <c r="I39" s="656"/>
      <c r="J39" s="672"/>
      <c r="K39" s="671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45"/>
      <c r="F40" s="647"/>
      <c r="G40" s="647"/>
      <c r="H40" s="653"/>
      <c r="I40" s="656"/>
      <c r="J40" s="672"/>
      <c r="K40" s="673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45"/>
      <c r="F41" s="647"/>
      <c r="G41" s="647"/>
      <c r="H41" s="647"/>
      <c r="I41" s="656"/>
      <c r="J41" s="672"/>
      <c r="K41" s="673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45"/>
      <c r="F42" s="647"/>
      <c r="G42" s="647"/>
      <c r="H42" s="647"/>
      <c r="I42" s="656"/>
      <c r="J42" s="672"/>
      <c r="K42" s="67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45"/>
      <c r="F43" s="647"/>
      <c r="G43" s="654"/>
      <c r="H43" s="647"/>
      <c r="I43" s="656"/>
      <c r="J43" s="672"/>
      <c r="K43" s="673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46"/>
      <c r="F44" s="654"/>
      <c r="G44" s="654"/>
      <c r="H44" s="654"/>
      <c r="I44" s="656"/>
      <c r="J44" s="674"/>
      <c r="K44" s="654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18"/>
      <c r="D47" s="618"/>
      <c r="E47" s="618"/>
      <c r="F47" s="61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1 July 2024 </vt:lpstr>
      <vt:lpstr>8 July 2024  </vt:lpstr>
      <vt:lpstr>15 July 2024  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TAI WEI</cp:lastModifiedBy>
  <cp:revision/>
  <dcterms:created xsi:type="dcterms:W3CDTF">2015-06-05T18:17:20Z</dcterms:created>
  <dcterms:modified xsi:type="dcterms:W3CDTF">2024-06-03T15:50:34Z</dcterms:modified>
  <cp:category/>
  <cp:contentStatus/>
</cp:coreProperties>
</file>