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875" windowHeight="7455"/>
  </bookViews>
  <sheets>
    <sheet name="Expenses 2010" sheetId="1" r:id="rId1"/>
    <sheet name="Revenue 2010" sheetId="2" r:id="rId2"/>
    <sheet name="P&amp;L 2010" sheetId="3" r:id="rId3"/>
  </sheets>
  <externalReferences>
    <externalReference r:id="rId4"/>
  </externalReferences>
  <calcPr calcId="144525" iterate="1"/>
</workbook>
</file>

<file path=xl/calcChain.xml><?xml version="1.0" encoding="utf-8"?>
<calcChain xmlns="http://schemas.openxmlformats.org/spreadsheetml/2006/main">
  <c r="F10" i="2" l="1"/>
  <c r="G9" i="2" l="1"/>
  <c r="H9" i="2"/>
  <c r="I9" i="2"/>
  <c r="J9" i="2"/>
  <c r="K9" i="2"/>
  <c r="L9" i="2"/>
  <c r="M9" i="2"/>
  <c r="N9" i="2"/>
  <c r="O9" i="2"/>
  <c r="P9" i="2"/>
  <c r="Q9" i="2"/>
  <c r="F9" i="2"/>
  <c r="G6" i="2"/>
  <c r="H6" i="2"/>
  <c r="I6" i="2"/>
  <c r="J6" i="2"/>
  <c r="K6" i="2"/>
  <c r="L6" i="2"/>
  <c r="M6" i="2"/>
  <c r="N6" i="2"/>
  <c r="O6" i="2"/>
  <c r="P6" i="2"/>
  <c r="Q6" i="2"/>
  <c r="F6" i="2"/>
  <c r="G3" i="2"/>
  <c r="H3" i="2"/>
  <c r="I3" i="2"/>
  <c r="I10" i="2" s="1"/>
  <c r="J3" i="2"/>
  <c r="J10" i="2" s="1"/>
  <c r="K3" i="2"/>
  <c r="K10" i="2" s="1"/>
  <c r="L3" i="2"/>
  <c r="M3" i="2"/>
  <c r="N3" i="2"/>
  <c r="O3" i="2"/>
  <c r="O10" i="2" s="1"/>
  <c r="P3" i="2"/>
  <c r="Q3" i="2"/>
  <c r="G4" i="2"/>
  <c r="G10" i="2" s="1"/>
  <c r="H4" i="2"/>
  <c r="I4" i="2"/>
  <c r="J4" i="2"/>
  <c r="K4" i="2"/>
  <c r="L4" i="2"/>
  <c r="M4" i="2"/>
  <c r="M10" i="2" s="1"/>
  <c r="N4" i="2"/>
  <c r="O4" i="2"/>
  <c r="P4" i="2"/>
  <c r="Q4" i="2"/>
  <c r="Q10" i="2" s="1"/>
  <c r="G5" i="2"/>
  <c r="H5" i="2"/>
  <c r="I5" i="2"/>
  <c r="J5" i="2"/>
  <c r="K5" i="2"/>
  <c r="L5" i="2"/>
  <c r="M5" i="2"/>
  <c r="N5" i="2"/>
  <c r="O5" i="2"/>
  <c r="P5" i="2"/>
  <c r="Q5" i="2"/>
  <c r="F4" i="2"/>
  <c r="F5" i="2"/>
  <c r="F3" i="2"/>
  <c r="A1" i="2"/>
  <c r="A2" i="2"/>
  <c r="B2" i="2"/>
  <c r="C2" i="2"/>
  <c r="D2" i="2"/>
  <c r="A3" i="2"/>
  <c r="B3" i="2"/>
  <c r="C3" i="2"/>
  <c r="E3" i="2" s="1"/>
  <c r="D3" i="2"/>
  <c r="A4" i="2"/>
  <c r="B4" i="2"/>
  <c r="C4" i="2"/>
  <c r="D4" i="2"/>
  <c r="E4" i="2" s="1"/>
  <c r="A5" i="2"/>
  <c r="B5" i="2"/>
  <c r="C5" i="2"/>
  <c r="E5" i="2" s="1"/>
  <c r="D5" i="2"/>
  <c r="A6" i="2"/>
  <c r="B6" i="2"/>
  <c r="C6" i="2"/>
  <c r="D6" i="2"/>
  <c r="E6" i="2" s="1"/>
  <c r="A7" i="2"/>
  <c r="B7" i="2"/>
  <c r="C7" i="2"/>
  <c r="E7" i="2" s="1"/>
  <c r="D7" i="2"/>
  <c r="A8" i="2"/>
  <c r="B8" i="2"/>
  <c r="C8" i="2"/>
  <c r="D8" i="2"/>
  <c r="E8" i="2" s="1"/>
  <c r="A9" i="2"/>
  <c r="B9" i="2"/>
  <c r="C9" i="2"/>
  <c r="D9" i="2"/>
  <c r="A10" i="2"/>
  <c r="B10" i="2"/>
  <c r="C10" i="2"/>
  <c r="D10" i="2"/>
  <c r="B2" i="3" s="1"/>
  <c r="P10" i="2" l="1"/>
  <c r="N10" i="2"/>
  <c r="L10" i="2"/>
  <c r="H10" i="2"/>
  <c r="L11" i="2"/>
  <c r="F11" i="2"/>
  <c r="B4" i="3"/>
  <c r="B3" i="3"/>
  <c r="N3" i="1" l="1"/>
  <c r="N4" i="1"/>
  <c r="N5" i="1"/>
  <c r="N6" i="1"/>
  <c r="N7" i="1"/>
  <c r="N8" i="1"/>
  <c r="N9" i="1"/>
  <c r="N2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</calcChain>
</file>

<file path=xl/sharedStrings.xml><?xml version="1.0" encoding="utf-8"?>
<sst xmlns="http://schemas.openxmlformats.org/spreadsheetml/2006/main" count="16" uniqueCount="16">
  <si>
    <t>Lease</t>
  </si>
  <si>
    <t>Power</t>
  </si>
  <si>
    <t>Phone</t>
  </si>
  <si>
    <t>Internet</t>
  </si>
  <si>
    <t>Trash</t>
  </si>
  <si>
    <t>Lawn</t>
  </si>
  <si>
    <t>Cleaning</t>
  </si>
  <si>
    <t>Wages</t>
  </si>
  <si>
    <t>YTD</t>
  </si>
  <si>
    <t>2010 YTD Income</t>
  </si>
  <si>
    <t>2010 YTD Expenses</t>
  </si>
  <si>
    <t>2010 YTD Profit/Loss</t>
  </si>
  <si>
    <t>Charity</t>
  </si>
  <si>
    <t>1st Half Avg:</t>
  </si>
  <si>
    <t>2nd Half Avg:</t>
  </si>
  <si>
    <t>%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</si>
</sst>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7" fontId="2" fillId="2" borderId="1" xfId="0" applyNumberFormat="1" applyFont="1" applyFill="1" applyBorder="1"/>
    <xf numFmtId="0" fontId="2" fillId="0" borderId="0" xfId="0" applyFont="1"/>
    <xf numFmtId="164" fontId="0" fillId="0" borderId="0" xfId="1" applyNumberFormat="1" applyFont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/>
    <xf numFmtId="164" fontId="3" fillId="2" borderId="5" xfId="1" applyNumberFormat="1" applyFont="1" applyFill="1" applyBorder="1"/>
    <xf numFmtId="17" fontId="3" fillId="2" borderId="1" xfId="0" applyNumberFormat="1" applyFont="1" applyFill="1" applyBorder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2" applyFont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'P&amp;L 2010'!$A$2:$A$4</c:f>
              <c:strCache>
                <c:ptCount val="3"/>
                <c:pt idx="0">
                  <c:v>2010 YTD Income</c:v>
                </c:pt>
                <c:pt idx="1">
                  <c:v>2010 YTD Expenses</c:v>
                </c:pt>
                <c:pt idx="2">
                  <c:v>2010 YTD Profit/Loss</c:v>
                </c:pt>
              </c:strCache>
            </c:strRef>
          </c:cat>
          <c:val>
            <c:numRef>
              <c:f>'P&amp;L 2010'!$B$2:$B$4</c:f>
              <c:numCache>
                <c:formatCode>_("$"* #,##0_);_("$"* \(#,##0\);_("$"* "-"??_);_(@_)</c:formatCode>
                <c:ptCount val="3"/>
                <c:pt idx="0">
                  <c:v>533822</c:v>
                </c:pt>
                <c:pt idx="1">
                  <c:v>446184</c:v>
                </c:pt>
                <c:pt idx="2">
                  <c:v>87638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46176"/>
        <c:axId val="84890752"/>
      </c:barChart>
      <c:catAx>
        <c:axId val="837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890752"/>
        <c:crosses val="autoZero"/>
        <c:auto val="1"/>
        <c:lblAlgn val="ctr"/>
        <c:lblOffset val="100"/>
        <c:noMultiLvlLbl val="0"/>
      </c:catAx>
      <c:valAx>
        <c:axId val="848907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374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</xdr:rowOff>
    </xdr:from>
    <xdr:to>
      <xdr:col>10</xdr:col>
      <xdr:colOff>314325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tal%20Office%202010/Desktop/Project%20Files%20-%20Excel%202010%20Adv/Chapter%2006/Revenue%202010_Ch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orth"/>
      <sheetName val="East"/>
      <sheetName val="South"/>
      <sheetName val="West"/>
      <sheetName val="Consulting Income"/>
      <sheetName val="Unique Consulting List"/>
    </sheetNames>
    <sheetDataSet>
      <sheetData sheetId="0">
        <row r="2">
          <cell r="A2" t="str">
            <v>All Locations</v>
          </cell>
        </row>
        <row r="3">
          <cell r="A3" t="str">
            <v>Product</v>
          </cell>
          <cell r="B3">
            <v>2009</v>
          </cell>
          <cell r="C3" t="str">
            <v>2010 Projected</v>
          </cell>
          <cell r="D3" t="str">
            <v>2010 YTD</v>
          </cell>
        </row>
        <row r="4">
          <cell r="A4" t="str">
            <v>Instructor-Led Training</v>
          </cell>
          <cell r="B4">
            <v>597390</v>
          </cell>
          <cell r="C4">
            <v>645000</v>
          </cell>
          <cell r="D4">
            <v>260270</v>
          </cell>
        </row>
        <row r="5">
          <cell r="A5" t="str">
            <v>Computer-Based Training</v>
          </cell>
          <cell r="B5">
            <v>158533</v>
          </cell>
          <cell r="C5">
            <v>222000</v>
          </cell>
          <cell r="D5">
            <v>75400</v>
          </cell>
        </row>
        <row r="6">
          <cell r="A6" t="str">
            <v>Live Internet-Based Training</v>
          </cell>
          <cell r="B6">
            <v>299736</v>
          </cell>
          <cell r="C6">
            <v>338000</v>
          </cell>
          <cell r="D6">
            <v>167403</v>
          </cell>
        </row>
        <row r="7">
          <cell r="A7" t="str">
            <v>Instructional Design</v>
          </cell>
          <cell r="B7">
            <v>58001</v>
          </cell>
          <cell r="C7">
            <v>100000</v>
          </cell>
          <cell r="D7">
            <v>30749</v>
          </cell>
        </row>
        <row r="8">
          <cell r="B8">
            <v>91819</v>
          </cell>
          <cell r="C8">
            <v>0</v>
          </cell>
          <cell r="D8">
            <v>0</v>
          </cell>
        </row>
        <row r="9">
          <cell r="B9">
            <v>32932</v>
          </cell>
          <cell r="C9">
            <v>0</v>
          </cell>
          <cell r="D9">
            <v>0</v>
          </cell>
        </row>
        <row r="10">
          <cell r="A10" t="str">
            <v>Consulting</v>
          </cell>
          <cell r="B10">
            <v>124751</v>
          </cell>
          <cell r="C10">
            <v>0</v>
          </cell>
          <cell r="D10">
            <v>0</v>
          </cell>
        </row>
        <row r="11">
          <cell r="A11" t="str">
            <v>Total Revenue:</v>
          </cell>
          <cell r="B11">
            <v>1363162</v>
          </cell>
          <cell r="C11">
            <v>1305000</v>
          </cell>
          <cell r="D11">
            <v>533822</v>
          </cell>
        </row>
      </sheetData>
      <sheetData sheetId="1">
        <row r="4">
          <cell r="D4">
            <v>15640</v>
          </cell>
          <cell r="E4">
            <v>13227</v>
          </cell>
          <cell r="F4">
            <v>14985</v>
          </cell>
          <cell r="G4">
            <v>15000</v>
          </cell>
          <cell r="H4">
            <v>15261</v>
          </cell>
          <cell r="I4">
            <v>15777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3755</v>
          </cell>
          <cell r="E5">
            <v>3746</v>
          </cell>
          <cell r="F5">
            <v>3658</v>
          </cell>
          <cell r="G5">
            <v>3743</v>
          </cell>
          <cell r="H5">
            <v>3854</v>
          </cell>
          <cell r="I5">
            <v>3743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9465</v>
          </cell>
          <cell r="E6">
            <v>8455</v>
          </cell>
          <cell r="F6">
            <v>9463</v>
          </cell>
          <cell r="G6">
            <v>9254</v>
          </cell>
          <cell r="H6">
            <v>10463</v>
          </cell>
          <cell r="I6">
            <v>9255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D7">
            <v>4635</v>
          </cell>
          <cell r="E7">
            <v>2745</v>
          </cell>
          <cell r="F7">
            <v>3528</v>
          </cell>
          <cell r="G7">
            <v>4562</v>
          </cell>
          <cell r="H7">
            <v>10456</v>
          </cell>
          <cell r="I7">
            <v>4823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D8">
            <v>2784</v>
          </cell>
          <cell r="E8">
            <v>3522</v>
          </cell>
          <cell r="F8">
            <v>2956</v>
          </cell>
          <cell r="G8">
            <v>2165</v>
          </cell>
          <cell r="H8">
            <v>2834</v>
          </cell>
          <cell r="I8">
            <v>3000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</sheetData>
      <sheetData sheetId="2">
        <row r="4">
          <cell r="D4">
            <v>12854</v>
          </cell>
          <cell r="E4">
            <v>13645</v>
          </cell>
          <cell r="F4">
            <v>12750</v>
          </cell>
          <cell r="G4">
            <v>13655</v>
          </cell>
          <cell r="H4">
            <v>14991</v>
          </cell>
          <cell r="I4">
            <v>14210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3956</v>
          </cell>
          <cell r="E5">
            <v>3274</v>
          </cell>
          <cell r="F5">
            <v>3830</v>
          </cell>
          <cell r="G5">
            <v>5210</v>
          </cell>
          <cell r="H5">
            <v>4843</v>
          </cell>
          <cell r="I5">
            <v>4725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9352</v>
          </cell>
          <cell r="E6">
            <v>9754</v>
          </cell>
          <cell r="F6">
            <v>9835</v>
          </cell>
          <cell r="G6">
            <v>10003</v>
          </cell>
          <cell r="H6">
            <v>10155</v>
          </cell>
          <cell r="I6">
            <v>10354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D7">
            <v>5000</v>
          </cell>
          <cell r="E7">
            <v>5000</v>
          </cell>
          <cell r="F7">
            <v>5000</v>
          </cell>
          <cell r="G7">
            <v>7653</v>
          </cell>
          <cell r="H7">
            <v>5923</v>
          </cell>
          <cell r="I7">
            <v>5835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</sheetData>
      <sheetData sheetId="3">
        <row r="4">
          <cell r="D4">
            <v>8675</v>
          </cell>
          <cell r="E4">
            <v>9877</v>
          </cell>
          <cell r="F4">
            <v>8746</v>
          </cell>
          <cell r="G4">
            <v>9352</v>
          </cell>
          <cell r="H4">
            <v>8944</v>
          </cell>
          <cell r="I4">
            <v>9121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3143</v>
          </cell>
          <cell r="E5">
            <v>4232</v>
          </cell>
          <cell r="F5">
            <v>4633</v>
          </cell>
          <cell r="G5">
            <v>4495</v>
          </cell>
          <cell r="H5">
            <v>3434</v>
          </cell>
          <cell r="I5">
            <v>4583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6585</v>
          </cell>
          <cell r="E6">
            <v>6834</v>
          </cell>
          <cell r="F6">
            <v>7166</v>
          </cell>
          <cell r="G6">
            <v>7253</v>
          </cell>
          <cell r="H6">
            <v>7563</v>
          </cell>
          <cell r="I6">
            <v>7736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</sheetData>
      <sheetData sheetId="4">
        <row r="4">
          <cell r="D4">
            <v>4876</v>
          </cell>
          <cell r="E4">
            <v>5798</v>
          </cell>
          <cell r="F4">
            <v>5980</v>
          </cell>
          <cell r="G4">
            <v>5321</v>
          </cell>
          <cell r="H4">
            <v>5675</v>
          </cell>
          <cell r="I4">
            <v>5910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0</v>
          </cell>
          <cell r="E5">
            <v>125</v>
          </cell>
          <cell r="F5">
            <v>453</v>
          </cell>
          <cell r="G5">
            <v>620</v>
          </cell>
          <cell r="H5">
            <v>655</v>
          </cell>
          <cell r="I5">
            <v>690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1120</v>
          </cell>
          <cell r="E6">
            <v>1035</v>
          </cell>
          <cell r="F6">
            <v>1568</v>
          </cell>
          <cell r="G6">
            <v>1445</v>
          </cell>
          <cell r="H6">
            <v>1670</v>
          </cell>
          <cell r="I6">
            <v>1620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10" sqref="B10"/>
    </sheetView>
  </sheetViews>
  <sheetFormatPr defaultRowHeight="15" x14ac:dyDescent="0.25"/>
  <cols>
    <col min="1" max="1" width="14.42578125" customWidth="1"/>
    <col min="2" max="7" width="10.5703125" bestFit="1" customWidth="1"/>
    <col min="8" max="11" width="11.28515625" bestFit="1" customWidth="1"/>
    <col min="12" max="13" width="9.7109375" bestFit="1" customWidth="1"/>
    <col min="14" max="14" width="10" bestFit="1" customWidth="1"/>
  </cols>
  <sheetData>
    <row r="1" spans="1:14" x14ac:dyDescent="0.25">
      <c r="B1" s="1">
        <v>40188</v>
      </c>
      <c r="C1" s="1">
        <v>40219</v>
      </c>
      <c r="D1" s="1">
        <v>40247</v>
      </c>
      <c r="E1" s="1">
        <v>40278</v>
      </c>
      <c r="F1" s="1">
        <v>40308</v>
      </c>
      <c r="G1" s="1">
        <v>40339</v>
      </c>
      <c r="H1" s="1">
        <v>40369</v>
      </c>
      <c r="I1" s="1">
        <v>40400</v>
      </c>
      <c r="J1" s="1">
        <v>40431</v>
      </c>
      <c r="K1" s="1">
        <v>40461</v>
      </c>
      <c r="L1" s="1">
        <v>40492</v>
      </c>
      <c r="M1" s="1">
        <v>40522</v>
      </c>
      <c r="N1" s="18" t="s">
        <v>8</v>
      </c>
    </row>
    <row r="2" spans="1:14" x14ac:dyDescent="0.25">
      <c r="A2" s="2" t="s">
        <v>0</v>
      </c>
      <c r="B2" s="3">
        <v>4950</v>
      </c>
      <c r="C2" s="3">
        <v>4950</v>
      </c>
      <c r="D2" s="3">
        <v>4950</v>
      </c>
      <c r="E2" s="3">
        <v>4950</v>
      </c>
      <c r="F2" s="3">
        <v>4950</v>
      </c>
      <c r="G2" s="3">
        <v>5500</v>
      </c>
      <c r="H2" s="3">
        <v>5500</v>
      </c>
      <c r="I2" s="3">
        <v>5500</v>
      </c>
      <c r="J2" s="3">
        <v>5500</v>
      </c>
      <c r="K2" s="3">
        <v>5500</v>
      </c>
      <c r="L2" s="3">
        <v>5500</v>
      </c>
      <c r="M2" s="3">
        <v>5500</v>
      </c>
      <c r="N2" s="4">
        <f>SUM(B2:M2)</f>
        <v>63250</v>
      </c>
    </row>
    <row r="3" spans="1:14" x14ac:dyDescent="0.25">
      <c r="A3" s="2" t="s">
        <v>1</v>
      </c>
      <c r="B3" s="3">
        <v>1247</v>
      </c>
      <c r="C3" s="3">
        <v>1463</v>
      </c>
      <c r="D3" s="3">
        <v>1432</v>
      </c>
      <c r="E3" s="3">
        <v>1430</v>
      </c>
      <c r="F3" s="3">
        <v>1437</v>
      </c>
      <c r="G3" s="3">
        <v>1472</v>
      </c>
      <c r="H3" s="3">
        <v>1503</v>
      </c>
      <c r="I3" s="3">
        <v>1773</v>
      </c>
      <c r="J3" s="3">
        <v>1592</v>
      </c>
      <c r="K3" s="3">
        <v>1428</v>
      </c>
      <c r="L3" s="3">
        <v>1440</v>
      </c>
      <c r="M3" s="3">
        <v>1461</v>
      </c>
      <c r="N3" s="5">
        <f t="shared" ref="N3:N10" si="0">SUM(B3:M3)</f>
        <v>17678</v>
      </c>
    </row>
    <row r="4" spans="1:14" x14ac:dyDescent="0.25">
      <c r="A4" s="2" t="s">
        <v>2</v>
      </c>
      <c r="B4" s="3">
        <v>237</v>
      </c>
      <c r="C4" s="3">
        <v>265</v>
      </c>
      <c r="D4" s="3">
        <v>255</v>
      </c>
      <c r="E4" s="3">
        <v>244</v>
      </c>
      <c r="F4" s="3">
        <v>241</v>
      </c>
      <c r="G4" s="3">
        <v>312</v>
      </c>
      <c r="H4" s="3">
        <v>294</v>
      </c>
      <c r="I4" s="3">
        <v>273</v>
      </c>
      <c r="J4" s="3">
        <v>266</v>
      </c>
      <c r="K4" s="3">
        <v>284</v>
      </c>
      <c r="L4" s="3">
        <v>312</v>
      </c>
      <c r="M4" s="3">
        <v>245</v>
      </c>
      <c r="N4" s="5">
        <f t="shared" si="0"/>
        <v>3228</v>
      </c>
    </row>
    <row r="5" spans="1:14" x14ac:dyDescent="0.25">
      <c r="A5" s="2" t="s">
        <v>3</v>
      </c>
      <c r="B5" s="3">
        <v>146</v>
      </c>
      <c r="C5" s="3">
        <v>146</v>
      </c>
      <c r="D5" s="3">
        <v>146</v>
      </c>
      <c r="E5" s="3">
        <v>146</v>
      </c>
      <c r="F5" s="3">
        <v>146</v>
      </c>
      <c r="G5" s="3">
        <v>146</v>
      </c>
      <c r="H5" s="3">
        <v>146</v>
      </c>
      <c r="I5" s="3">
        <v>146</v>
      </c>
      <c r="J5" s="3">
        <v>146</v>
      </c>
      <c r="K5" s="3">
        <v>146</v>
      </c>
      <c r="L5" s="3">
        <v>146</v>
      </c>
      <c r="M5" s="3">
        <v>146</v>
      </c>
      <c r="N5" s="5">
        <f t="shared" si="0"/>
        <v>1752</v>
      </c>
    </row>
    <row r="6" spans="1:14" x14ac:dyDescent="0.25">
      <c r="A6" s="2" t="s">
        <v>4</v>
      </c>
      <c r="B6" s="3">
        <v>127</v>
      </c>
      <c r="C6" s="3">
        <v>127</v>
      </c>
      <c r="D6" s="3">
        <v>127</v>
      </c>
      <c r="E6" s="3">
        <v>127</v>
      </c>
      <c r="F6" s="3">
        <v>127</v>
      </c>
      <c r="G6" s="3">
        <v>127</v>
      </c>
      <c r="H6" s="3">
        <v>127</v>
      </c>
      <c r="I6" s="3">
        <v>127</v>
      </c>
      <c r="J6" s="3">
        <v>127</v>
      </c>
      <c r="K6" s="3">
        <v>127</v>
      </c>
      <c r="L6" s="3">
        <v>127</v>
      </c>
      <c r="M6" s="3">
        <v>127</v>
      </c>
      <c r="N6" s="5">
        <f t="shared" si="0"/>
        <v>1524</v>
      </c>
    </row>
    <row r="7" spans="1:14" x14ac:dyDescent="0.25">
      <c r="A7" s="2" t="s">
        <v>5</v>
      </c>
      <c r="B7" s="3">
        <v>0</v>
      </c>
      <c r="C7" s="3">
        <v>0</v>
      </c>
      <c r="D7" s="3">
        <v>35</v>
      </c>
      <c r="E7" s="3">
        <v>95</v>
      </c>
      <c r="F7" s="3">
        <v>95</v>
      </c>
      <c r="G7" s="3">
        <v>95</v>
      </c>
      <c r="H7" s="3">
        <v>95</v>
      </c>
      <c r="I7" s="3">
        <v>125</v>
      </c>
      <c r="J7" s="3">
        <v>35</v>
      </c>
      <c r="K7" s="3">
        <v>0</v>
      </c>
      <c r="L7" s="3">
        <v>0</v>
      </c>
      <c r="M7" s="3">
        <v>0</v>
      </c>
      <c r="N7" s="5">
        <f t="shared" si="0"/>
        <v>575</v>
      </c>
    </row>
    <row r="8" spans="1:14" x14ac:dyDescent="0.25">
      <c r="A8" s="2" t="s">
        <v>6</v>
      </c>
      <c r="B8" s="3">
        <v>500</v>
      </c>
      <c r="C8" s="3">
        <v>500</v>
      </c>
      <c r="D8" s="3">
        <v>500</v>
      </c>
      <c r="E8" s="3">
        <v>500</v>
      </c>
      <c r="F8" s="3">
        <v>500</v>
      </c>
      <c r="G8" s="3">
        <v>375</v>
      </c>
      <c r="H8" s="3">
        <v>375</v>
      </c>
      <c r="I8" s="3">
        <v>375</v>
      </c>
      <c r="J8" s="3">
        <v>500</v>
      </c>
      <c r="K8" s="3">
        <v>500</v>
      </c>
      <c r="L8" s="3">
        <v>500</v>
      </c>
      <c r="M8" s="3">
        <v>500</v>
      </c>
      <c r="N8" s="5">
        <f t="shared" si="0"/>
        <v>5625</v>
      </c>
    </row>
    <row r="9" spans="1:14" x14ac:dyDescent="0.25">
      <c r="A9" s="2" t="s">
        <v>7</v>
      </c>
      <c r="B9" s="3">
        <v>21468</v>
      </c>
      <c r="C9" s="3">
        <v>24842</v>
      </c>
      <c r="D9" s="3">
        <v>23441</v>
      </c>
      <c r="E9" s="3">
        <v>33200</v>
      </c>
      <c r="F9" s="3">
        <v>31680</v>
      </c>
      <c r="G9" s="3">
        <v>35780</v>
      </c>
      <c r="H9" s="3">
        <v>32500</v>
      </c>
      <c r="I9" s="3">
        <v>31987</v>
      </c>
      <c r="J9" s="3">
        <v>32998</v>
      </c>
      <c r="K9" s="3">
        <v>34780</v>
      </c>
      <c r="L9" s="3">
        <v>24889</v>
      </c>
      <c r="M9" s="3">
        <v>24987</v>
      </c>
      <c r="N9" s="5">
        <f t="shared" si="0"/>
        <v>352552</v>
      </c>
    </row>
    <row r="10" spans="1:14" x14ac:dyDescent="0.25">
      <c r="A10" s="2" t="s">
        <v>12</v>
      </c>
      <c r="B10" s="19">
        <f ca="1">('Revenue 2010'!F10-SUM('Expenses 2010'!B2:B10))*0.03</f>
        <v>1839.7572815533981</v>
      </c>
      <c r="C10" s="19">
        <f ca="1">('Revenue 2010'!G10-SUM('Expenses 2010'!C2:C10))*0.03</f>
        <v>1717.7475728155339</v>
      </c>
      <c r="D10" s="19">
        <f ca="1">('Revenue 2010'!H10-SUM('Expenses 2010'!D2:D10))*0.03</f>
        <v>1854.3203883495144</v>
      </c>
      <c r="E10" s="19">
        <f ca="1">('Revenue 2010'!I10-SUM('Expenses 2010'!E2:E10))*0.03</f>
        <v>1719.5825242718447</v>
      </c>
      <c r="F10" s="19">
        <f ca="1">('Revenue 2010'!J10-SUM('Expenses 2010'!F2:F10))*0.03</f>
        <v>1967.3300970873784</v>
      </c>
      <c r="G10" s="19">
        <f ca="1">('Revenue 2010'!K10-SUM('Expenses 2010'!G2:G10))*0.03</f>
        <v>1676.9417475728153</v>
      </c>
      <c r="H10" s="19">
        <f ca="1">('Revenue 2010'!L10-SUM('Expenses 2010'!H2:H10))*0.03</f>
        <v>-1180.7766990291261</v>
      </c>
      <c r="I10" s="19">
        <f ca="1">('Revenue 2010'!M10-SUM('Expenses 2010'!I2:I10))*0.03</f>
        <v>-1173.9611650485435</v>
      </c>
      <c r="J10" s="19">
        <f ca="1">('Revenue 2010'!N10-SUM('Expenses 2010'!J2:J10))*0.03</f>
        <v>-1198.9514563106795</v>
      </c>
      <c r="K10" s="19">
        <f ca="1">('Revenue 2010'!O10-SUM('Expenses 2010'!K2:K10))*0.03</f>
        <v>-1245.5825242718447</v>
      </c>
      <c r="L10" s="19">
        <f ca="1">('Revenue 2010'!P10-SUM('Expenses 2010'!L2:L10))*0.03</f>
        <v>-958.66019417475718</v>
      </c>
      <c r="M10" s="19">
        <f ca="1">('Revenue 2010'!Q10-SUM('Expenses 2010'!M2:M10))*0.03</f>
        <v>-960.1747572815533</v>
      </c>
      <c r="N10" s="6">
        <f t="shared" ca="1" si="0"/>
        <v>4057.5728155339798</v>
      </c>
    </row>
    <row r="11" spans="1:14" x14ac:dyDescent="0.25">
      <c r="A11" s="7"/>
    </row>
  </sheetData>
  <pageMargins left="0.7" right="0.7" top="0.75" bottom="0.75" header="0.3" footer="0.3"/>
  <cellWatches>
    <cellWatch r="B10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10" sqref="B10"/>
    </sheetView>
  </sheetViews>
  <sheetFormatPr defaultRowHeight="15" x14ac:dyDescent="0.25"/>
  <cols>
    <col min="1" max="1" width="26.42578125" bestFit="1" customWidth="1"/>
    <col min="2" max="2" width="11.5703125" bestFit="1" customWidth="1"/>
    <col min="3" max="3" width="15.7109375" customWidth="1"/>
    <col min="4" max="5" width="12.140625" customWidth="1"/>
    <col min="6" max="6" width="10" bestFit="1" customWidth="1"/>
    <col min="10" max="10" width="10" bestFit="1" customWidth="1"/>
    <col min="11" max="11" width="12.5703125" bestFit="1" customWidth="1"/>
  </cols>
  <sheetData>
    <row r="1" spans="1:17" x14ac:dyDescent="0.25">
      <c r="A1" s="9" t="str">
        <f>[1]Summary!A2</f>
        <v>All Locations</v>
      </c>
    </row>
    <row r="2" spans="1:17" x14ac:dyDescent="0.25">
      <c r="A2" s="10" t="str">
        <f>[1]Summary!A3</f>
        <v>Product</v>
      </c>
      <c r="B2" s="11">
        <f>[1]Summary!B3</f>
        <v>2009</v>
      </c>
      <c r="C2" s="11" t="str">
        <f>[1]Summary!C3</f>
        <v>2010 Projected</v>
      </c>
      <c r="D2" s="11" t="str">
        <f>[1]Summary!D3</f>
        <v>2010 YTD</v>
      </c>
      <c r="E2" s="11" t="s">
        <v>15</v>
      </c>
      <c r="F2" s="14">
        <v>40179</v>
      </c>
      <c r="G2" s="14">
        <v>40210</v>
      </c>
      <c r="H2" s="14">
        <v>40238</v>
      </c>
      <c r="I2" s="14">
        <v>40269</v>
      </c>
      <c r="J2" s="14">
        <v>40299</v>
      </c>
      <c r="K2" s="14">
        <v>40330</v>
      </c>
      <c r="L2" s="14">
        <v>40360</v>
      </c>
      <c r="M2" s="14">
        <v>40391</v>
      </c>
      <c r="N2" s="14">
        <v>40422</v>
      </c>
      <c r="O2" s="14">
        <v>40452</v>
      </c>
      <c r="P2" s="14">
        <v>40483</v>
      </c>
      <c r="Q2" s="14">
        <v>40513</v>
      </c>
    </row>
    <row r="3" spans="1:17" x14ac:dyDescent="0.25">
      <c r="A3" t="str">
        <f>[1]Summary!A4</f>
        <v>Instructor-Led Training</v>
      </c>
      <c r="B3" s="3">
        <f>[1]Summary!B4</f>
        <v>597390</v>
      </c>
      <c r="C3" s="3">
        <f>[1]Summary!C4</f>
        <v>645000</v>
      </c>
      <c r="D3" s="3">
        <f>[1]Summary!D4</f>
        <v>260270</v>
      </c>
      <c r="E3" s="17">
        <f>(D3-C3)/C3</f>
        <v>-0.59648062015503878</v>
      </c>
      <c r="F3" s="3">
        <f>SUM([1]North:West!D4)</f>
        <v>42045</v>
      </c>
      <c r="G3" s="3">
        <f>SUM([1]North:West!E4)</f>
        <v>42547</v>
      </c>
      <c r="H3" s="3">
        <f>SUM([1]North:West!F4)</f>
        <v>42461</v>
      </c>
      <c r="I3" s="3">
        <f>SUM([1]North:West!G4)</f>
        <v>43328</v>
      </c>
      <c r="J3" s="3">
        <f>SUM([1]North:West!H4)</f>
        <v>44871</v>
      </c>
      <c r="K3" s="3">
        <f>SUM([1]North:West!I4)</f>
        <v>45018</v>
      </c>
      <c r="L3" s="3">
        <f>SUM([1]North:West!J4)</f>
        <v>0</v>
      </c>
      <c r="M3" s="3">
        <f>SUM([1]North:West!K4)</f>
        <v>0</v>
      </c>
      <c r="N3" s="3">
        <f>SUM([1]North:West!L4)</f>
        <v>0</v>
      </c>
      <c r="O3" s="3">
        <f>SUM([1]North:West!M4)</f>
        <v>0</v>
      </c>
      <c r="P3" s="3">
        <f>SUM([1]North:West!N4)</f>
        <v>0</v>
      </c>
      <c r="Q3" s="3">
        <f>SUM([1]North:West!O4)</f>
        <v>0</v>
      </c>
    </row>
    <row r="4" spans="1:17" x14ac:dyDescent="0.25">
      <c r="A4" t="str">
        <f>[1]Summary!A5</f>
        <v>Computer-Based Training</v>
      </c>
      <c r="B4" s="3">
        <f>[1]Summary!B5</f>
        <v>158533</v>
      </c>
      <c r="C4" s="3">
        <f>[1]Summary!C5</f>
        <v>222000</v>
      </c>
      <c r="D4" s="3">
        <f>[1]Summary!D5</f>
        <v>75400</v>
      </c>
      <c r="E4" s="17">
        <f t="shared" ref="E4:E8" si="0">(D4-C4)/C4</f>
        <v>-0.66036036036036039</v>
      </c>
      <c r="F4" s="3">
        <f>SUM([1]North:West!D5)</f>
        <v>10854</v>
      </c>
      <c r="G4" s="3">
        <f>SUM([1]North:West!E5)</f>
        <v>11377</v>
      </c>
      <c r="H4" s="3">
        <f>SUM([1]North:West!F5)</f>
        <v>12574</v>
      </c>
      <c r="I4" s="3">
        <f>SUM([1]North:West!G5)</f>
        <v>14068</v>
      </c>
      <c r="J4" s="3">
        <f>SUM([1]North:West!H5)</f>
        <v>12786</v>
      </c>
      <c r="K4" s="3">
        <f>SUM([1]North:West!I5)</f>
        <v>13741</v>
      </c>
      <c r="L4" s="3">
        <f>SUM([1]North:West!J5)</f>
        <v>0</v>
      </c>
      <c r="M4" s="3">
        <f>SUM([1]North:West!K5)</f>
        <v>0</v>
      </c>
      <c r="N4" s="3">
        <f>SUM([1]North:West!L5)</f>
        <v>0</v>
      </c>
      <c r="O4" s="3">
        <f>SUM([1]North:West!M5)</f>
        <v>0</v>
      </c>
      <c r="P4" s="3">
        <f>SUM([1]North:West!N5)</f>
        <v>0</v>
      </c>
      <c r="Q4" s="3">
        <f>SUM([1]North:West!O5)</f>
        <v>0</v>
      </c>
    </row>
    <row r="5" spans="1:17" x14ac:dyDescent="0.25">
      <c r="A5" t="str">
        <f>[1]Summary!A6</f>
        <v>Live Internet-Based Training</v>
      </c>
      <c r="B5" s="3">
        <f>[1]Summary!B6</f>
        <v>299736</v>
      </c>
      <c r="C5" s="3">
        <f>[1]Summary!C6</f>
        <v>338000</v>
      </c>
      <c r="D5" s="3">
        <f>[1]Summary!D6</f>
        <v>167403</v>
      </c>
      <c r="E5" s="17">
        <f t="shared" si="0"/>
        <v>-0.50472485207100592</v>
      </c>
      <c r="F5" s="3">
        <f>SUM([1]North:West!D6)</f>
        <v>26522</v>
      </c>
      <c r="G5" s="3">
        <f>SUM([1]North:West!E6)</f>
        <v>26078</v>
      </c>
      <c r="H5" s="3">
        <f>SUM([1]North:West!F6)</f>
        <v>28032</v>
      </c>
      <c r="I5" s="3">
        <f>SUM([1]North:West!G6)</f>
        <v>27955</v>
      </c>
      <c r="J5" s="3">
        <f>SUM([1]North:West!H6)</f>
        <v>29851</v>
      </c>
      <c r="K5" s="3">
        <f>SUM([1]North:West!I6)</f>
        <v>28965</v>
      </c>
      <c r="L5" s="3">
        <f>SUM([1]North:West!J6)</f>
        <v>0</v>
      </c>
      <c r="M5" s="3">
        <f>SUM([1]North:West!K6)</f>
        <v>0</v>
      </c>
      <c r="N5" s="3">
        <f>SUM([1]North:West!L6)</f>
        <v>0</v>
      </c>
      <c r="O5" s="3">
        <f>SUM([1]North:West!M6)</f>
        <v>0</v>
      </c>
      <c r="P5" s="3">
        <f>SUM([1]North:West!N6)</f>
        <v>0</v>
      </c>
      <c r="Q5" s="3">
        <f>SUM([1]North:West!O6)</f>
        <v>0</v>
      </c>
    </row>
    <row r="6" spans="1:17" ht="11.25" customHeight="1" x14ac:dyDescent="0.25">
      <c r="A6" t="str">
        <f>[1]Summary!A7</f>
        <v>Instructional Design</v>
      </c>
      <c r="B6" s="3">
        <f>[1]Summary!B7</f>
        <v>58001</v>
      </c>
      <c r="C6" s="3">
        <f>[1]Summary!C7</f>
        <v>100000</v>
      </c>
      <c r="D6" s="3">
        <f>[1]Summary!D7</f>
        <v>30749</v>
      </c>
      <c r="E6" s="17">
        <f t="shared" si="0"/>
        <v>-0.69250999999999996</v>
      </c>
      <c r="F6" s="3">
        <f>[1]North!D7</f>
        <v>4635</v>
      </c>
      <c r="G6" s="3">
        <f>[1]North!E7</f>
        <v>2745</v>
      </c>
      <c r="H6" s="3">
        <f>[1]North!F7</f>
        <v>3528</v>
      </c>
      <c r="I6" s="3">
        <f>[1]North!G7</f>
        <v>4562</v>
      </c>
      <c r="J6" s="3">
        <f>[1]North!H7</f>
        <v>10456</v>
      </c>
      <c r="K6" s="3">
        <f>[1]North!I7</f>
        <v>4823</v>
      </c>
      <c r="L6" s="3">
        <f>[1]North!J7</f>
        <v>0</v>
      </c>
      <c r="M6" s="3">
        <f>[1]North!K7</f>
        <v>0</v>
      </c>
      <c r="N6" s="3">
        <f>[1]North!L7</f>
        <v>0</v>
      </c>
      <c r="O6" s="3">
        <f>[1]North!M7</f>
        <v>0</v>
      </c>
      <c r="P6" s="3">
        <f>[1]North!N7</f>
        <v>0</v>
      </c>
      <c r="Q6" s="3">
        <f>[1]North!O7</f>
        <v>0</v>
      </c>
    </row>
    <row r="7" spans="1:17" hidden="1" x14ac:dyDescent="0.25">
      <c r="A7">
        <f>[1]Summary!A8</f>
        <v>0</v>
      </c>
      <c r="B7" s="3">
        <f>[1]Summary!B8</f>
        <v>91819</v>
      </c>
      <c r="C7" s="3">
        <f>[1]Summary!C8</f>
        <v>0</v>
      </c>
      <c r="D7" s="3">
        <f>[1]Summary!D8</f>
        <v>0</v>
      </c>
      <c r="E7" s="17" t="e">
        <f t="shared" si="0"/>
        <v>#DIV/0!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idden="1" x14ac:dyDescent="0.25">
      <c r="A8">
        <f>[1]Summary!A9</f>
        <v>0</v>
      </c>
      <c r="B8" s="3">
        <f>[1]Summary!B9</f>
        <v>32932</v>
      </c>
      <c r="C8" s="3">
        <f>[1]Summary!C9</f>
        <v>0</v>
      </c>
      <c r="D8" s="3">
        <f>[1]Summary!D9</f>
        <v>0</v>
      </c>
      <c r="E8" s="17" t="e">
        <f t="shared" si="0"/>
        <v>#DIV/0!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tr">
        <f>[1]Summary!A10</f>
        <v>Consulting</v>
      </c>
      <c r="B9" s="3">
        <f>[1]Summary!B10</f>
        <v>124751</v>
      </c>
      <c r="C9" s="3">
        <f>[1]Summary!C10</f>
        <v>0</v>
      </c>
      <c r="D9" s="3">
        <f>[1]Summary!D10</f>
        <v>0</v>
      </c>
      <c r="E9" s="17"/>
      <c r="F9" s="3">
        <f>SUM([1]East!D7+[1]North!D8)</f>
        <v>7784</v>
      </c>
      <c r="G9" s="3">
        <f>SUM([1]East!E7+[1]North!E8)</f>
        <v>8522</v>
      </c>
      <c r="H9" s="3">
        <f>SUM([1]East!F7+[1]North!F8)</f>
        <v>7956</v>
      </c>
      <c r="I9" s="3">
        <f>SUM([1]East!G7+[1]North!G8)</f>
        <v>9818</v>
      </c>
      <c r="J9" s="3">
        <f>SUM([1]East!H7+[1]North!H8)</f>
        <v>8757</v>
      </c>
      <c r="K9" s="3">
        <f>SUM([1]East!I7+[1]North!I8)</f>
        <v>8835</v>
      </c>
      <c r="L9" s="3">
        <f>SUM([1]East!J7+[1]North!J8)</f>
        <v>0</v>
      </c>
      <c r="M9" s="3">
        <f>SUM([1]East!K7+[1]North!K8)</f>
        <v>0</v>
      </c>
      <c r="N9" s="3">
        <f>SUM([1]East!L7+[1]North!L8)</f>
        <v>0</v>
      </c>
      <c r="O9" s="3">
        <f>SUM([1]East!M7+[1]North!M8)</f>
        <v>0</v>
      </c>
      <c r="P9" s="3">
        <f>SUM([1]East!N7+[1]North!N8)</f>
        <v>0</v>
      </c>
      <c r="Q9" s="3">
        <f>SUM([1]East!O7+[1]North!O8)</f>
        <v>0</v>
      </c>
    </row>
    <row r="10" spans="1:17" x14ac:dyDescent="0.25">
      <c r="A10" s="12" t="str">
        <f>[1]Summary!A11</f>
        <v>Total Revenue:</v>
      </c>
      <c r="B10" s="13">
        <f>[1]Summary!B11</f>
        <v>1363162</v>
      </c>
      <c r="C10" s="13">
        <f>[1]Summary!C11</f>
        <v>1305000</v>
      </c>
      <c r="D10" s="13">
        <f>[1]Summary!D11</f>
        <v>533822</v>
      </c>
      <c r="E10" s="13"/>
      <c r="F10" s="13">
        <f t="shared" ref="F10:Q10" si="1">SUM(F3:F9)</f>
        <v>91840</v>
      </c>
      <c r="G10" s="13">
        <f t="shared" si="1"/>
        <v>91269</v>
      </c>
      <c r="H10" s="13">
        <f t="shared" si="1"/>
        <v>94551</v>
      </c>
      <c r="I10" s="13">
        <f t="shared" si="1"/>
        <v>99731</v>
      </c>
      <c r="J10" s="13">
        <f t="shared" si="1"/>
        <v>106721</v>
      </c>
      <c r="K10" s="13">
        <f t="shared" si="1"/>
        <v>101382</v>
      </c>
      <c r="L10" s="13">
        <f t="shared" si="1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0</v>
      </c>
    </row>
    <row r="11" spans="1:17" x14ac:dyDescent="0.25">
      <c r="E11" s="9" t="s">
        <v>13</v>
      </c>
      <c r="F11" s="16">
        <f>AVERAGE(F10:K10)</f>
        <v>97582.333333333328</v>
      </c>
      <c r="K11" s="15" t="s">
        <v>14</v>
      </c>
      <c r="L11" s="16">
        <f>AVERAGE(L10:Q10)</f>
        <v>0</v>
      </c>
    </row>
    <row r="12" spans="1:17" x14ac:dyDescent="0.25">
      <c r="D12" s="9"/>
      <c r="E12" s="9"/>
      <c r="K12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4" sqref="B4"/>
    </sheetView>
  </sheetViews>
  <sheetFormatPr defaultRowHeight="15" x14ac:dyDescent="0.25"/>
  <cols>
    <col min="1" max="1" width="19" bestFit="1" customWidth="1"/>
    <col min="2" max="2" width="13" bestFit="1" customWidth="1"/>
  </cols>
  <sheetData>
    <row r="2" spans="1:2" x14ac:dyDescent="0.25">
      <c r="A2" t="s">
        <v>9</v>
      </c>
      <c r="B2" s="3">
        <f>'Revenue 2010'!D10</f>
        <v>533822</v>
      </c>
    </row>
    <row r="3" spans="1:2" x14ac:dyDescent="0.25">
      <c r="A3" t="s">
        <v>10</v>
      </c>
      <c r="B3" s="3">
        <f>SUM('Expenses 2010'!N2:N9)</f>
        <v>446184</v>
      </c>
    </row>
    <row r="4" spans="1:2" x14ac:dyDescent="0.25">
      <c r="A4" t="s">
        <v>11</v>
      </c>
      <c r="B4" s="3">
        <f>B2-B3</f>
        <v>87638</v>
      </c>
    </row>
    <row r="6" spans="1:2" x14ac:dyDescent="0.25">
      <c r="A6" s="8"/>
    </row>
  </sheetData>
  <conditionalFormatting sqref="B4">
    <cfRule type="iconSet" priority="1">
      <iconSet iconSet="3Symbols2">
        <cfvo type="percent" val="0"/>
        <cfvo type="num" val="50000"/>
        <cfvo type="num" val="100000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 2010</vt:lpstr>
      <vt:lpstr>Revenue 2010</vt:lpstr>
      <vt:lpstr>P&amp;L 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2010-07-15T04:31:11Z</dcterms:created>
  <dcterms:modified xsi:type="dcterms:W3CDTF">2010-07-05T10:41:43Z</dcterms:modified>
</cp:coreProperties>
</file>