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Эд\CRM СТО\"/>
    </mc:Choice>
  </mc:AlternateContent>
  <xr:revisionPtr revIDLastSave="0" documentId="8_{598D68C0-D170-40CE-8F45-98BD10519BCB}" xr6:coauthVersionLast="36" xr6:coauthVersionMax="36" xr10:uidLastSave="{00000000-0000-0000-0000-000000000000}"/>
  <bookViews>
    <workbookView xWindow="0" yWindow="0" windowWidth="28800" windowHeight="12225" xr2:uid="{DC4AAEDB-94A3-462C-8DB0-60CA791511DC}"/>
  </bookViews>
  <sheets>
    <sheet name="Фин показател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D19" i="1"/>
  <c r="D20" i="1"/>
  <c r="D21" i="1"/>
  <c r="D22" i="1"/>
  <c r="D18" i="1"/>
  <c r="L21" i="1" s="1"/>
  <c r="D6" i="1"/>
  <c r="D7" i="1"/>
  <c r="D8" i="1"/>
  <c r="D5" i="1"/>
  <c r="D4" i="1"/>
  <c r="H22" i="1"/>
  <c r="H21" i="1"/>
  <c r="H20" i="1"/>
  <c r="H19" i="1"/>
  <c r="H18" i="1"/>
  <c r="H8" i="1"/>
  <c r="H7" i="1"/>
  <c r="H6" i="1"/>
  <c r="H5" i="1"/>
  <c r="H4" i="1"/>
  <c r="H25" i="1" l="1"/>
  <c r="L7" i="1"/>
  <c r="H11" i="1"/>
  <c r="H26" i="1" l="1"/>
  <c r="L22" i="1"/>
  <c r="L25" i="1" s="1"/>
  <c r="L26" i="1" s="1"/>
  <c r="H12" i="1"/>
  <c r="L8" i="1"/>
  <c r="L11" i="1" s="1"/>
  <c r="L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Эдуард Рагозин</author>
  </authors>
  <commentList>
    <comment ref="L4" authorId="0" shapeId="0" xr:uid="{F07F316A-428E-4BF4-8FF0-333B95A6C80C}">
      <text>
        <r>
          <rPr>
            <b/>
            <sz val="9"/>
            <color indexed="81"/>
            <rFont val="Tahoma"/>
            <charset val="1"/>
          </rPr>
          <t>После выхода в прибыль. Штатная единица</t>
        </r>
      </text>
    </comment>
    <comment ref="L10" authorId="0" shapeId="0" xr:uid="{00CBD7C6-61D4-481D-8832-6D36FD46599E}">
      <text>
        <r>
          <rPr>
            <b/>
            <sz val="9"/>
            <color indexed="81"/>
            <rFont val="Tahoma"/>
            <charset val="1"/>
          </rPr>
          <t>После выхода в прибыль. Штатная единица</t>
        </r>
      </text>
    </comment>
    <comment ref="L18" authorId="0" shapeId="0" xr:uid="{769906E0-0F90-4CF4-8C87-8E98EA316335}">
      <text>
        <r>
          <rPr>
            <b/>
            <sz val="9"/>
            <color indexed="81"/>
            <rFont val="Tahoma"/>
            <charset val="1"/>
          </rPr>
          <t>После выхода в прибыль. Штатная единица</t>
        </r>
      </text>
    </comment>
    <comment ref="L24" authorId="0" shapeId="0" xr:uid="{67FDEF06-D05E-4D10-AE62-762F2FF9FF30}">
      <text>
        <r>
          <rPr>
            <b/>
            <sz val="9"/>
            <color indexed="81"/>
            <rFont val="Tahoma"/>
            <charset val="1"/>
          </rPr>
          <t>После выхода в прибыль. Штатная единица</t>
        </r>
      </text>
    </comment>
  </commentList>
</comments>
</file>

<file path=xl/sharedStrings.xml><?xml version="1.0" encoding="utf-8"?>
<sst xmlns="http://schemas.openxmlformats.org/spreadsheetml/2006/main" count="60" uniqueCount="29">
  <si>
    <t>Расходы</t>
  </si>
  <si>
    <t>Подписка</t>
  </si>
  <si>
    <t>Количество клиентов</t>
  </si>
  <si>
    <t>№</t>
  </si>
  <si>
    <t>Наименование статьи расхода</t>
  </si>
  <si>
    <t>Сумма</t>
  </si>
  <si>
    <t>Итого</t>
  </si>
  <si>
    <t>Месяц</t>
  </si>
  <si>
    <t>Год</t>
  </si>
  <si>
    <t>Обслуживание. Разработка
Зарплаты наёмных разработчиков</t>
  </si>
  <si>
    <t>Техническая поддержка</t>
  </si>
  <si>
    <t>Сервер.Домен</t>
  </si>
  <si>
    <t>Налоги (6% от дохода)</t>
  </si>
  <si>
    <t>Менеджер активных продаж</t>
  </si>
  <si>
    <t>Оплата сервисов рассылки</t>
  </si>
  <si>
    <t>Lite</t>
  </si>
  <si>
    <t>Standart</t>
  </si>
  <si>
    <t>Реклама.Продвижение.</t>
  </si>
  <si>
    <t>Premium</t>
  </si>
  <si>
    <t>Количество уведомлений</t>
  </si>
  <si>
    <t>Курс</t>
  </si>
  <si>
    <t>Стоимость 12 мес</t>
  </si>
  <si>
    <t>Стоимость 1 мес</t>
  </si>
  <si>
    <t>Пакеты уведомлений</t>
  </si>
  <si>
    <t>Пакеты рассылок</t>
  </si>
  <si>
    <t>Выручка</t>
  </si>
  <si>
    <t>При количестве подключенных клиентов к системе более 160, и продаж пакетов рассылок около 62 сообщений на пользователя выручка в месяц составляет 442000. Данное количество клиентов ведёт с возможным вопросам работ системы и требует контроля со стороны технической поддержки. Так же для активного продвижения без застоя после данного количества клиентов вводится позиция менеджер подаж - для привлечения новых клиентов. Так же предусмотрен 1 единица в виде разработчика</t>
  </si>
  <si>
    <t>Первоначальное количество клиентов зарегестрированных в системе 40.  Прибыль с учётом использования платных систем 45810.
Минимальное количество клиентов с оплаченной подпиской и купленными доп рассылками на минимальной подписке 22 пользователя</t>
  </si>
  <si>
    <t>Ячейки для редактирования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</si>
</sst>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4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738-8B4E-4E7B-9E6E-F6D9227E6F99}">
  <dimension ref="A1:L34"/>
  <sheetViews>
    <sheetView tabSelected="1" zoomScaleNormal="100" workbookViewId="0">
      <selection activeCell="C1" sqref="C1"/>
    </sheetView>
  </sheetViews>
  <sheetFormatPr defaultRowHeight="15" x14ac:dyDescent="0.25"/>
  <cols>
    <col min="1" max="1" width="3.140625" style="3" bestFit="1" customWidth="1"/>
    <col min="2" max="2" width="15.42578125" style="3" customWidth="1"/>
    <col min="3" max="4" width="9.7109375" style="3" customWidth="1"/>
    <col min="5" max="5" width="10.5703125" style="3" bestFit="1" customWidth="1"/>
    <col min="6" max="6" width="10.5703125" style="3" customWidth="1"/>
    <col min="7" max="7" width="20.85546875" style="3" bestFit="1" customWidth="1"/>
    <col min="8" max="8" width="9.140625" style="3"/>
    <col min="9" max="9" width="3.7109375" style="3" customWidth="1"/>
    <col min="10" max="10" width="3.140625" style="3" bestFit="1" customWidth="1"/>
    <col min="11" max="11" width="53.5703125" style="3" customWidth="1"/>
    <col min="12" max="16384" width="9.140625" style="3"/>
  </cols>
  <sheetData>
    <row r="1" spans="1:12" ht="15.75" thickBot="1" x14ac:dyDescent="0.3">
      <c r="B1" s="1" t="s">
        <v>20</v>
      </c>
      <c r="C1" s="1">
        <v>100</v>
      </c>
      <c r="F1" s="22"/>
      <c r="G1" s="5" t="s">
        <v>28</v>
      </c>
      <c r="H1" s="5"/>
      <c r="I1" s="5"/>
      <c r="J1" s="5"/>
    </row>
    <row r="2" spans="1:12" ht="15.75" thickBot="1" x14ac:dyDescent="0.3">
      <c r="A2" s="6" t="s">
        <v>25</v>
      </c>
      <c r="B2" s="6"/>
      <c r="C2" s="10"/>
      <c r="D2" s="10"/>
      <c r="E2" s="6"/>
      <c r="F2" s="6"/>
      <c r="G2" s="6"/>
      <c r="H2" s="6"/>
      <c r="J2" s="6" t="s">
        <v>0</v>
      </c>
      <c r="K2" s="6"/>
      <c r="L2" s="6"/>
    </row>
    <row r="3" spans="1:12" ht="60" x14ac:dyDescent="0.25">
      <c r="A3" s="1" t="s">
        <v>3</v>
      </c>
      <c r="B3" s="8" t="s">
        <v>1</v>
      </c>
      <c r="C3" s="12" t="s">
        <v>19</v>
      </c>
      <c r="D3" s="13" t="s">
        <v>5</v>
      </c>
      <c r="E3" s="9" t="s">
        <v>21</v>
      </c>
      <c r="F3" s="1" t="s">
        <v>22</v>
      </c>
      <c r="G3" s="1" t="s">
        <v>2</v>
      </c>
      <c r="H3" s="1" t="s">
        <v>6</v>
      </c>
      <c r="I3" s="2"/>
      <c r="J3" s="1" t="s">
        <v>3</v>
      </c>
      <c r="K3" s="1" t="s">
        <v>4</v>
      </c>
      <c r="L3" s="1" t="s">
        <v>5</v>
      </c>
    </row>
    <row r="4" spans="1:12" ht="30" x14ac:dyDescent="0.25">
      <c r="A4" s="1">
        <v>1</v>
      </c>
      <c r="B4" s="8" t="s">
        <v>15</v>
      </c>
      <c r="C4" s="14">
        <v>100</v>
      </c>
      <c r="D4" s="15">
        <f>0.04*$C$1*C4</f>
        <v>400</v>
      </c>
      <c r="E4" s="9">
        <v>1400</v>
      </c>
      <c r="F4" s="1">
        <v>2000</v>
      </c>
      <c r="G4" s="21">
        <v>22</v>
      </c>
      <c r="H4" s="1">
        <f>G4*E4</f>
        <v>30800</v>
      </c>
      <c r="J4" s="1">
        <v>1</v>
      </c>
      <c r="K4" s="1" t="s">
        <v>9</v>
      </c>
      <c r="L4" s="1"/>
    </row>
    <row r="5" spans="1:12" x14ac:dyDescent="0.25">
      <c r="A5" s="1">
        <v>2</v>
      </c>
      <c r="B5" s="8" t="s">
        <v>16</v>
      </c>
      <c r="C5" s="14">
        <v>380</v>
      </c>
      <c r="D5" s="15">
        <f>0.04*$C$1*C5</f>
        <v>1520</v>
      </c>
      <c r="E5" s="9">
        <v>2300</v>
      </c>
      <c r="F5" s="1">
        <v>3000</v>
      </c>
      <c r="G5" s="21">
        <v>0</v>
      </c>
      <c r="H5" s="1">
        <f>G5*E5</f>
        <v>0</v>
      </c>
      <c r="J5" s="1">
        <v>2</v>
      </c>
      <c r="K5" s="1" t="s">
        <v>10</v>
      </c>
      <c r="L5" s="1"/>
    </row>
    <row r="6" spans="1:12" x14ac:dyDescent="0.25">
      <c r="A6" s="1">
        <v>3</v>
      </c>
      <c r="B6" s="8" t="s">
        <v>18</v>
      </c>
      <c r="C6" s="14">
        <v>500</v>
      </c>
      <c r="D6" s="15">
        <f t="shared" ref="D6:D8" si="0">0.04*$C$1*C6</f>
        <v>2000</v>
      </c>
      <c r="E6" s="9">
        <v>5000</v>
      </c>
      <c r="F6" s="1">
        <v>80000</v>
      </c>
      <c r="G6" s="21">
        <v>0</v>
      </c>
      <c r="H6" s="1">
        <f>G6*E6</f>
        <v>0</v>
      </c>
      <c r="J6" s="1">
        <v>3</v>
      </c>
      <c r="K6" s="1" t="s">
        <v>11</v>
      </c>
      <c r="L6" s="1">
        <v>20000</v>
      </c>
    </row>
    <row r="7" spans="1:12" ht="30" x14ac:dyDescent="0.25">
      <c r="A7" s="1">
        <v>4</v>
      </c>
      <c r="B7" s="8" t="s">
        <v>23</v>
      </c>
      <c r="C7" s="14">
        <v>100</v>
      </c>
      <c r="D7" s="15">
        <f t="shared" si="0"/>
        <v>400</v>
      </c>
      <c r="E7" s="18">
        <v>1000</v>
      </c>
      <c r="F7" s="17"/>
      <c r="G7" s="1"/>
      <c r="H7" s="1">
        <f>E7</f>
        <v>1000</v>
      </c>
      <c r="J7" s="1">
        <v>4</v>
      </c>
      <c r="K7" s="1" t="s">
        <v>14</v>
      </c>
      <c r="L7" s="1">
        <f>SUM(D4:D8)</f>
        <v>8320</v>
      </c>
    </row>
    <row r="8" spans="1:12" ht="30.75" thickBot="1" x14ac:dyDescent="0.3">
      <c r="A8" s="1">
        <v>5</v>
      </c>
      <c r="B8" s="8" t="s">
        <v>24</v>
      </c>
      <c r="C8" s="16">
        <v>1000</v>
      </c>
      <c r="D8" s="15">
        <f t="shared" si="0"/>
        <v>4000</v>
      </c>
      <c r="E8" s="18">
        <v>10000</v>
      </c>
      <c r="F8" s="17"/>
      <c r="G8" s="1"/>
      <c r="H8" s="1">
        <f>E8</f>
        <v>10000</v>
      </c>
      <c r="J8" s="1">
        <v>5</v>
      </c>
      <c r="K8" s="1" t="s">
        <v>12</v>
      </c>
      <c r="L8" s="1">
        <f>H11*0.06</f>
        <v>2508</v>
      </c>
    </row>
    <row r="9" spans="1:12" x14ac:dyDescent="0.25">
      <c r="A9" s="1"/>
      <c r="B9" s="1"/>
      <c r="C9" s="11"/>
      <c r="D9" s="11"/>
      <c r="E9" s="1"/>
      <c r="F9" s="1"/>
      <c r="G9" s="1"/>
      <c r="H9" s="1"/>
      <c r="J9" s="1">
        <v>6</v>
      </c>
      <c r="K9" s="1" t="s">
        <v>17</v>
      </c>
      <c r="L9" s="1">
        <v>10000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J10" s="1">
        <v>7</v>
      </c>
      <c r="K10" s="1" t="s">
        <v>13</v>
      </c>
      <c r="L10" s="1"/>
    </row>
    <row r="11" spans="1:12" x14ac:dyDescent="0.25">
      <c r="A11" s="7" t="s">
        <v>7</v>
      </c>
      <c r="B11" s="7"/>
      <c r="C11" s="7"/>
      <c r="D11" s="7"/>
      <c r="E11" s="7"/>
      <c r="F11" s="7"/>
      <c r="G11" s="7"/>
      <c r="H11" s="1">
        <f>SUM(H4:H10)</f>
        <v>41800</v>
      </c>
      <c r="J11" s="4" t="s">
        <v>7</v>
      </c>
      <c r="K11" s="4"/>
      <c r="L11" s="1">
        <f>SUM(L4:L10)</f>
        <v>40828</v>
      </c>
    </row>
    <row r="12" spans="1:12" x14ac:dyDescent="0.25">
      <c r="A12" s="7" t="s">
        <v>8</v>
      </c>
      <c r="B12" s="7"/>
      <c r="C12" s="7"/>
      <c r="D12" s="7"/>
      <c r="E12" s="7"/>
      <c r="F12" s="7"/>
      <c r="G12" s="7"/>
      <c r="H12" s="1">
        <f>H11*12</f>
        <v>501600</v>
      </c>
      <c r="J12" s="4" t="s">
        <v>8</v>
      </c>
      <c r="K12" s="4"/>
      <c r="L12" s="1">
        <f>L11*12</f>
        <v>489936</v>
      </c>
    </row>
    <row r="14" spans="1:12" ht="54.75" customHeight="1" x14ac:dyDescent="0.25">
      <c r="A14" s="20" t="s">
        <v>27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6" spans="1:12" ht="15.75" thickBot="1" x14ac:dyDescent="0.3"/>
    <row r="17" spans="1:12" ht="60" x14ac:dyDescent="0.25">
      <c r="A17" s="1" t="s">
        <v>3</v>
      </c>
      <c r="B17" s="8" t="s">
        <v>1</v>
      </c>
      <c r="C17" s="12" t="s">
        <v>19</v>
      </c>
      <c r="D17" s="13" t="s">
        <v>5</v>
      </c>
      <c r="E17" s="9" t="s">
        <v>21</v>
      </c>
      <c r="F17" s="1" t="s">
        <v>22</v>
      </c>
      <c r="G17" s="1" t="s">
        <v>2</v>
      </c>
      <c r="H17" s="1" t="s">
        <v>6</v>
      </c>
      <c r="J17" s="1" t="s">
        <v>3</v>
      </c>
      <c r="K17" s="1" t="s">
        <v>4</v>
      </c>
      <c r="L17" s="1" t="s">
        <v>5</v>
      </c>
    </row>
    <row r="18" spans="1:12" ht="30" x14ac:dyDescent="0.25">
      <c r="A18" s="1">
        <v>1</v>
      </c>
      <c r="B18" s="8" t="s">
        <v>15</v>
      </c>
      <c r="C18" s="14">
        <v>100</v>
      </c>
      <c r="D18" s="15">
        <f>0.04*$C$1*C18</f>
        <v>400</v>
      </c>
      <c r="E18" s="9">
        <v>1400</v>
      </c>
      <c r="F18" s="1">
        <v>2000</v>
      </c>
      <c r="G18" s="21">
        <v>100</v>
      </c>
      <c r="H18" s="1">
        <f>G18*E18</f>
        <v>140000</v>
      </c>
      <c r="J18" s="1"/>
      <c r="K18" s="1" t="s">
        <v>9</v>
      </c>
      <c r="L18" s="1">
        <v>80000</v>
      </c>
    </row>
    <row r="19" spans="1:12" x14ac:dyDescent="0.25">
      <c r="A19" s="1">
        <v>2</v>
      </c>
      <c r="B19" s="8" t="s">
        <v>16</v>
      </c>
      <c r="C19" s="14">
        <v>380</v>
      </c>
      <c r="D19" s="15">
        <f t="shared" ref="D19:D22" si="1">0.04*$C$1*C19</f>
        <v>1520</v>
      </c>
      <c r="E19" s="9">
        <v>2300</v>
      </c>
      <c r="F19" s="1">
        <v>3000</v>
      </c>
      <c r="G19" s="21">
        <v>40</v>
      </c>
      <c r="H19" s="1">
        <f>G19*E19</f>
        <v>92000</v>
      </c>
      <c r="J19" s="1"/>
      <c r="K19" s="1" t="s">
        <v>10</v>
      </c>
      <c r="L19" s="19">
        <v>60000</v>
      </c>
    </row>
    <row r="20" spans="1:12" x14ac:dyDescent="0.25">
      <c r="A20" s="1">
        <v>3</v>
      </c>
      <c r="B20" s="8" t="s">
        <v>18</v>
      </c>
      <c r="C20" s="14">
        <v>500</v>
      </c>
      <c r="D20" s="15">
        <f t="shared" si="1"/>
        <v>2000</v>
      </c>
      <c r="E20" s="9">
        <v>5000</v>
      </c>
      <c r="F20" s="1">
        <v>80000</v>
      </c>
      <c r="G20" s="21">
        <v>20</v>
      </c>
      <c r="H20" s="1">
        <f>G20*E20</f>
        <v>100000</v>
      </c>
      <c r="J20" s="1"/>
      <c r="K20" s="1" t="s">
        <v>11</v>
      </c>
      <c r="L20" s="1">
        <v>20000</v>
      </c>
    </row>
    <row r="21" spans="1:12" ht="30" x14ac:dyDescent="0.25">
      <c r="A21" s="1">
        <v>4</v>
      </c>
      <c r="B21" s="8" t="s">
        <v>23</v>
      </c>
      <c r="C21" s="14">
        <v>1000</v>
      </c>
      <c r="D21" s="15">
        <f t="shared" si="1"/>
        <v>4000</v>
      </c>
      <c r="E21" s="18">
        <v>10000</v>
      </c>
      <c r="F21" s="17"/>
      <c r="G21" s="1"/>
      <c r="H21" s="1">
        <f>E21</f>
        <v>10000</v>
      </c>
      <c r="J21" s="1"/>
      <c r="K21" s="1" t="s">
        <v>14</v>
      </c>
      <c r="L21" s="1">
        <f>SUM(D18:D22)</f>
        <v>47920</v>
      </c>
    </row>
    <row r="22" spans="1:12" ht="30.75" thickBot="1" x14ac:dyDescent="0.3">
      <c r="A22" s="1">
        <v>5</v>
      </c>
      <c r="B22" s="8" t="s">
        <v>24</v>
      </c>
      <c r="C22" s="16">
        <v>10000</v>
      </c>
      <c r="D22" s="15">
        <f t="shared" si="1"/>
        <v>40000</v>
      </c>
      <c r="E22" s="18">
        <v>100000</v>
      </c>
      <c r="F22" s="17"/>
      <c r="G22" s="1"/>
      <c r="H22" s="1">
        <f>E22</f>
        <v>100000</v>
      </c>
      <c r="J22" s="1"/>
      <c r="K22" s="1" t="s">
        <v>12</v>
      </c>
      <c r="L22" s="1">
        <f>H25*0.06</f>
        <v>26520</v>
      </c>
    </row>
    <row r="23" spans="1:12" x14ac:dyDescent="0.25">
      <c r="A23" s="1"/>
      <c r="B23" s="1"/>
      <c r="C23" s="11"/>
      <c r="D23" s="11"/>
      <c r="E23" s="1"/>
      <c r="F23" s="1"/>
      <c r="G23" s="1"/>
      <c r="H23" s="1"/>
      <c r="J23" s="1"/>
      <c r="K23" s="1" t="s">
        <v>17</v>
      </c>
      <c r="L23" s="1">
        <v>20000</v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J24" s="1"/>
      <c r="K24" s="1" t="s">
        <v>13</v>
      </c>
      <c r="L24" s="19">
        <v>50000</v>
      </c>
    </row>
    <row r="25" spans="1:12" x14ac:dyDescent="0.25">
      <c r="A25" s="7" t="s">
        <v>7</v>
      </c>
      <c r="B25" s="7"/>
      <c r="C25" s="7"/>
      <c r="D25" s="7"/>
      <c r="E25" s="7"/>
      <c r="F25" s="7"/>
      <c r="G25" s="7"/>
      <c r="H25" s="1">
        <f>SUM(H18:H24)</f>
        <v>442000</v>
      </c>
      <c r="J25" s="4" t="s">
        <v>7</v>
      </c>
      <c r="K25" s="4"/>
      <c r="L25" s="1">
        <f>SUM(L18:L24)</f>
        <v>304440</v>
      </c>
    </row>
    <row r="26" spans="1:12" x14ac:dyDescent="0.25">
      <c r="A26" s="7" t="s">
        <v>8</v>
      </c>
      <c r="B26" s="7"/>
      <c r="C26" s="7"/>
      <c r="D26" s="7"/>
      <c r="E26" s="7"/>
      <c r="F26" s="7"/>
      <c r="G26" s="7"/>
      <c r="H26" s="1">
        <f>H25*12</f>
        <v>5304000</v>
      </c>
      <c r="J26" s="4" t="s">
        <v>8</v>
      </c>
      <c r="K26" s="4"/>
      <c r="L26" s="1">
        <f>L25*12</f>
        <v>3653280</v>
      </c>
    </row>
    <row r="27" spans="1:12" x14ac:dyDescent="0.25">
      <c r="A27" s="20" t="s">
        <v>26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4" spans="7:7" x14ac:dyDescent="0.25">
      <c r="G34" s="3">
        <f>10000/160</f>
        <v>62.5</v>
      </c>
    </row>
  </sheetData>
  <mergeCells count="17">
    <mergeCell ref="A27:L30"/>
    <mergeCell ref="A14:L14"/>
    <mergeCell ref="G1:J1"/>
    <mergeCell ref="A2:H2"/>
    <mergeCell ref="E7:F7"/>
    <mergeCell ref="E8:F8"/>
    <mergeCell ref="J2:L2"/>
    <mergeCell ref="E21:F21"/>
    <mergeCell ref="E22:F22"/>
    <mergeCell ref="A11:G11"/>
    <mergeCell ref="A12:G12"/>
    <mergeCell ref="J11:K11"/>
    <mergeCell ref="J12:K12"/>
    <mergeCell ref="J25:K25"/>
    <mergeCell ref="J26:K26"/>
    <mergeCell ref="A25:G25"/>
    <mergeCell ref="A26:G2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Фин показатели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Рагозин</dc:creator>
  <cp:lastModifiedBy>Эдуард Рагозин</cp:lastModifiedBy>
  <dcterms:created xsi:type="dcterms:W3CDTF">2024-11-21T17:51:58Z</dcterms:created>
  <dcterms:modified xsi:type="dcterms:W3CDTF">2024-11-22T04:14:21Z</dcterms:modified>
</cp:coreProperties>
</file>