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eu Drive\MAPBIOMAS\12- Estatisticas_Colecoes\7- Brasil 7.1\Infográficos Coleção 7.1\"/>
    </mc:Choice>
  </mc:AlternateContent>
  <xr:revisionPtr revIDLastSave="0" documentId="13_ncr:1_{B42AF211-759B-4B37-B204-AB382B4804DC}" xr6:coauthVersionLast="47" xr6:coauthVersionMax="47" xr10:uidLastSave="{00000000-0000-0000-0000-000000000000}"/>
  <bookViews>
    <workbookView xWindow="11424" yWindow="0" windowWidth="11712" windowHeight="12336" firstSheet="2" activeTab="4" xr2:uid="{00000000-000D-0000-FFFF-FFFF00000000}"/>
  </bookViews>
  <sheets>
    <sheet name="BRASIL" sheetId="1" r:id="rId1"/>
    <sheet name="DADOS COBERTURA CAATINGA" sheetId="2" r:id="rId2"/>
    <sheet name="SANKEY" sheetId="3" r:id="rId3"/>
    <sheet name="GRAFICO HISTORICO" sheetId="4" r:id="rId4"/>
    <sheet name="Manchetes" sheetId="5" r:id="rId5"/>
    <sheet name="Matriz Cerrado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Nur0EMyz2DDcxeOJ3k3lycmumCQ=="/>
    </ext>
  </extLst>
</workbook>
</file>

<file path=xl/calcChain.xml><?xml version="1.0" encoding="utf-8"?>
<calcChain xmlns="http://schemas.openxmlformats.org/spreadsheetml/2006/main">
  <c r="AO3" i="4" l="1"/>
  <c r="AN5" i="4"/>
  <c r="AN3" i="4"/>
  <c r="AN18" i="4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AL13" i="6"/>
  <c r="AK13" i="6"/>
  <c r="AJ13" i="6"/>
  <c r="AI13" i="6"/>
  <c r="AH13" i="6"/>
  <c r="AC13" i="6"/>
  <c r="AB13" i="6"/>
  <c r="AA13" i="6"/>
  <c r="Z13" i="6"/>
  <c r="Y13" i="6"/>
  <c r="U13" i="6"/>
  <c r="T13" i="6"/>
  <c r="S13" i="6"/>
  <c r="R13" i="6"/>
  <c r="Q13" i="6"/>
  <c r="P13" i="6"/>
  <c r="O13" i="6"/>
  <c r="N13" i="6"/>
  <c r="M13" i="6"/>
  <c r="L13" i="6" s="1"/>
  <c r="K13" i="6"/>
  <c r="J13" i="6"/>
  <c r="I13" i="6"/>
  <c r="H13" i="6"/>
  <c r="G13" i="6"/>
  <c r="F13" i="6"/>
  <c r="E13" i="6"/>
  <c r="D13" i="6"/>
  <c r="C13" i="6"/>
  <c r="L12" i="6"/>
  <c r="L11" i="6"/>
  <c r="L10" i="6"/>
  <c r="L8" i="6" s="1"/>
  <c r="L9" i="6"/>
  <c r="K8" i="6"/>
  <c r="J8" i="6"/>
  <c r="I8" i="6"/>
  <c r="H8" i="6"/>
  <c r="G8" i="6"/>
  <c r="F8" i="6"/>
  <c r="E8" i="6"/>
  <c r="D8" i="6"/>
  <c r="C8" i="6"/>
  <c r="L7" i="6"/>
  <c r="L6" i="6"/>
  <c r="L5" i="6"/>
  <c r="L4" i="6"/>
  <c r="L3" i="6"/>
  <c r="S44" i="4"/>
  <c r="C44" i="4"/>
  <c r="AK43" i="4"/>
  <c r="AJ43" i="4"/>
  <c r="AE42" i="4"/>
  <c r="O42" i="4"/>
  <c r="K42" i="4"/>
  <c r="J42" i="4"/>
  <c r="AL39" i="4"/>
  <c r="AL44" i="4" s="1"/>
  <c r="AK39" i="4"/>
  <c r="AK44" i="4" s="1"/>
  <c r="AJ39" i="4"/>
  <c r="AJ44" i="4" s="1"/>
  <c r="AI39" i="4"/>
  <c r="AI44" i="4" s="1"/>
  <c r="AH39" i="4"/>
  <c r="AH44" i="4" s="1"/>
  <c r="AG39" i="4"/>
  <c r="AG44" i="4" s="1"/>
  <c r="AF39" i="4"/>
  <c r="AF44" i="4" s="1"/>
  <c r="AE39" i="4"/>
  <c r="AE44" i="4" s="1"/>
  <c r="AD39" i="4"/>
  <c r="AD44" i="4" s="1"/>
  <c r="AC39" i="4"/>
  <c r="AC44" i="4" s="1"/>
  <c r="AB39" i="4"/>
  <c r="AB44" i="4" s="1"/>
  <c r="AA39" i="4"/>
  <c r="AA44" i="4" s="1"/>
  <c r="Z39" i="4"/>
  <c r="Z44" i="4" s="1"/>
  <c r="Y39" i="4"/>
  <c r="Y44" i="4" s="1"/>
  <c r="X39" i="4"/>
  <c r="X44" i="4" s="1"/>
  <c r="W39" i="4"/>
  <c r="W44" i="4" s="1"/>
  <c r="V39" i="4"/>
  <c r="V44" i="4" s="1"/>
  <c r="U39" i="4"/>
  <c r="U44" i="4" s="1"/>
  <c r="T39" i="4"/>
  <c r="T44" i="4" s="1"/>
  <c r="S39" i="4"/>
  <c r="R39" i="4"/>
  <c r="R44" i="4" s="1"/>
  <c r="Q39" i="4"/>
  <c r="Q44" i="4" s="1"/>
  <c r="P39" i="4"/>
  <c r="P44" i="4" s="1"/>
  <c r="O39" i="4"/>
  <c r="O44" i="4" s="1"/>
  <c r="N39" i="4"/>
  <c r="N44" i="4" s="1"/>
  <c r="M39" i="4"/>
  <c r="M44" i="4" s="1"/>
  <c r="L39" i="4"/>
  <c r="L44" i="4" s="1"/>
  <c r="K39" i="4"/>
  <c r="K44" i="4" s="1"/>
  <c r="J39" i="4"/>
  <c r="J44" i="4" s="1"/>
  <c r="I39" i="4"/>
  <c r="I44" i="4" s="1"/>
  <c r="H39" i="4"/>
  <c r="H44" i="4" s="1"/>
  <c r="G39" i="4"/>
  <c r="G44" i="4" s="1"/>
  <c r="F39" i="4"/>
  <c r="F44" i="4" s="1"/>
  <c r="E39" i="4"/>
  <c r="E44" i="4" s="1"/>
  <c r="D39" i="4"/>
  <c r="D44" i="4" s="1"/>
  <c r="C39" i="4"/>
  <c r="B39" i="4"/>
  <c r="B44" i="4" s="1"/>
  <c r="A39" i="4"/>
  <c r="A44" i="4" s="1"/>
  <c r="AL38" i="4"/>
  <c r="AL43" i="4" s="1"/>
  <c r="AK38" i="4"/>
  <c r="AJ38" i="4"/>
  <c r="AI38" i="4"/>
  <c r="AI43" i="4" s="1"/>
  <c r="AH38" i="4"/>
  <c r="AH43" i="4" s="1"/>
  <c r="AG38" i="4"/>
  <c r="AG43" i="4" s="1"/>
  <c r="AF38" i="4"/>
  <c r="AF43" i="4" s="1"/>
  <c r="AE38" i="4"/>
  <c r="AE43" i="4" s="1"/>
  <c r="AD38" i="4"/>
  <c r="AD43" i="4" s="1"/>
  <c r="AC38" i="4"/>
  <c r="AC43" i="4" s="1"/>
  <c r="AB38" i="4"/>
  <c r="AB43" i="4" s="1"/>
  <c r="AA38" i="4"/>
  <c r="AA43" i="4" s="1"/>
  <c r="Z38" i="4"/>
  <c r="Z43" i="4" s="1"/>
  <c r="Y38" i="4"/>
  <c r="Y43" i="4" s="1"/>
  <c r="X38" i="4"/>
  <c r="X43" i="4" s="1"/>
  <c r="W38" i="4"/>
  <c r="W43" i="4" s="1"/>
  <c r="V38" i="4"/>
  <c r="V43" i="4" s="1"/>
  <c r="U38" i="4"/>
  <c r="U43" i="4" s="1"/>
  <c r="T38" i="4"/>
  <c r="T43" i="4" s="1"/>
  <c r="S38" i="4"/>
  <c r="S43" i="4" s="1"/>
  <c r="R38" i="4"/>
  <c r="R43" i="4" s="1"/>
  <c r="Q38" i="4"/>
  <c r="Q43" i="4" s="1"/>
  <c r="P38" i="4"/>
  <c r="P43" i="4" s="1"/>
  <c r="O38" i="4"/>
  <c r="O43" i="4" s="1"/>
  <c r="N38" i="4"/>
  <c r="N43" i="4" s="1"/>
  <c r="M38" i="4"/>
  <c r="M43" i="4" s="1"/>
  <c r="L38" i="4"/>
  <c r="L43" i="4" s="1"/>
  <c r="K38" i="4"/>
  <c r="K43" i="4" s="1"/>
  <c r="J38" i="4"/>
  <c r="J43" i="4" s="1"/>
  <c r="I38" i="4"/>
  <c r="I43" i="4" s="1"/>
  <c r="H38" i="4"/>
  <c r="H43" i="4" s="1"/>
  <c r="G38" i="4"/>
  <c r="G43" i="4" s="1"/>
  <c r="F38" i="4"/>
  <c r="F43" i="4" s="1"/>
  <c r="E38" i="4"/>
  <c r="E43" i="4" s="1"/>
  <c r="D38" i="4"/>
  <c r="D43" i="4" s="1"/>
  <c r="C38" i="4"/>
  <c r="C43" i="4" s="1"/>
  <c r="B38" i="4"/>
  <c r="B43" i="4" s="1"/>
  <c r="A38" i="4"/>
  <c r="A43" i="4" s="1"/>
  <c r="AL37" i="4"/>
  <c r="AL42" i="4" s="1"/>
  <c r="AK37" i="4"/>
  <c r="AK42" i="4" s="1"/>
  <c r="AJ37" i="4"/>
  <c r="AJ42" i="4" s="1"/>
  <c r="AI37" i="4"/>
  <c r="AI42" i="4" s="1"/>
  <c r="AH37" i="4"/>
  <c r="AH42" i="4" s="1"/>
  <c r="AG37" i="4"/>
  <c r="AG42" i="4" s="1"/>
  <c r="AF37" i="4"/>
  <c r="AF42" i="4" s="1"/>
  <c r="AE37" i="4"/>
  <c r="AD37" i="4"/>
  <c r="AD42" i="4" s="1"/>
  <c r="AC37" i="4"/>
  <c r="AC42" i="4" s="1"/>
  <c r="AB37" i="4"/>
  <c r="AB42" i="4" s="1"/>
  <c r="AA37" i="4"/>
  <c r="AA42" i="4" s="1"/>
  <c r="Z37" i="4"/>
  <c r="Z42" i="4" s="1"/>
  <c r="Y37" i="4"/>
  <c r="Y42" i="4" s="1"/>
  <c r="X37" i="4"/>
  <c r="X42" i="4" s="1"/>
  <c r="W37" i="4"/>
  <c r="W42" i="4" s="1"/>
  <c r="V37" i="4"/>
  <c r="V42" i="4" s="1"/>
  <c r="U37" i="4"/>
  <c r="U42" i="4" s="1"/>
  <c r="T37" i="4"/>
  <c r="T42" i="4" s="1"/>
  <c r="S37" i="4"/>
  <c r="S42" i="4" s="1"/>
  <c r="R37" i="4"/>
  <c r="R42" i="4" s="1"/>
  <c r="Q37" i="4"/>
  <c r="Q42" i="4" s="1"/>
  <c r="P37" i="4"/>
  <c r="P42" i="4" s="1"/>
  <c r="O37" i="4"/>
  <c r="N37" i="4"/>
  <c r="N42" i="4" s="1"/>
  <c r="M37" i="4"/>
  <c r="M42" i="4" s="1"/>
  <c r="L37" i="4"/>
  <c r="L42" i="4" s="1"/>
  <c r="K37" i="4"/>
  <c r="J37" i="4"/>
  <c r="I37" i="4"/>
  <c r="I42" i="4" s="1"/>
  <c r="H37" i="4"/>
  <c r="H42" i="4" s="1"/>
  <c r="G37" i="4"/>
  <c r="G42" i="4" s="1"/>
  <c r="F37" i="4"/>
  <c r="F42" i="4" s="1"/>
  <c r="E37" i="4"/>
  <c r="E42" i="4" s="1"/>
  <c r="D37" i="4"/>
  <c r="D42" i="4" s="1"/>
  <c r="C37" i="4"/>
  <c r="C42" i="4" s="1"/>
  <c r="B37" i="4"/>
  <c r="B42" i="4" s="1"/>
  <c r="A37" i="4"/>
  <c r="A42" i="4" s="1"/>
  <c r="E34" i="4"/>
  <c r="B34" i="4"/>
  <c r="E33" i="4"/>
  <c r="B33" i="4"/>
  <c r="V32" i="4"/>
  <c r="R32" i="4"/>
  <c r="G32" i="4"/>
  <c r="F32" i="4"/>
  <c r="AL31" i="4"/>
  <c r="AL32" i="4" s="1"/>
  <c r="AK31" i="4"/>
  <c r="AJ31" i="4"/>
  <c r="AJ32" i="4" s="1"/>
  <c r="AI31" i="4"/>
  <c r="AI32" i="4" s="1"/>
  <c r="AH31" i="4"/>
  <c r="AH32" i="4" s="1"/>
  <c r="AG31" i="4"/>
  <c r="AG32" i="4" s="1"/>
  <c r="AF31" i="4"/>
  <c r="AF32" i="4" s="1"/>
  <c r="AE31" i="4"/>
  <c r="AE32" i="4" s="1"/>
  <c r="AD31" i="4"/>
  <c r="AD32" i="4" s="1"/>
  <c r="AC31" i="4"/>
  <c r="AC32" i="4" s="1"/>
  <c r="AB31" i="4"/>
  <c r="AB32" i="4" s="1"/>
  <c r="AA31" i="4"/>
  <c r="AA32" i="4" s="1"/>
  <c r="Z31" i="4"/>
  <c r="Z32" i="4" s="1"/>
  <c r="Y31" i="4"/>
  <c r="Y32" i="4" s="1"/>
  <c r="X31" i="4"/>
  <c r="X32" i="4" s="1"/>
  <c r="W31" i="4"/>
  <c r="W32" i="4" s="1"/>
  <c r="V31" i="4"/>
  <c r="U31" i="4"/>
  <c r="U32" i="4" s="1"/>
  <c r="T31" i="4"/>
  <c r="T32" i="4" s="1"/>
  <c r="S31" i="4"/>
  <c r="S32" i="4" s="1"/>
  <c r="R31" i="4"/>
  <c r="Q31" i="4"/>
  <c r="Q32" i="4" s="1"/>
  <c r="P31" i="4"/>
  <c r="P32" i="4" s="1"/>
  <c r="O31" i="4"/>
  <c r="O32" i="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F31" i="4"/>
  <c r="E31" i="4"/>
  <c r="E32" i="4" s="1"/>
  <c r="D31" i="4"/>
  <c r="D32" i="4" s="1"/>
  <c r="C31" i="4"/>
  <c r="C32" i="4" s="1"/>
  <c r="B31" i="4"/>
  <c r="B32" i="4" s="1"/>
  <c r="AN17" i="4"/>
  <c r="AN11" i="4"/>
  <c r="AN10" i="4"/>
  <c r="AN33" i="4" s="1"/>
  <c r="F17" i="3"/>
  <c r="E17" i="3"/>
  <c r="D17" i="3"/>
  <c r="C17" i="3"/>
  <c r="F16" i="3"/>
  <c r="E16" i="3"/>
  <c r="D16" i="3"/>
  <c r="C16" i="3"/>
  <c r="F15" i="3"/>
  <c r="E15" i="3"/>
  <c r="D15" i="3"/>
  <c r="C15" i="3"/>
  <c r="G15" i="3" s="1"/>
  <c r="F14" i="3"/>
  <c r="E14" i="3"/>
  <c r="D14" i="3"/>
  <c r="C14" i="3"/>
  <c r="H10" i="3"/>
  <c r="G10" i="3"/>
  <c r="F10" i="3"/>
  <c r="E10" i="3"/>
  <c r="D10" i="3"/>
  <c r="C10" i="3"/>
  <c r="H9" i="3"/>
  <c r="H8" i="3"/>
  <c r="H7" i="3"/>
  <c r="H6" i="3"/>
  <c r="H5" i="3"/>
  <c r="C31" i="2"/>
  <c r="D31" i="2" s="1"/>
  <c r="D30" i="2"/>
  <c r="D29" i="2"/>
  <c r="L28" i="2"/>
  <c r="M28" i="2" s="1"/>
  <c r="D28" i="2"/>
  <c r="L27" i="2"/>
  <c r="M27" i="2" s="1"/>
  <c r="H27" i="2"/>
  <c r="I27" i="2" s="1"/>
  <c r="D27" i="2"/>
  <c r="D26" i="2"/>
  <c r="L25" i="2"/>
  <c r="M25" i="2" s="1"/>
  <c r="K25" i="2"/>
  <c r="D25" i="2"/>
  <c r="L24" i="2"/>
  <c r="M24" i="2" s="1"/>
  <c r="K24" i="2"/>
  <c r="D24" i="2"/>
  <c r="M23" i="2"/>
  <c r="L23" i="2"/>
  <c r="K23" i="2"/>
  <c r="D23" i="2"/>
  <c r="L22" i="2"/>
  <c r="M22" i="2" s="1"/>
  <c r="K22" i="2"/>
  <c r="H22" i="2"/>
  <c r="I22" i="2" s="1"/>
  <c r="D22" i="2"/>
  <c r="D21" i="2"/>
  <c r="D20" i="2"/>
  <c r="M19" i="2"/>
  <c r="L19" i="2"/>
  <c r="K19" i="2"/>
  <c r="D19" i="2"/>
  <c r="L18" i="2"/>
  <c r="M18" i="2" s="1"/>
  <c r="K18" i="2"/>
  <c r="D18" i="2"/>
  <c r="L17" i="2"/>
  <c r="M17" i="2" s="1"/>
  <c r="K17" i="2"/>
  <c r="D17" i="2"/>
  <c r="L16" i="2"/>
  <c r="M16" i="2" s="1"/>
  <c r="K16" i="2"/>
  <c r="H16" i="2"/>
  <c r="I16" i="2" s="1"/>
  <c r="D16" i="2"/>
  <c r="D15" i="2"/>
  <c r="D14" i="2"/>
  <c r="L13" i="2"/>
  <c r="M13" i="2" s="1"/>
  <c r="K13" i="2"/>
  <c r="D13" i="2"/>
  <c r="L12" i="2"/>
  <c r="M12" i="2" s="1"/>
  <c r="N12" i="2" s="1"/>
  <c r="D12" i="2"/>
  <c r="M11" i="2"/>
  <c r="L11" i="2"/>
  <c r="L14" i="2" s="1"/>
  <c r="M14" i="2" s="1"/>
  <c r="I11" i="2"/>
  <c r="H11" i="2"/>
  <c r="D11" i="2"/>
  <c r="E11" i="2" s="1"/>
  <c r="D10" i="2"/>
  <c r="L9" i="2"/>
  <c r="M9" i="2" s="1"/>
  <c r="N9" i="2" s="1"/>
  <c r="D9" i="2"/>
  <c r="E9" i="2" s="1"/>
  <c r="L8" i="2"/>
  <c r="M8" i="2" s="1"/>
  <c r="K8" i="2"/>
  <c r="D8" i="2"/>
  <c r="L7" i="2"/>
  <c r="M7" i="2" s="1"/>
  <c r="K7" i="2"/>
  <c r="D7" i="2"/>
  <c r="L6" i="2"/>
  <c r="M6" i="2" s="1"/>
  <c r="N6" i="2" s="1"/>
  <c r="K6" i="2"/>
  <c r="H6" i="2"/>
  <c r="I6" i="2" s="1"/>
  <c r="D6" i="2"/>
  <c r="E6" i="2" s="1"/>
  <c r="D5" i="2"/>
  <c r="B19" i="1"/>
  <c r="C19" i="1" s="1"/>
  <c r="D18" i="1"/>
  <c r="C18" i="1"/>
  <c r="C17" i="1"/>
  <c r="D17" i="1" s="1"/>
  <c r="C16" i="1"/>
  <c r="C15" i="1"/>
  <c r="D15" i="1" s="1"/>
  <c r="C14" i="1"/>
  <c r="D14" i="1" s="1"/>
  <c r="C13" i="1"/>
  <c r="D13" i="1" s="1"/>
  <c r="C9" i="1"/>
  <c r="D5" i="1" s="1"/>
  <c r="B9" i="1"/>
  <c r="C8" i="1"/>
  <c r="D8" i="1" s="1"/>
  <c r="D7" i="1"/>
  <c r="C7" i="1"/>
  <c r="C6" i="1"/>
  <c r="D6" i="1" s="1"/>
  <c r="C5" i="1"/>
  <c r="C4" i="1"/>
  <c r="D4" i="1" s="1"/>
  <c r="C3" i="1"/>
  <c r="D3" i="1" s="1"/>
  <c r="G17" i="3" l="1"/>
  <c r="F18" i="3"/>
  <c r="G18" i="3"/>
  <c r="G16" i="3"/>
  <c r="D18" i="3"/>
  <c r="E18" i="3"/>
  <c r="E22" i="2"/>
  <c r="J22" i="2" s="1"/>
  <c r="N22" i="2"/>
  <c r="N16" i="2"/>
  <c r="E17" i="2"/>
  <c r="J16" i="2" s="1"/>
  <c r="N14" i="2"/>
  <c r="N18" i="2"/>
  <c r="N24" i="2"/>
  <c r="N11" i="2"/>
  <c r="N7" i="2"/>
  <c r="N13" i="2"/>
  <c r="E19" i="2"/>
  <c r="N27" i="2"/>
  <c r="N28" i="2"/>
  <c r="E13" i="2"/>
  <c r="E7" i="2"/>
  <c r="E5" i="2"/>
  <c r="E16" i="2"/>
  <c r="E23" i="2"/>
  <c r="E21" i="2"/>
  <c r="E30" i="2"/>
  <c r="E20" i="2"/>
  <c r="E25" i="2"/>
  <c r="E29" i="2"/>
  <c r="E10" i="2"/>
  <c r="J11" i="2" s="1"/>
  <c r="E28" i="2"/>
  <c r="N17" i="2"/>
  <c r="E18" i="2"/>
  <c r="N23" i="2"/>
  <c r="E12" i="2"/>
  <c r="E24" i="2"/>
  <c r="E8" i="2"/>
  <c r="E14" i="2"/>
  <c r="E26" i="2"/>
  <c r="N19" i="2"/>
  <c r="N25" i="2"/>
  <c r="N8" i="2"/>
  <c r="E15" i="2"/>
  <c r="E27" i="2"/>
  <c r="J27" i="2" s="1"/>
  <c r="G14" i="3"/>
  <c r="C18" i="3"/>
  <c r="D16" i="1"/>
  <c r="E33" i="2" l="1"/>
  <c r="J6" i="2"/>
  <c r="J30" i="2" s="1"/>
</calcChain>
</file>

<file path=xl/sharedStrings.xml><?xml version="1.0" encoding="utf-8"?>
<sst xmlns="http://schemas.openxmlformats.org/spreadsheetml/2006/main" count="732" uniqueCount="92">
  <si>
    <t>Area total</t>
  </si>
  <si>
    <t>Area Mha</t>
  </si>
  <si>
    <t>%</t>
  </si>
  <si>
    <t>AMAZONIA</t>
  </si>
  <si>
    <t>CAATINGA</t>
  </si>
  <si>
    <t>CERRADO</t>
  </si>
  <si>
    <t>MATA ATLANTICA</t>
  </si>
  <si>
    <t>PAMPA</t>
  </si>
  <si>
    <t>PANTANAL</t>
  </si>
  <si>
    <t>Total</t>
  </si>
  <si>
    <t>Floresta</t>
  </si>
  <si>
    <t>Formação Natural não Florestal</t>
  </si>
  <si>
    <t>Agropecuária</t>
  </si>
  <si>
    <t>Área não Vegetada</t>
  </si>
  <si>
    <t>Corpo D'água</t>
  </si>
  <si>
    <t>Não Observado</t>
  </si>
  <si>
    <t>Para o Grafico Circular da composião do uso da terra 2021</t>
  </si>
  <si>
    <t>Area total (ha)</t>
  </si>
  <si>
    <t>Mha</t>
  </si>
  <si>
    <t>1. Forest</t>
  </si>
  <si>
    <t>Forest Formation</t>
  </si>
  <si>
    <t>1. Floresta</t>
  </si>
  <si>
    <t>Savanna Formation</t>
  </si>
  <si>
    <t>Magrove</t>
  </si>
  <si>
    <t>Wooded Restinga</t>
  </si>
  <si>
    <t>2. Non Forest Natural Formation</t>
  </si>
  <si>
    <t>Grassland</t>
  </si>
  <si>
    <t>2. Formação Natural não Florestal</t>
  </si>
  <si>
    <t>Formação Campestre</t>
  </si>
  <si>
    <t>Herbaceous/Shrub Restinga</t>
  </si>
  <si>
    <t>Other Non Forest Natural Formation</t>
  </si>
  <si>
    <t>Rocky outcrop</t>
  </si>
  <si>
    <t xml:space="preserve"> Outros</t>
  </si>
  <si>
    <t>Salt flat</t>
  </si>
  <si>
    <t>Wetland</t>
  </si>
  <si>
    <t>3. Agropecuária</t>
  </si>
  <si>
    <t>3. Farming</t>
  </si>
  <si>
    <t>Agriculture</t>
  </si>
  <si>
    <t>Forest Plantation</t>
  </si>
  <si>
    <t>Mosaic of Agriculture and Pasture</t>
  </si>
  <si>
    <t>Pasture</t>
  </si>
  <si>
    <t>4. Non Vegetated Area</t>
  </si>
  <si>
    <t>4. Área não Vegetada</t>
  </si>
  <si>
    <t>Beach and Dune</t>
  </si>
  <si>
    <t>Mining</t>
  </si>
  <si>
    <t>Other Non Vegetated Area</t>
  </si>
  <si>
    <t>Urban Infrastructure</t>
  </si>
  <si>
    <t>5. Water</t>
  </si>
  <si>
    <t>5. Corpo D'água</t>
  </si>
  <si>
    <t>Artificial Water Body</t>
  </si>
  <si>
    <t>River, Lake and Ocean</t>
  </si>
  <si>
    <t>6. Non Observed</t>
  </si>
  <si>
    <t>Total Geral</t>
  </si>
  <si>
    <t>Transições 1985 a 2021</t>
  </si>
  <si>
    <t>Classes</t>
  </si>
  <si>
    <t>Total 1985</t>
  </si>
  <si>
    <t>Total 2021</t>
  </si>
  <si>
    <t>4. Outros</t>
  </si>
  <si>
    <t>bioma</t>
  </si>
  <si>
    <t>Fazer três graficos com dados das linhas marcadas em AMARELO</t>
  </si>
  <si>
    <t>Aquaculture</t>
  </si>
  <si>
    <t>Para as manchetes da CAATINGA</t>
  </si>
  <si>
    <t>crescimento da área de agropecuária entre 1985 e 2021</t>
  </si>
  <si>
    <t>Perda de cobertura remanescente de vegetação nativa entre 1985 e 2021</t>
  </si>
  <si>
    <t>cobertura de vegetação nativa no bioma em 2021</t>
  </si>
  <si>
    <t/>
  </si>
  <si>
    <t>Pastagem</t>
  </si>
  <si>
    <t>Formação Campestre (Campo)</t>
  </si>
  <si>
    <t>Formações Florestais</t>
  </si>
  <si>
    <t>Formações Savanicas</t>
  </si>
  <si>
    <t>Florestas Plantadas</t>
  </si>
  <si>
    <t>Cultivo Anual e Perene</t>
  </si>
  <si>
    <t>Cultivo Semi-Perene</t>
  </si>
  <si>
    <t>Mosaico de Cultivos</t>
  </si>
  <si>
    <t>Mosaico de Agricultura ou Pastagem</t>
  </si>
  <si>
    <t>Outros</t>
  </si>
  <si>
    <t>Praias e dunas</t>
  </si>
  <si>
    <t>Agricultura</t>
  </si>
  <si>
    <t>Formações Florestais Naturais</t>
  </si>
  <si>
    <t>Mangue</t>
  </si>
  <si>
    <t>Infraestrutura Urbana</t>
  </si>
  <si>
    <t>Outras áreas não vegetadas</t>
  </si>
  <si>
    <t>Corpos Dágua</t>
  </si>
  <si>
    <t>Não observado</t>
  </si>
  <si>
    <t>Apicum</t>
  </si>
  <si>
    <t>Aquicultura</t>
  </si>
  <si>
    <t>Afloramento Rochoso</t>
  </si>
  <si>
    <t>Mineração</t>
  </si>
  <si>
    <t>Área Úmida Natural não Florestal</t>
  </si>
  <si>
    <t>Outra formação não Florestal</t>
  </si>
  <si>
    <t>Rios, Lagos e Oceanos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</si>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</sst>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_);_(* \(#,##0.000\);_(* &quot;-&quot;??_);_(@_)"/>
    <numFmt numFmtId="168" formatCode="_(* #,##0.0_);_(* \(#,##0.0\);_(* &quot;-&quot;??.0_);_(@_)"/>
    <numFmt numFmtId="169" formatCode="_-* #,##0_-;\-* #,##0_-;_-* &quot;-&quot;??_-;_-@"/>
    <numFmt numFmtId="170" formatCode="_-* #,##0.00_-;\-* #,##0.00_-;_-* &quot;-&quot;??_-;_-@"/>
  </numFmts>
  <fonts count="20" x14ac:knownFonts="1">
    <font>
      <sz val="12"/>
      <color theme="1"/>
      <name val="Arial"/>
      <scheme val="minor"/>
    </font>
    <font>
      <sz val="12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20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2"/>
      <name val="Arial"/>
    </font>
    <font>
      <b/>
      <sz val="22"/>
      <color theme="1"/>
      <name val="Calibri"/>
    </font>
    <font>
      <sz val="12"/>
      <color rgb="FF006100"/>
      <name val="Calibri"/>
    </font>
    <font>
      <b/>
      <sz val="20"/>
      <color rgb="FFFF0000"/>
      <name val="Calibri"/>
    </font>
    <font>
      <sz val="12"/>
      <color theme="1"/>
      <name val="Calibri"/>
    </font>
    <font>
      <sz val="12"/>
      <color rgb="FFFFFFFF"/>
      <name val="Calibri"/>
    </font>
    <font>
      <sz val="12"/>
      <color rgb="FF9C5700"/>
      <name val="Calibri"/>
    </font>
    <font>
      <sz val="18"/>
      <color theme="1"/>
      <name val="Calibri"/>
    </font>
    <font>
      <sz val="15"/>
      <color rgb="FF4B4B4B"/>
      <name val="Arial"/>
    </font>
    <font>
      <b/>
      <sz val="24"/>
      <color rgb="FFFF0000"/>
      <name val="Calibri"/>
    </font>
    <font>
      <sz val="18"/>
      <color rgb="FF000000"/>
      <name val="Calibri"/>
    </font>
    <font>
      <sz val="12"/>
      <color rgb="FFFF0000"/>
      <name val="Calibri"/>
    </font>
    <font>
      <b/>
      <sz val="22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C6EFCE"/>
        <bgColor rgb="FFC6EFCE"/>
      </patternFill>
    </fill>
    <fill>
      <patternFill patternType="solid">
        <fgColor rgb="FFD0CECE"/>
        <bgColor rgb="FFD0CECE"/>
      </patternFill>
    </fill>
    <fill>
      <patternFill patternType="solid">
        <fgColor rgb="FF5B9BD5"/>
        <bgColor rgb="FF5B9BD5"/>
      </patternFill>
    </fill>
    <fill>
      <patternFill patternType="solid">
        <fgColor rgb="FFFFEB9C"/>
        <bgColor rgb="FFFFEB9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1" fillId="3" borderId="0" xfId="0" applyFont="1" applyFill="1"/>
    <xf numFmtId="164" fontId="2" fillId="4" borderId="0" xfId="0" applyNumberFormat="1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right"/>
    </xf>
    <xf numFmtId="166" fontId="1" fillId="0" borderId="0" xfId="0" applyNumberFormat="1" applyFont="1"/>
    <xf numFmtId="9" fontId="1" fillId="0" borderId="0" xfId="0" applyNumberFormat="1" applyFont="1"/>
    <xf numFmtId="0" fontId="4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164" fontId="5" fillId="5" borderId="2" xfId="0" applyNumberFormat="1" applyFont="1" applyFill="1" applyBorder="1"/>
    <xf numFmtId="167" fontId="5" fillId="5" borderId="2" xfId="0" applyNumberFormat="1" applyFont="1" applyFill="1" applyBorder="1" applyAlignment="1">
      <alignment horizontal="right"/>
    </xf>
    <xf numFmtId="10" fontId="5" fillId="5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164" fontId="5" fillId="6" borderId="2" xfId="0" applyNumberFormat="1" applyFont="1" applyFill="1" applyBorder="1"/>
    <xf numFmtId="164" fontId="5" fillId="6" borderId="2" xfId="0" applyNumberFormat="1" applyFont="1" applyFill="1" applyBorder="1" applyAlignment="1">
      <alignment horizontal="right"/>
    </xf>
    <xf numFmtId="168" fontId="5" fillId="6" borderId="2" xfId="0" applyNumberFormat="1" applyFont="1" applyFill="1" applyBorder="1" applyAlignment="1">
      <alignment horizontal="right"/>
    </xf>
    <xf numFmtId="9" fontId="5" fillId="6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5" fontId="5" fillId="6" borderId="2" xfId="0" applyNumberFormat="1" applyFont="1" applyFill="1" applyBorder="1" applyAlignment="1">
      <alignment horizontal="right"/>
    </xf>
    <xf numFmtId="164" fontId="6" fillId="0" borderId="0" xfId="0" applyNumberFormat="1" applyFont="1"/>
    <xf numFmtId="0" fontId="1" fillId="0" borderId="0" xfId="0" applyFont="1" applyAlignment="1">
      <alignment vertical="center"/>
    </xf>
    <xf numFmtId="164" fontId="5" fillId="2" borderId="2" xfId="0" applyNumberFormat="1" applyFont="1" applyFill="1" applyBorder="1"/>
    <xf numFmtId="164" fontId="5" fillId="2" borderId="2" xfId="0" applyNumberFormat="1" applyFont="1" applyFill="1" applyBorder="1" applyAlignment="1">
      <alignment horizontal="right"/>
    </xf>
    <xf numFmtId="167" fontId="5" fillId="2" borderId="2" xfId="0" applyNumberFormat="1" applyFont="1" applyFill="1" applyBorder="1" applyAlignment="1">
      <alignment horizontal="right"/>
    </xf>
    <xf numFmtId="10" fontId="1" fillId="2" borderId="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/>
    <xf numFmtId="0" fontId="9" fillId="7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64" fontId="5" fillId="2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9" fillId="7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7" borderId="10" xfId="0" applyFont="1" applyFill="1" applyBorder="1"/>
    <xf numFmtId="169" fontId="1" fillId="0" borderId="0" xfId="0" applyNumberFormat="1" applyFont="1"/>
    <xf numFmtId="169" fontId="1" fillId="3" borderId="11" xfId="0" applyNumberFormat="1" applyFont="1" applyFill="1" applyBorder="1"/>
    <xf numFmtId="0" fontId="1" fillId="3" borderId="12" xfId="0" applyFont="1" applyFill="1" applyBorder="1"/>
    <xf numFmtId="169" fontId="1" fillId="3" borderId="13" xfId="0" applyNumberFormat="1" applyFont="1" applyFill="1" applyBorder="1"/>
    <xf numFmtId="169" fontId="1" fillId="3" borderId="14" xfId="0" applyNumberFormat="1" applyFont="1" applyFill="1" applyBorder="1"/>
    <xf numFmtId="164" fontId="8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6" fontId="11" fillId="0" borderId="0" xfId="0" applyNumberFormat="1" applyFont="1"/>
    <xf numFmtId="0" fontId="1" fillId="7" borderId="2" xfId="0" applyFont="1" applyFill="1" applyBorder="1"/>
    <xf numFmtId="164" fontId="1" fillId="8" borderId="2" xfId="0" applyNumberFormat="1" applyFont="1" applyFill="1" applyBorder="1"/>
    <xf numFmtId="164" fontId="1" fillId="8" borderId="2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left"/>
    </xf>
    <xf numFmtId="164" fontId="12" fillId="9" borderId="2" xfId="0" applyNumberFormat="1" applyFont="1" applyFill="1" applyBorder="1"/>
    <xf numFmtId="164" fontId="12" fillId="9" borderId="2" xfId="0" applyNumberFormat="1" applyFont="1" applyFill="1" applyBorder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9" fillId="7" borderId="2" xfId="0" applyNumberFormat="1" applyFont="1" applyFill="1" applyBorder="1" applyAlignment="1">
      <alignment horizontal="right"/>
    </xf>
    <xf numFmtId="0" fontId="3" fillId="0" borderId="0" xfId="0" applyFont="1"/>
    <xf numFmtId="164" fontId="13" fillId="10" borderId="2" xfId="0" applyNumberFormat="1" applyFont="1" applyFill="1" applyBorder="1"/>
    <xf numFmtId="2" fontId="13" fillId="10" borderId="2" xfId="0" applyNumberFormat="1" applyFont="1" applyFill="1" applyBorder="1" applyAlignment="1">
      <alignment horizontal="right"/>
    </xf>
    <xf numFmtId="0" fontId="13" fillId="10" borderId="2" xfId="0" applyFont="1" applyFill="1" applyBorder="1"/>
    <xf numFmtId="170" fontId="1" fillId="0" borderId="0" xfId="0" applyNumberFormat="1" applyFont="1"/>
    <xf numFmtId="9" fontId="8" fillId="0" borderId="0" xfId="0" applyNumberFormat="1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10" fontId="1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66" fontId="16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164" fontId="5" fillId="5" borderId="3" xfId="0" applyNumberFormat="1" applyFont="1" applyFill="1" applyBorder="1" applyAlignment="1">
      <alignment vertical="center"/>
    </xf>
    <xf numFmtId="0" fontId="7" fillId="0" borderId="4" xfId="0" applyFont="1" applyBorder="1"/>
    <xf numFmtId="164" fontId="5" fillId="5" borderId="3" xfId="0" applyNumberFormat="1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166" fontId="5" fillId="5" borderId="3" xfId="0" applyNumberFormat="1" applyFont="1" applyFill="1" applyBorder="1" applyAlignment="1">
      <alignment horizontal="center" vertical="center"/>
    </xf>
    <xf numFmtId="0" fontId="7" fillId="0" borderId="5" xfId="0" applyFont="1" applyBorder="1"/>
    <xf numFmtId="164" fontId="5" fillId="5" borderId="3" xfId="0" applyNumberFormat="1" applyFont="1" applyFill="1" applyBorder="1" applyAlignment="1">
      <alignment horizontal="right" vertical="center"/>
    </xf>
    <xf numFmtId="165" fontId="5" fillId="5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lang="pt-BR" b="0" i="0">
                <a:solidFill>
                  <a:srgbClr val="757575"/>
                </a:solidFill>
                <a:latin typeface="Calibri"/>
              </a:rPr>
              <a:t> 1. Forest ,  2. Non Forest Natural Formation  and  3. Farming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'GRAFICO HISTORICO'!$A$42</c:f>
              <c:strCache>
                <c:ptCount val="1"/>
                <c:pt idx="0">
                  <c:v> 1. Forest 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'GRAFICO HISTORICO'!$B$41:$AL$41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'GRAFICO HISTORICO'!$B$42:$AL$42</c:f>
              <c:numCache>
                <c:formatCode>0.00</c:formatCode>
                <c:ptCount val="37"/>
                <c:pt idx="0">
                  <c:v>56.873611908190064</c:v>
                </c:pt>
                <c:pt idx="1">
                  <c:v>56.782467835891552</c:v>
                </c:pt>
                <c:pt idx="2">
                  <c:v>56.151158856453591</c:v>
                </c:pt>
                <c:pt idx="3">
                  <c:v>55.559568080426793</c:v>
                </c:pt>
                <c:pt idx="4">
                  <c:v>55.057768623809757</c:v>
                </c:pt>
                <c:pt idx="5">
                  <c:v>54.566458876793725</c:v>
                </c:pt>
                <c:pt idx="6">
                  <c:v>54.180439137521709</c:v>
                </c:pt>
                <c:pt idx="7">
                  <c:v>53.927623295314589</c:v>
                </c:pt>
                <c:pt idx="8">
                  <c:v>53.620964551506091</c:v>
                </c:pt>
                <c:pt idx="9">
                  <c:v>53.682939548782684</c:v>
                </c:pt>
                <c:pt idx="10">
                  <c:v>53.78422960842942</c:v>
                </c:pt>
                <c:pt idx="11">
                  <c:v>53.648821465736724</c:v>
                </c:pt>
                <c:pt idx="12">
                  <c:v>53.549428412965462</c:v>
                </c:pt>
                <c:pt idx="13">
                  <c:v>53.221008814137903</c:v>
                </c:pt>
                <c:pt idx="14">
                  <c:v>52.939499214684332</c:v>
                </c:pt>
                <c:pt idx="15">
                  <c:v>52.81119263794411</c:v>
                </c:pt>
                <c:pt idx="16">
                  <c:v>52.630664412119955</c:v>
                </c:pt>
                <c:pt idx="17">
                  <c:v>52.506385834617191</c:v>
                </c:pt>
                <c:pt idx="18">
                  <c:v>52.216043382462772</c:v>
                </c:pt>
                <c:pt idx="19">
                  <c:v>52.103473499998209</c:v>
                </c:pt>
                <c:pt idx="20">
                  <c:v>52.042146691856402</c:v>
                </c:pt>
                <c:pt idx="21">
                  <c:v>52.062827757958466</c:v>
                </c:pt>
                <c:pt idx="22">
                  <c:v>52.208833855858671</c:v>
                </c:pt>
                <c:pt idx="23">
                  <c:v>52.162840384375656</c:v>
                </c:pt>
                <c:pt idx="24">
                  <c:v>52.167581403688551</c:v>
                </c:pt>
                <c:pt idx="25">
                  <c:v>52.140562389165986</c:v>
                </c:pt>
                <c:pt idx="26">
                  <c:v>52.114337250803672</c:v>
                </c:pt>
                <c:pt idx="27">
                  <c:v>51.50063549888506</c:v>
                </c:pt>
                <c:pt idx="28">
                  <c:v>51.171202229190655</c:v>
                </c:pt>
                <c:pt idx="29">
                  <c:v>51.008876256524424</c:v>
                </c:pt>
                <c:pt idx="30">
                  <c:v>50.785446285426346</c:v>
                </c:pt>
                <c:pt idx="31">
                  <c:v>50.706886942821477</c:v>
                </c:pt>
                <c:pt idx="32">
                  <c:v>50.78478817269233</c:v>
                </c:pt>
                <c:pt idx="33">
                  <c:v>50.798554151586067</c:v>
                </c:pt>
                <c:pt idx="34">
                  <c:v>50.814597046845563</c:v>
                </c:pt>
                <c:pt idx="35">
                  <c:v>50.754406107559802</c:v>
                </c:pt>
                <c:pt idx="36">
                  <c:v>50.861989202862489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5-4A16-927F-AB0A9F0D5449}"/>
            </c:ext>
          </c:extLst>
        </c:ser>
        <c:ser>
          <c:idx val="1"/>
          <c:order val="1"/>
          <c:tx>
            <c:strRef>
              <c:f>'GRAFICO HISTORICO'!$A$43</c:f>
              <c:strCache>
                <c:ptCount val="1"/>
                <c:pt idx="0">
                  <c:v> 2. Non Forest Natural Formation 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'GRAFICO HISTORICO'!$B$41:$AL$41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'GRAFICO HISTORICO'!$B$43:$AL$43</c:f>
              <c:numCache>
                <c:formatCode>0.00</c:formatCode>
                <c:ptCount val="37"/>
                <c:pt idx="0">
                  <c:v>3.8541916690800155</c:v>
                </c:pt>
                <c:pt idx="1">
                  <c:v>3.7972700357499529</c:v>
                </c:pt>
                <c:pt idx="2">
                  <c:v>3.6127370653341147</c:v>
                </c:pt>
                <c:pt idx="3">
                  <c:v>3.5339965442923624</c:v>
                </c:pt>
                <c:pt idx="4">
                  <c:v>3.446348171462573</c:v>
                </c:pt>
                <c:pt idx="5">
                  <c:v>3.3546863471128749</c:v>
                </c:pt>
                <c:pt idx="6">
                  <c:v>3.3428184549631372</c:v>
                </c:pt>
                <c:pt idx="7">
                  <c:v>3.3815410004441389</c:v>
                </c:pt>
                <c:pt idx="8">
                  <c:v>3.406883495981309</c:v>
                </c:pt>
                <c:pt idx="9">
                  <c:v>3.4764878903833982</c:v>
                </c:pt>
                <c:pt idx="10">
                  <c:v>3.5242763042904341</c:v>
                </c:pt>
                <c:pt idx="11">
                  <c:v>3.53894972569445</c:v>
                </c:pt>
                <c:pt idx="12">
                  <c:v>3.6314842101805858</c:v>
                </c:pt>
                <c:pt idx="13">
                  <c:v>3.6175855543451978</c:v>
                </c:pt>
                <c:pt idx="14">
                  <c:v>3.6921361300138251</c:v>
                </c:pt>
                <c:pt idx="15">
                  <c:v>3.7625647059300573</c:v>
                </c:pt>
                <c:pt idx="16">
                  <c:v>3.8149623767641039</c:v>
                </c:pt>
                <c:pt idx="17">
                  <c:v>3.7977148463368469</c:v>
                </c:pt>
                <c:pt idx="18">
                  <c:v>3.793889281126706</c:v>
                </c:pt>
                <c:pt idx="19">
                  <c:v>3.7658761725640462</c:v>
                </c:pt>
                <c:pt idx="20">
                  <c:v>3.747392949889786</c:v>
                </c:pt>
                <c:pt idx="21">
                  <c:v>3.6749983563374919</c:v>
                </c:pt>
                <c:pt idx="22">
                  <c:v>3.6084727880399079</c:v>
                </c:pt>
                <c:pt idx="23">
                  <c:v>3.5975664740768543</c:v>
                </c:pt>
                <c:pt idx="24">
                  <c:v>3.5767521764122776</c:v>
                </c:pt>
                <c:pt idx="25">
                  <c:v>3.5980878563159884</c:v>
                </c:pt>
                <c:pt idx="26">
                  <c:v>3.6153044255356579</c:v>
                </c:pt>
                <c:pt idx="27">
                  <c:v>3.7389987876788857</c:v>
                </c:pt>
                <c:pt idx="28">
                  <c:v>3.8347797115551852</c:v>
                </c:pt>
                <c:pt idx="29">
                  <c:v>3.8777332821766239</c:v>
                </c:pt>
                <c:pt idx="30">
                  <c:v>3.8799256119594427</c:v>
                </c:pt>
                <c:pt idx="31">
                  <c:v>3.8127559838425933</c:v>
                </c:pt>
                <c:pt idx="32">
                  <c:v>3.7777305082160062</c:v>
                </c:pt>
                <c:pt idx="33">
                  <c:v>3.7391046072428828</c:v>
                </c:pt>
                <c:pt idx="34">
                  <c:v>3.7594925535866737</c:v>
                </c:pt>
                <c:pt idx="35">
                  <c:v>3.7374916520479009</c:v>
                </c:pt>
                <c:pt idx="36">
                  <c:v>3.8145088466962482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5-4A16-927F-AB0A9F0D5449}"/>
            </c:ext>
          </c:extLst>
        </c:ser>
        <c:ser>
          <c:idx val="2"/>
          <c:order val="2"/>
          <c:tx>
            <c:strRef>
              <c:f>'GRAFICO HISTORICO'!$A$44</c:f>
              <c:strCache>
                <c:ptCount val="1"/>
                <c:pt idx="0">
                  <c:v> 3. Farming 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'GRAFICO HISTORICO'!$B$41:$AL$41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'GRAFICO HISTORICO'!$B$44:$AL$44</c:f>
              <c:numCache>
                <c:formatCode>0.00</c:formatCode>
                <c:ptCount val="37"/>
                <c:pt idx="0">
                  <c:v>23.650186712496499</c:v>
                </c:pt>
                <c:pt idx="1">
                  <c:v>23.738629687220776</c:v>
                </c:pt>
                <c:pt idx="2">
                  <c:v>24.658262727509349</c:v>
                </c:pt>
                <c:pt idx="3">
                  <c:v>25.263997598886512</c:v>
                </c:pt>
                <c:pt idx="4">
                  <c:v>25.819269150073801</c:v>
                </c:pt>
                <c:pt idx="5">
                  <c:v>26.297504057964897</c:v>
                </c:pt>
                <c:pt idx="6">
                  <c:v>26.686723281040969</c:v>
                </c:pt>
                <c:pt idx="7">
                  <c:v>26.87984042254319</c:v>
                </c:pt>
                <c:pt idx="8">
                  <c:v>27.223040055207285</c:v>
                </c:pt>
                <c:pt idx="9">
                  <c:v>27.047101714549811</c:v>
                </c:pt>
                <c:pt idx="10">
                  <c:v>26.964838400125423</c:v>
                </c:pt>
                <c:pt idx="11">
                  <c:v>27.100717577565771</c:v>
                </c:pt>
                <c:pt idx="12">
                  <c:v>27.016845656153045</c:v>
                </c:pt>
                <c:pt idx="13">
                  <c:v>27.457257324732296</c:v>
                </c:pt>
                <c:pt idx="14">
                  <c:v>27.633450281320922</c:v>
                </c:pt>
                <c:pt idx="15">
                  <c:v>27.706182065283379</c:v>
                </c:pt>
                <c:pt idx="16">
                  <c:v>27.854349298975873</c:v>
                </c:pt>
                <c:pt idx="17">
                  <c:v>27.907569948580136</c:v>
                </c:pt>
                <c:pt idx="18">
                  <c:v>28.241783508618294</c:v>
                </c:pt>
                <c:pt idx="19">
                  <c:v>28.123201274405645</c:v>
                </c:pt>
                <c:pt idx="20">
                  <c:v>28.25539885053335</c:v>
                </c:pt>
                <c:pt idx="21">
                  <c:v>28.302908958592056</c:v>
                </c:pt>
                <c:pt idx="22">
                  <c:v>28.236885064771606</c:v>
                </c:pt>
                <c:pt idx="23">
                  <c:v>28.26674920744145</c:v>
                </c:pt>
                <c:pt idx="24">
                  <c:v>28.28116044486374</c:v>
                </c:pt>
                <c:pt idx="25">
                  <c:v>28.342374571901551</c:v>
                </c:pt>
                <c:pt idx="26">
                  <c:v>28.364694299733234</c:v>
                </c:pt>
                <c:pt idx="27">
                  <c:v>28.885590652603028</c:v>
                </c:pt>
                <c:pt idx="28">
                  <c:v>29.201451959594014</c:v>
                </c:pt>
                <c:pt idx="29">
                  <c:v>29.297519000647043</c:v>
                </c:pt>
                <c:pt idx="30">
                  <c:v>29.587723095039436</c:v>
                </c:pt>
                <c:pt idx="31">
                  <c:v>29.753386341555252</c:v>
                </c:pt>
                <c:pt idx="32">
                  <c:v>29.720101765871963</c:v>
                </c:pt>
                <c:pt idx="33">
                  <c:v>29.610794647570316</c:v>
                </c:pt>
                <c:pt idx="34">
                  <c:v>29.564156043927241</c:v>
                </c:pt>
                <c:pt idx="35">
                  <c:v>29.512670103858326</c:v>
                </c:pt>
                <c:pt idx="36">
                  <c:v>29.367904171262328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5-4A16-927F-AB0A9F0D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92968"/>
        <c:axId val="598742010"/>
      </c:lineChart>
      <c:catAx>
        <c:axId val="39789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8742010"/>
        <c:crosses val="autoZero"/>
        <c:auto val="1"/>
        <c:lblAlgn val="ctr"/>
        <c:lblOffset val="100"/>
        <c:noMultiLvlLbl val="1"/>
      </c:catAx>
      <c:valAx>
        <c:axId val="598742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97892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285750</xdr:colOff>
      <xdr:row>46</xdr:row>
      <xdr:rowOff>171450</xdr:rowOff>
    </xdr:from>
    <xdr:ext cx="5715000" cy="3533775"/>
    <xdr:graphicFrame macro="">
      <xdr:nvGraphicFramePr>
        <xdr:cNvPr id="1902002987" name="Chart 1" title="Chart">
          <a:extLst>
            <a:ext uri="{FF2B5EF4-FFF2-40B4-BE49-F238E27FC236}">
              <a16:creationId xmlns:a16="http://schemas.microsoft.com/office/drawing/2014/main" id="{00000000-0008-0000-0300-00002B435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08984375" defaultRowHeight="15" customHeight="1" x14ac:dyDescent="0.25"/>
  <cols>
    <col min="1" max="1" width="27.90625" customWidth="1"/>
    <col min="2" max="2" width="18.7265625" customWidth="1"/>
    <col min="3" max="26" width="1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3</v>
      </c>
      <c r="B3" s="3">
        <v>420791693.30000001</v>
      </c>
      <c r="C3" s="4">
        <f t="shared" ref="C3:C9" si="0">B3/1000000</f>
        <v>420.79169330000002</v>
      </c>
      <c r="D3" s="5">
        <f t="shared" ref="D3:D8" si="1">C3/C$9</f>
        <v>0.4946692886899971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 t="s">
        <v>4</v>
      </c>
      <c r="B4" s="3">
        <v>86261103.709999993</v>
      </c>
      <c r="C4" s="4">
        <f t="shared" si="0"/>
        <v>86.26110371</v>
      </c>
      <c r="D4" s="5">
        <f t="shared" si="1"/>
        <v>0.10140580123908964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 t="s">
        <v>5</v>
      </c>
      <c r="B5" s="3">
        <v>198452198.59999999</v>
      </c>
      <c r="C5" s="4">
        <f t="shared" si="0"/>
        <v>198.4521986</v>
      </c>
      <c r="D5" s="5">
        <f t="shared" si="1"/>
        <v>0.23329407277638395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 t="s">
        <v>6</v>
      </c>
      <c r="B6" s="3">
        <v>110661358.7</v>
      </c>
      <c r="C6" s="4">
        <f t="shared" si="0"/>
        <v>110.66135870000001</v>
      </c>
      <c r="D6" s="5">
        <f t="shared" si="1"/>
        <v>0.13008996248072471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 t="s">
        <v>7</v>
      </c>
      <c r="B7" s="3">
        <v>19393523.84</v>
      </c>
      <c r="C7" s="4">
        <f t="shared" si="0"/>
        <v>19.39352384</v>
      </c>
      <c r="D7" s="5">
        <f t="shared" si="1"/>
        <v>2.2798407848526082E-2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 t="s">
        <v>8</v>
      </c>
      <c r="B8" s="3">
        <v>15092674.82</v>
      </c>
      <c r="C8" s="4">
        <f t="shared" si="0"/>
        <v>15.092674820000001</v>
      </c>
      <c r="D8" s="5">
        <f t="shared" si="1"/>
        <v>1.7742466965278446E-2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6" t="s">
        <v>9</v>
      </c>
      <c r="B9" s="7">
        <f>SUM(B3:B8)</f>
        <v>850652552.97000015</v>
      </c>
      <c r="C9" s="8">
        <f t="shared" si="0"/>
        <v>850.6525529700001</v>
      </c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2"/>
      <c r="B12" s="2" t="s">
        <v>0</v>
      </c>
      <c r="C12" s="2" t="s">
        <v>1</v>
      </c>
      <c r="D12" s="2" t="s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 t="s">
        <v>10</v>
      </c>
      <c r="B13" s="3">
        <v>508639230.39999998</v>
      </c>
      <c r="C13" s="4">
        <f t="shared" ref="C13:C19" si="2">B13/1000000</f>
        <v>508.63923039999997</v>
      </c>
      <c r="D13" s="5">
        <f t="shared" ref="D13:D18" si="3">C13/C$9</f>
        <v>0.597940050404972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 t="s">
        <v>11</v>
      </c>
      <c r="B14" s="3">
        <v>53937911.719999999</v>
      </c>
      <c r="C14" s="4">
        <f t="shared" si="2"/>
        <v>53.937911719999995</v>
      </c>
      <c r="D14" s="5">
        <f t="shared" si="3"/>
        <v>6.3407688052753333E-2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 t="s">
        <v>12</v>
      </c>
      <c r="B15" s="3">
        <v>265013361.30000001</v>
      </c>
      <c r="C15" s="4">
        <f t="shared" si="2"/>
        <v>265.01336129999999</v>
      </c>
      <c r="D15" s="5">
        <f t="shared" si="3"/>
        <v>0.31154125191856818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 t="s">
        <v>13</v>
      </c>
      <c r="B16" s="3">
        <v>6170833.0209999997</v>
      </c>
      <c r="C16" s="4">
        <f t="shared" si="2"/>
        <v>6.170833021</v>
      </c>
      <c r="D16" s="5">
        <f t="shared" si="3"/>
        <v>7.2542344103417112E-3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 t="s">
        <v>14</v>
      </c>
      <c r="B17" s="3">
        <v>16846286.870000001</v>
      </c>
      <c r="C17" s="4">
        <f t="shared" si="2"/>
        <v>16.84628687</v>
      </c>
      <c r="D17" s="5">
        <f t="shared" si="3"/>
        <v>1.9803957339788431E-2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9" t="s">
        <v>15</v>
      </c>
      <c r="B18" s="10">
        <v>44929.596969999999</v>
      </c>
      <c r="C18" s="11">
        <f t="shared" si="2"/>
        <v>4.4929596969999999E-2</v>
      </c>
      <c r="D18" s="12">
        <f t="shared" si="3"/>
        <v>5.2817800655662673E-5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9</v>
      </c>
      <c r="B19" s="7">
        <f>SUM(B13:B18)</f>
        <v>850652552.90797007</v>
      </c>
      <c r="C19" s="8">
        <f t="shared" si="2"/>
        <v>850.65255290797006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001"/>
  <sheetViews>
    <sheetView topLeftCell="B16" workbookViewId="0">
      <selection activeCell="C5" sqref="C5:C30"/>
    </sheetView>
  </sheetViews>
  <sheetFormatPr defaultColWidth="10.08984375" defaultRowHeight="15" customHeight="1" x14ac:dyDescent="0.25"/>
  <cols>
    <col min="1" max="1" width="5" customWidth="1"/>
    <col min="2" max="2" width="34" customWidth="1"/>
    <col min="3" max="3" width="15.36328125" customWidth="1"/>
    <col min="4" max="4" width="10.26953125" customWidth="1"/>
    <col min="5" max="6" width="11" customWidth="1"/>
    <col min="7" max="7" width="22" customWidth="1"/>
    <col min="8" max="8" width="8.453125" customWidth="1"/>
    <col min="9" max="9" width="4.36328125" customWidth="1"/>
    <col min="10" max="10" width="5.6328125" customWidth="1"/>
    <col min="11" max="11" width="16.453125" customWidth="1"/>
    <col min="12" max="12" width="13.90625" customWidth="1"/>
    <col min="13" max="13" width="11" customWidth="1"/>
    <col min="14" max="14" width="10.90625" customWidth="1"/>
    <col min="15" max="15" width="21.08984375" customWidth="1"/>
    <col min="16" max="16" width="13.7265625" customWidth="1"/>
    <col min="17" max="26" width="1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3"/>
      <c r="K1" s="1"/>
      <c r="L1" s="1"/>
      <c r="M1" s="1"/>
      <c r="N1" s="1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0.75" customHeight="1" x14ac:dyDescent="0.5">
      <c r="A2" s="15" t="s">
        <v>16</v>
      </c>
      <c r="B2" s="16"/>
      <c r="C2" s="16"/>
      <c r="D2" s="1"/>
      <c r="E2" s="1"/>
      <c r="F2" s="1"/>
      <c r="G2" s="1"/>
      <c r="H2" s="1"/>
      <c r="I2" s="1"/>
      <c r="J2" s="13"/>
      <c r="K2" s="1"/>
      <c r="L2" s="1"/>
      <c r="M2" s="1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7" t="s">
        <v>17</v>
      </c>
      <c r="D4" s="17" t="s">
        <v>18</v>
      </c>
      <c r="E4" s="1"/>
      <c r="F4" s="1"/>
      <c r="G4" s="1"/>
      <c r="H4" s="1"/>
      <c r="I4" s="1"/>
      <c r="J4" s="13"/>
      <c r="K4" s="1"/>
      <c r="L4" s="1"/>
      <c r="M4" s="1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8" t="s">
        <v>19</v>
      </c>
      <c r="C5" s="18">
        <v>50861989.202862486</v>
      </c>
      <c r="D5" s="19">
        <f t="shared" ref="D5:D31" si="0">C5/1000000</f>
        <v>50.861989202862489</v>
      </c>
      <c r="E5" s="20">
        <f t="shared" ref="E5:E30" si="1">D5/D$31</f>
        <v>0.58962831464687537</v>
      </c>
      <c r="F5" s="1"/>
      <c r="G5" s="21"/>
      <c r="H5" s="21"/>
      <c r="I5" s="22"/>
      <c r="J5" s="13"/>
      <c r="K5" s="1"/>
      <c r="L5" s="1"/>
      <c r="M5" s="1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23" t="s">
        <v>20</v>
      </c>
      <c r="C6" s="24">
        <v>3176024.658253409</v>
      </c>
      <c r="D6" s="25">
        <f t="shared" si="0"/>
        <v>3.1760246582534091</v>
      </c>
      <c r="E6" s="26">
        <f t="shared" si="1"/>
        <v>3.6818734301832669E-2</v>
      </c>
      <c r="F6" s="1"/>
      <c r="G6" s="89" t="s">
        <v>21</v>
      </c>
      <c r="H6" s="91">
        <f>C5</f>
        <v>50861989.202862486</v>
      </c>
      <c r="I6" s="92">
        <f>H6/1000000</f>
        <v>50.861989202862489</v>
      </c>
      <c r="J6" s="93">
        <f>E5</f>
        <v>0.58962831464687537</v>
      </c>
      <c r="K6" s="27" t="str">
        <f t="shared" ref="K6:L6" si="2">B6</f>
        <v>Forest Formation</v>
      </c>
      <c r="L6" s="28">
        <f t="shared" si="2"/>
        <v>3176024.658253409</v>
      </c>
      <c r="M6" s="29">
        <f t="shared" ref="M6:M9" si="3">L6/1000000</f>
        <v>3.1760246582534091</v>
      </c>
      <c r="N6" s="30">
        <f t="shared" ref="N6:N9" si="4">M6/I$6</f>
        <v>6.2443972562415309E-2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23" t="s">
        <v>22</v>
      </c>
      <c r="C7" s="24">
        <v>47644757.121571124</v>
      </c>
      <c r="D7" s="25">
        <f t="shared" si="0"/>
        <v>47.644757121571125</v>
      </c>
      <c r="E7" s="26">
        <f t="shared" si="1"/>
        <v>0.55233187462063815</v>
      </c>
      <c r="F7" s="1"/>
      <c r="G7" s="90"/>
      <c r="H7" s="90"/>
      <c r="I7" s="90"/>
      <c r="J7" s="90"/>
      <c r="K7" s="27" t="str">
        <f t="shared" ref="K7:L7" si="5">B7</f>
        <v>Savanna Formation</v>
      </c>
      <c r="L7" s="28">
        <f t="shared" si="5"/>
        <v>47644757.121571124</v>
      </c>
      <c r="M7" s="29">
        <f t="shared" si="3"/>
        <v>47.644757121571125</v>
      </c>
      <c r="N7" s="30">
        <f t="shared" si="4"/>
        <v>0.9367458463242665</v>
      </c>
      <c r="O7" s="14"/>
      <c r="P7" s="21"/>
      <c r="Q7" s="22"/>
      <c r="R7" s="14"/>
      <c r="S7" s="14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23" t="s">
        <v>23</v>
      </c>
      <c r="C8" s="24">
        <v>28411.623029388211</v>
      </c>
      <c r="D8" s="25">
        <f t="shared" si="0"/>
        <v>2.8411623029388211E-2</v>
      </c>
      <c r="E8" s="26">
        <f t="shared" si="1"/>
        <v>3.2936771970093752E-4</v>
      </c>
      <c r="F8" s="1"/>
      <c r="G8" s="90"/>
      <c r="H8" s="90"/>
      <c r="I8" s="90"/>
      <c r="J8" s="90"/>
      <c r="K8" s="27" t="str">
        <f t="shared" ref="K8:L8" si="6">B8</f>
        <v>Magrove</v>
      </c>
      <c r="L8" s="28">
        <f t="shared" si="6"/>
        <v>28411.623029388211</v>
      </c>
      <c r="M8" s="29">
        <f t="shared" si="3"/>
        <v>2.8411623029388211E-2</v>
      </c>
      <c r="N8" s="30">
        <f t="shared" si="4"/>
        <v>5.5860227794215372E-4</v>
      </c>
      <c r="O8" s="14"/>
      <c r="P8" s="21"/>
      <c r="Q8" s="22"/>
      <c r="R8" s="14"/>
      <c r="S8" s="14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23" t="s">
        <v>24</v>
      </c>
      <c r="C9" s="24">
        <v>12795.800008563505</v>
      </c>
      <c r="D9" s="25">
        <f t="shared" si="0"/>
        <v>1.2795800008563505E-2</v>
      </c>
      <c r="E9" s="26">
        <f t="shared" si="1"/>
        <v>1.4833800470358239E-4</v>
      </c>
      <c r="F9" s="1"/>
      <c r="G9" s="90"/>
      <c r="H9" s="90"/>
      <c r="I9" s="90"/>
      <c r="J9" s="90"/>
      <c r="K9" s="27" t="s">
        <v>24</v>
      </c>
      <c r="L9" s="28">
        <f>C9</f>
        <v>12795.800008563505</v>
      </c>
      <c r="M9" s="29">
        <f t="shared" si="3"/>
        <v>1.2795800008563505E-2</v>
      </c>
      <c r="N9" s="30">
        <f t="shared" si="4"/>
        <v>2.5157883537601323E-4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8" t="s">
        <v>25</v>
      </c>
      <c r="C10" s="18">
        <v>3814508.8466962483</v>
      </c>
      <c r="D10" s="19">
        <f t="shared" si="0"/>
        <v>3.8145088466962482</v>
      </c>
      <c r="E10" s="20">
        <f t="shared" si="1"/>
        <v>4.422049663674036E-2</v>
      </c>
      <c r="F10" s="1"/>
      <c r="G10" s="31"/>
      <c r="H10" s="31"/>
      <c r="I10" s="32"/>
      <c r="J10" s="33"/>
      <c r="K10" s="1"/>
      <c r="L10" s="1"/>
      <c r="M10" s="1"/>
      <c r="N10" s="1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23" t="s">
        <v>26</v>
      </c>
      <c r="C11" s="24">
        <v>3727515.5180596327</v>
      </c>
      <c r="D11" s="25">
        <f t="shared" si="0"/>
        <v>3.7275155180596329</v>
      </c>
      <c r="E11" s="26">
        <f t="shared" si="1"/>
        <v>4.3212008165222957E-2</v>
      </c>
      <c r="F11" s="1"/>
      <c r="G11" s="89" t="s">
        <v>27</v>
      </c>
      <c r="H11" s="95">
        <f>C10</f>
        <v>3814508.8466962483</v>
      </c>
      <c r="I11" s="96">
        <f>H11/1000000</f>
        <v>3.8145088466962482</v>
      </c>
      <c r="J11" s="93">
        <f>E10</f>
        <v>4.422049663674036E-2</v>
      </c>
      <c r="K11" s="27" t="s">
        <v>28</v>
      </c>
      <c r="L11" s="28">
        <f t="shared" ref="L11:L12" si="7">C11</f>
        <v>3727515.5180596327</v>
      </c>
      <c r="M11" s="34">
        <f t="shared" ref="M11:M14" si="8">L11/1000000</f>
        <v>3.7275155180596329</v>
      </c>
      <c r="N11" s="30">
        <f t="shared" ref="N11:N14" si="9">M11/I$11</f>
        <v>0.977194094408259</v>
      </c>
      <c r="O11" s="2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23" t="s">
        <v>29</v>
      </c>
      <c r="C12" s="24">
        <v>750.00394632568361</v>
      </c>
      <c r="D12" s="25">
        <f t="shared" si="0"/>
        <v>7.5000394632568357E-4</v>
      </c>
      <c r="E12" s="26">
        <f t="shared" si="1"/>
        <v>8.6945785994864363E-6</v>
      </c>
      <c r="F12" s="1"/>
      <c r="G12" s="90"/>
      <c r="H12" s="90"/>
      <c r="I12" s="90"/>
      <c r="J12" s="90"/>
      <c r="K12" s="27" t="s">
        <v>29</v>
      </c>
      <c r="L12" s="28">
        <f t="shared" si="7"/>
        <v>750.00394632568361</v>
      </c>
      <c r="M12" s="34">
        <f t="shared" si="8"/>
        <v>7.5000394632568357E-4</v>
      </c>
      <c r="N12" s="30">
        <f t="shared" si="9"/>
        <v>1.9661874607402289E-4</v>
      </c>
      <c r="O12" s="2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23" t="s">
        <v>30</v>
      </c>
      <c r="C13" s="35"/>
      <c r="D13" s="25">
        <f t="shared" si="0"/>
        <v>0</v>
      </c>
      <c r="E13" s="26">
        <f t="shared" si="1"/>
        <v>0</v>
      </c>
      <c r="F13" s="1"/>
      <c r="G13" s="90"/>
      <c r="H13" s="90"/>
      <c r="I13" s="90"/>
      <c r="J13" s="90"/>
      <c r="K13" s="27" t="str">
        <f t="shared" ref="K13:L13" si="10">B16</f>
        <v>Wetland</v>
      </c>
      <c r="L13" s="28">
        <f t="shared" si="10"/>
        <v>0.2643456787109375</v>
      </c>
      <c r="M13" s="34">
        <f t="shared" si="8"/>
        <v>2.6434567871093752E-7</v>
      </c>
      <c r="N13" s="30">
        <f t="shared" si="9"/>
        <v>6.9300056530184137E-8</v>
      </c>
      <c r="O13" s="2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23" t="s">
        <v>31</v>
      </c>
      <c r="C14" s="24">
        <v>73897.99389662547</v>
      </c>
      <c r="D14" s="25">
        <f t="shared" si="0"/>
        <v>7.3897993896625463E-2</v>
      </c>
      <c r="E14" s="26">
        <f t="shared" si="1"/>
        <v>8.5667804739733068E-4</v>
      </c>
      <c r="F14" s="1"/>
      <c r="G14" s="90"/>
      <c r="H14" s="90"/>
      <c r="I14" s="90"/>
      <c r="J14" s="90"/>
      <c r="K14" s="27" t="s">
        <v>32</v>
      </c>
      <c r="L14" s="28">
        <f>C10-L11</f>
        <v>86993.328636615537</v>
      </c>
      <c r="M14" s="34">
        <f t="shared" si="8"/>
        <v>8.6993328636615533E-2</v>
      </c>
      <c r="N14" s="30">
        <f t="shared" si="9"/>
        <v>2.2805905591741015E-2</v>
      </c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23" t="s">
        <v>33</v>
      </c>
      <c r="C15" s="24">
        <v>12345.066447985861</v>
      </c>
      <c r="D15" s="25">
        <f t="shared" si="0"/>
        <v>1.234506644798586E-2</v>
      </c>
      <c r="E15" s="26">
        <f t="shared" si="1"/>
        <v>1.4311278103766993E-4</v>
      </c>
      <c r="F15" s="1"/>
      <c r="G15" s="31"/>
      <c r="H15" s="31"/>
      <c r="I15" s="32"/>
      <c r="J15" s="33"/>
      <c r="K15" s="21"/>
      <c r="L15" s="21"/>
      <c r="M15" s="22"/>
      <c r="N15" s="14"/>
      <c r="O15" s="2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23" t="s">
        <v>34</v>
      </c>
      <c r="C16" s="24">
        <v>0.2643456787109375</v>
      </c>
      <c r="D16" s="25">
        <f t="shared" si="0"/>
        <v>2.6434567871093752E-7</v>
      </c>
      <c r="E16" s="26">
        <f t="shared" si="1"/>
        <v>3.0644829167189247E-9</v>
      </c>
      <c r="F16" s="1"/>
      <c r="G16" s="89" t="s">
        <v>35</v>
      </c>
      <c r="H16" s="91">
        <f>C17</f>
        <v>29367904.171262328</v>
      </c>
      <c r="I16" s="92">
        <f>H16/1000000</f>
        <v>29.367904171262328</v>
      </c>
      <c r="J16" s="93">
        <f>E17</f>
        <v>0.34045361010453368</v>
      </c>
      <c r="K16" s="27" t="str">
        <f t="shared" ref="K16:L16" si="11">B18</f>
        <v>Agriculture</v>
      </c>
      <c r="L16" s="28">
        <f t="shared" si="11"/>
        <v>1906286.3977201337</v>
      </c>
      <c r="M16" s="34">
        <f t="shared" ref="M16:M19" si="12">L16/1000000</f>
        <v>1.9062863977201336</v>
      </c>
      <c r="N16" s="30">
        <f t="shared" ref="N16:N19" si="13">M16/I$16</f>
        <v>6.4910535889909068E-2</v>
      </c>
      <c r="O16" s="2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8" t="s">
        <v>36</v>
      </c>
      <c r="C17" s="18">
        <v>29367904.171262328</v>
      </c>
      <c r="D17" s="19">
        <f t="shared" si="0"/>
        <v>29.367904171262328</v>
      </c>
      <c r="E17" s="20">
        <f t="shared" si="1"/>
        <v>0.34045361010453368</v>
      </c>
      <c r="F17" s="1"/>
      <c r="G17" s="90"/>
      <c r="H17" s="90"/>
      <c r="I17" s="90"/>
      <c r="J17" s="90"/>
      <c r="K17" s="27" t="str">
        <f t="shared" ref="K17:L17" si="14">B19</f>
        <v>Forest Plantation</v>
      </c>
      <c r="L17" s="28">
        <f t="shared" si="14"/>
        <v>9801.1130415527314</v>
      </c>
      <c r="M17" s="34">
        <f t="shared" si="12"/>
        <v>9.8011130415527319E-3</v>
      </c>
      <c r="N17" s="30">
        <f t="shared" si="13"/>
        <v>3.33735529249769E-4</v>
      </c>
      <c r="O17" s="2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23" t="s">
        <v>37</v>
      </c>
      <c r="C18" s="24">
        <v>1906286.3977201337</v>
      </c>
      <c r="D18" s="25">
        <f t="shared" si="0"/>
        <v>1.9062863977201336</v>
      </c>
      <c r="E18" s="26">
        <f t="shared" si="1"/>
        <v>2.2099026277539444E-2</v>
      </c>
      <c r="F18" s="1"/>
      <c r="G18" s="90"/>
      <c r="H18" s="90"/>
      <c r="I18" s="90"/>
      <c r="J18" s="90"/>
      <c r="K18" s="27" t="str">
        <f t="shared" ref="K18:L18" si="15">B20</f>
        <v>Mosaic of Agriculture and Pasture</v>
      </c>
      <c r="L18" s="28">
        <f t="shared" si="15"/>
        <v>8855858.978857033</v>
      </c>
      <c r="M18" s="34">
        <f t="shared" si="12"/>
        <v>8.8558589788570323</v>
      </c>
      <c r="N18" s="30">
        <f t="shared" si="13"/>
        <v>0.3015488925329185</v>
      </c>
      <c r="O18" s="2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23" t="s">
        <v>38</v>
      </c>
      <c r="C19" s="24">
        <v>9801.1130415527314</v>
      </c>
      <c r="D19" s="25">
        <f t="shared" si="0"/>
        <v>9.8011130415527319E-3</v>
      </c>
      <c r="E19" s="26">
        <f t="shared" si="1"/>
        <v>1.1362146575323106E-4</v>
      </c>
      <c r="F19" s="1"/>
      <c r="G19" s="90"/>
      <c r="H19" s="90"/>
      <c r="I19" s="90"/>
      <c r="J19" s="90"/>
      <c r="K19" s="27" t="str">
        <f t="shared" ref="K19:L19" si="16">B21</f>
        <v>Pasture</v>
      </c>
      <c r="L19" s="28">
        <f t="shared" si="16"/>
        <v>18595957.681643609</v>
      </c>
      <c r="M19" s="34">
        <f t="shared" si="12"/>
        <v>18.595957681643608</v>
      </c>
      <c r="N19" s="30">
        <f t="shared" si="13"/>
        <v>0.63320683604792261</v>
      </c>
      <c r="O19" s="2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23" t="s">
        <v>39</v>
      </c>
      <c r="C20" s="24">
        <v>8855858.978857033</v>
      </c>
      <c r="D20" s="25">
        <f t="shared" si="0"/>
        <v>8.8558589788570323</v>
      </c>
      <c r="E20" s="26">
        <f t="shared" si="1"/>
        <v>0.10266340908585615</v>
      </c>
      <c r="F20" s="1"/>
      <c r="G20" s="31"/>
      <c r="H20" s="31"/>
      <c r="I20" s="32"/>
      <c r="J20" s="33"/>
      <c r="K20" s="21"/>
      <c r="L20" s="21"/>
      <c r="M20" s="22"/>
      <c r="N20" s="14"/>
      <c r="O20" s="2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23" t="s">
        <v>40</v>
      </c>
      <c r="C21" s="24">
        <v>18595957.681643609</v>
      </c>
      <c r="D21" s="25">
        <f t="shared" si="0"/>
        <v>18.595957681643608</v>
      </c>
      <c r="E21" s="26">
        <f t="shared" si="1"/>
        <v>0.21557755327538483</v>
      </c>
      <c r="F21" s="1"/>
      <c r="G21" s="31"/>
      <c r="H21" s="31"/>
      <c r="I21" s="32"/>
      <c r="J21" s="33"/>
      <c r="K21" s="21"/>
      <c r="L21" s="21"/>
      <c r="M21" s="22"/>
      <c r="N21" s="14"/>
      <c r="O21" s="2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8" t="s">
        <v>41</v>
      </c>
      <c r="C22" s="18">
        <v>1450827.6626770461</v>
      </c>
      <c r="D22" s="19">
        <f t="shared" si="0"/>
        <v>1.4508276626770462</v>
      </c>
      <c r="E22" s="20">
        <f t="shared" si="1"/>
        <v>1.6819025032139088E-2</v>
      </c>
      <c r="F22" s="1"/>
      <c r="G22" s="89" t="s">
        <v>42</v>
      </c>
      <c r="H22" s="91">
        <f>C22</f>
        <v>1450827.6626770461</v>
      </c>
      <c r="I22" s="92">
        <f>H22/1000000</f>
        <v>1.4508276626770462</v>
      </c>
      <c r="J22" s="93">
        <f>E22</f>
        <v>1.6819025032139088E-2</v>
      </c>
      <c r="K22" s="27" t="str">
        <f t="shared" ref="K22:L22" si="17">B23</f>
        <v>Beach and Dune</v>
      </c>
      <c r="L22" s="28">
        <f t="shared" si="17"/>
        <v>126067.41747882029</v>
      </c>
      <c r="M22" s="34">
        <f t="shared" ref="M22:M25" si="18">L22/1000000</f>
        <v>0.1260674174788203</v>
      </c>
      <c r="N22" s="30">
        <f t="shared" ref="N22:N25" si="19">M22/$I$22</f>
        <v>8.6893447596803147E-2</v>
      </c>
      <c r="O22" s="2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23" t="s">
        <v>43</v>
      </c>
      <c r="C23" s="24">
        <v>126067.41747882029</v>
      </c>
      <c r="D23" s="25">
        <f t="shared" si="0"/>
        <v>0.1260674174788203</v>
      </c>
      <c r="E23" s="26">
        <f t="shared" si="1"/>
        <v>1.4614630702594982E-3</v>
      </c>
      <c r="F23" s="1"/>
      <c r="G23" s="90"/>
      <c r="H23" s="90"/>
      <c r="I23" s="90"/>
      <c r="J23" s="90"/>
      <c r="K23" s="27" t="str">
        <f t="shared" ref="K23:L23" si="20">B24</f>
        <v>Mining</v>
      </c>
      <c r="L23" s="28">
        <f t="shared" si="20"/>
        <v>9212.8291223815504</v>
      </c>
      <c r="M23" s="34">
        <f t="shared" si="18"/>
        <v>9.2128291223815498E-3</v>
      </c>
      <c r="N23" s="30">
        <f t="shared" si="19"/>
        <v>6.3500506361880158E-3</v>
      </c>
      <c r="O23" s="2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23" t="s">
        <v>44</v>
      </c>
      <c r="C24" s="24">
        <v>9212.8291223815504</v>
      </c>
      <c r="D24" s="25">
        <f t="shared" si="0"/>
        <v>9.2128291223815498E-3</v>
      </c>
      <c r="E24" s="26">
        <f t="shared" si="1"/>
        <v>1.0680166060539697E-4</v>
      </c>
      <c r="F24" s="1"/>
      <c r="G24" s="90"/>
      <c r="H24" s="90"/>
      <c r="I24" s="90"/>
      <c r="J24" s="90"/>
      <c r="K24" s="27" t="str">
        <f t="shared" ref="K24:L24" si="21">B25</f>
        <v>Other Non Vegetated Area</v>
      </c>
      <c r="L24" s="28">
        <f t="shared" si="21"/>
        <v>897400.45157861477</v>
      </c>
      <c r="M24" s="34">
        <f t="shared" si="18"/>
        <v>0.89740045157861481</v>
      </c>
      <c r="N24" s="30">
        <f t="shared" si="19"/>
        <v>0.61854379721623487</v>
      </c>
      <c r="O24" s="2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23" t="s">
        <v>45</v>
      </c>
      <c r="C25" s="24">
        <v>897400.45157861477</v>
      </c>
      <c r="D25" s="25">
        <f t="shared" si="0"/>
        <v>0.89740045157861481</v>
      </c>
      <c r="E25" s="26">
        <f t="shared" si="1"/>
        <v>1.0403303608854216E-2</v>
      </c>
      <c r="F25" s="1"/>
      <c r="G25" s="90"/>
      <c r="H25" s="90"/>
      <c r="I25" s="90"/>
      <c r="J25" s="90"/>
      <c r="K25" s="27" t="str">
        <f t="shared" ref="K25:L25" si="22">B26</f>
        <v>Urban Infrastructure</v>
      </c>
      <c r="L25" s="28">
        <f t="shared" si="22"/>
        <v>418146.96449722955</v>
      </c>
      <c r="M25" s="34">
        <f t="shared" si="18"/>
        <v>0.41814696449722955</v>
      </c>
      <c r="N25" s="30">
        <f t="shared" si="19"/>
        <v>0.28821270455077402</v>
      </c>
      <c r="O25" s="2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3" t="s">
        <v>46</v>
      </c>
      <c r="C26" s="24">
        <v>418146.96449722955</v>
      </c>
      <c r="D26" s="25">
        <f t="shared" si="0"/>
        <v>0.41814696449722955</v>
      </c>
      <c r="E26" s="26">
        <f t="shared" si="1"/>
        <v>4.8474566924199755E-3</v>
      </c>
      <c r="F26" s="1"/>
      <c r="G26" s="36"/>
      <c r="H26" s="36"/>
      <c r="I26" s="36"/>
      <c r="J26" s="33"/>
      <c r="K26" s="21"/>
      <c r="L26" s="21"/>
      <c r="M26" s="22"/>
      <c r="N26" s="1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8" t="s">
        <v>47</v>
      </c>
      <c r="C27" s="18">
        <v>765544.68373604037</v>
      </c>
      <c r="D27" s="19">
        <f t="shared" si="0"/>
        <v>0.76554468373604034</v>
      </c>
      <c r="E27" s="20">
        <f t="shared" si="1"/>
        <v>8.8747378687413364E-3</v>
      </c>
      <c r="F27" s="1"/>
      <c r="G27" s="89" t="s">
        <v>48</v>
      </c>
      <c r="H27" s="95">
        <f>C27</f>
        <v>765544.68373604037</v>
      </c>
      <c r="I27" s="96">
        <f>H27/1000000</f>
        <v>0.76554468373604034</v>
      </c>
      <c r="J27" s="93">
        <f>E27</f>
        <v>8.8747378687413364E-3</v>
      </c>
      <c r="K27" s="27" t="s">
        <v>49</v>
      </c>
      <c r="L27" s="28">
        <f t="shared" ref="L27:L28" si="23">C28</f>
        <v>45586.736299633551</v>
      </c>
      <c r="M27" s="34">
        <f t="shared" ref="M27:M28" si="24">L27/1000000</f>
        <v>4.558673629963355E-2</v>
      </c>
      <c r="N27" s="30">
        <f t="shared" ref="N27:N28" si="25">M27/$I$27</f>
        <v>5.9548106424251318E-2</v>
      </c>
      <c r="O27" s="2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3" t="s">
        <v>49</v>
      </c>
      <c r="C28" s="24">
        <v>45586.736299633551</v>
      </c>
      <c r="D28" s="25">
        <f t="shared" si="0"/>
        <v>4.558673629963355E-2</v>
      </c>
      <c r="E28" s="26">
        <f t="shared" si="1"/>
        <v>5.2847383509514246E-4</v>
      </c>
      <c r="F28" s="1"/>
      <c r="G28" s="94"/>
      <c r="H28" s="94"/>
      <c r="I28" s="94"/>
      <c r="J28" s="94"/>
      <c r="K28" s="27" t="s">
        <v>50</v>
      </c>
      <c r="L28" s="28">
        <f t="shared" si="23"/>
        <v>719957.94743640686</v>
      </c>
      <c r="M28" s="34">
        <f t="shared" si="24"/>
        <v>0.71995794743640684</v>
      </c>
      <c r="N28" s="30">
        <f t="shared" si="25"/>
        <v>0.94045189357574877</v>
      </c>
      <c r="O28" s="2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3" t="s">
        <v>50</v>
      </c>
      <c r="C29" s="24">
        <v>719957.94743640686</v>
      </c>
      <c r="D29" s="25">
        <f t="shared" si="0"/>
        <v>0.71995794743640684</v>
      </c>
      <c r="E29" s="26">
        <f t="shared" si="1"/>
        <v>8.3462640336461943E-3</v>
      </c>
      <c r="F29" s="1"/>
      <c r="G29" s="21"/>
      <c r="H29" s="21"/>
      <c r="I29" s="22"/>
      <c r="K29" s="1"/>
      <c r="L29" s="1"/>
      <c r="M29" s="1"/>
      <c r="N29" s="1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8" t="s">
        <v>51</v>
      </c>
      <c r="C30" s="18">
        <v>329.14743973388664</v>
      </c>
      <c r="D30" s="19">
        <f t="shared" si="0"/>
        <v>3.2914743973388663E-4</v>
      </c>
      <c r="E30" s="20">
        <f t="shared" si="1"/>
        <v>3.8157109700637337E-6</v>
      </c>
      <c r="F30" s="1"/>
      <c r="G30" s="23"/>
      <c r="H30" s="21"/>
      <c r="I30" s="22"/>
      <c r="J30" s="13">
        <f>SUM(J27,J22,J16,J11,J6)</f>
        <v>0.99999618428902992</v>
      </c>
      <c r="K30" s="14"/>
      <c r="L30" s="1"/>
      <c r="M30" s="1"/>
      <c r="N30" s="1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37" t="s">
        <v>52</v>
      </c>
      <c r="C31" s="38">
        <f>SUM(C5,C10,C17,C22,C27,C30)</f>
        <v>86261103.714673892</v>
      </c>
      <c r="D31" s="39">
        <f t="shared" si="0"/>
        <v>86.261103714673894</v>
      </c>
      <c r="E31" s="40"/>
      <c r="F31" s="1"/>
      <c r="G31" s="13"/>
      <c r="H31" s="1"/>
      <c r="I31" s="1"/>
      <c r="J31" s="13"/>
      <c r="K31" s="14"/>
      <c r="L31" s="22"/>
      <c r="M31" s="1"/>
      <c r="N31" s="1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41"/>
      <c r="F32" s="1"/>
      <c r="G32" s="13"/>
      <c r="H32" s="1"/>
      <c r="I32" s="1"/>
      <c r="J32" s="13"/>
      <c r="K32" s="14"/>
      <c r="L32" s="1"/>
      <c r="M32" s="1"/>
      <c r="N32" s="1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41">
        <f>E5+E10</f>
        <v>0.6338488112836157</v>
      </c>
      <c r="F33" s="1"/>
      <c r="G33" s="13"/>
      <c r="H33" s="1"/>
      <c r="I33" s="1"/>
      <c r="J33" s="13"/>
      <c r="K33" s="14"/>
      <c r="L33" s="1"/>
      <c r="M33" s="1"/>
      <c r="N33" s="1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3"/>
      <c r="H34" s="1"/>
      <c r="I34" s="1"/>
      <c r="J34" s="13"/>
      <c r="K34" s="14"/>
      <c r="L34" s="1"/>
      <c r="M34" s="1"/>
      <c r="N34" s="1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3"/>
      <c r="H35" s="1"/>
      <c r="I35" s="1"/>
      <c r="J35" s="13"/>
      <c r="K35" s="14"/>
      <c r="L35" s="1"/>
      <c r="M35" s="1"/>
      <c r="N35" s="1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3"/>
      <c r="H36" s="1"/>
      <c r="I36" s="1"/>
      <c r="J36" s="13"/>
      <c r="K36" s="14"/>
      <c r="L36" s="1"/>
      <c r="M36" s="1"/>
      <c r="N36" s="1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3"/>
      <c r="H37" s="1"/>
      <c r="I37" s="1"/>
      <c r="J37" s="13"/>
      <c r="K37" s="14"/>
      <c r="L37" s="1"/>
      <c r="M37" s="1"/>
      <c r="N37" s="1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3"/>
      <c r="H38" s="1"/>
      <c r="I38" s="1"/>
      <c r="J38" s="13"/>
      <c r="K38" s="14"/>
      <c r="L38" s="1"/>
      <c r="M38" s="1"/>
      <c r="N38" s="1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3"/>
      <c r="H39" s="1"/>
      <c r="I39" s="1"/>
      <c r="J39" s="13"/>
      <c r="K39" s="14"/>
      <c r="L39" s="1"/>
      <c r="M39" s="1"/>
      <c r="N39" s="1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3"/>
      <c r="H40" s="1"/>
      <c r="I40" s="1"/>
      <c r="J40" s="13"/>
      <c r="K40" s="14"/>
      <c r="L40" s="1"/>
      <c r="M40" s="1"/>
      <c r="N40" s="1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3"/>
      <c r="H41" s="1"/>
      <c r="I41" s="1"/>
      <c r="J41" s="13"/>
      <c r="K41" s="14"/>
      <c r="L41" s="1"/>
      <c r="M41" s="1"/>
      <c r="N41" s="1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3"/>
      <c r="H42" s="1"/>
      <c r="I42" s="1"/>
      <c r="J42" s="13"/>
      <c r="K42" s="14"/>
      <c r="L42" s="1"/>
      <c r="M42" s="1"/>
      <c r="N42" s="1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3"/>
      <c r="H43" s="1"/>
      <c r="I43" s="1"/>
      <c r="J43" s="13"/>
      <c r="K43" s="14"/>
      <c r="L43" s="1"/>
      <c r="M43" s="1"/>
      <c r="N43" s="1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3"/>
      <c r="H44" s="1"/>
      <c r="I44" s="1"/>
      <c r="J44" s="13"/>
      <c r="K44" s="14"/>
      <c r="L44" s="1"/>
      <c r="M44" s="1"/>
      <c r="N44" s="1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3"/>
      <c r="H45" s="1"/>
      <c r="I45" s="1"/>
      <c r="J45" s="13"/>
      <c r="K45" s="14"/>
      <c r="L45" s="1"/>
      <c r="M45" s="1"/>
      <c r="N45" s="1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3"/>
      <c r="H46" s="1"/>
      <c r="I46" s="1"/>
      <c r="J46" s="13"/>
      <c r="K46" s="14"/>
      <c r="L46" s="1"/>
      <c r="M46" s="1"/>
      <c r="N46" s="1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3"/>
      <c r="H47" s="1"/>
      <c r="I47" s="1"/>
      <c r="J47" s="13"/>
      <c r="K47" s="14"/>
      <c r="L47" s="1"/>
      <c r="M47" s="1"/>
      <c r="N47" s="1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3"/>
      <c r="H48" s="1"/>
      <c r="I48" s="1"/>
      <c r="J48" s="13"/>
      <c r="K48" s="14"/>
      <c r="L48" s="1"/>
      <c r="M48" s="1"/>
      <c r="N48" s="1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3"/>
      <c r="H49" s="1"/>
      <c r="I49" s="1"/>
      <c r="J49" s="13"/>
      <c r="K49" s="14"/>
      <c r="L49" s="1"/>
      <c r="M49" s="1"/>
      <c r="N49" s="1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3"/>
      <c r="H50" s="1"/>
      <c r="I50" s="1"/>
      <c r="J50" s="13"/>
      <c r="K50" s="14"/>
      <c r="L50" s="1"/>
      <c r="M50" s="1"/>
      <c r="N50" s="1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3"/>
      <c r="H51" s="1"/>
      <c r="I51" s="1"/>
      <c r="J51" s="13"/>
      <c r="K51" s="14"/>
      <c r="L51" s="1"/>
      <c r="M51" s="1"/>
      <c r="N51" s="1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3"/>
      <c r="H52" s="1"/>
      <c r="I52" s="1"/>
      <c r="J52" s="13"/>
      <c r="K52" s="14"/>
      <c r="L52" s="1"/>
      <c r="M52" s="1"/>
      <c r="N52" s="1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3"/>
      <c r="H53" s="1"/>
      <c r="I53" s="1"/>
      <c r="J53" s="13"/>
      <c r="K53" s="14"/>
      <c r="L53" s="1"/>
      <c r="M53" s="1"/>
      <c r="N53" s="1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3"/>
      <c r="H54" s="1"/>
      <c r="I54" s="1"/>
      <c r="J54" s="13"/>
      <c r="K54" s="14"/>
      <c r="L54" s="1"/>
      <c r="M54" s="1"/>
      <c r="N54" s="1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3"/>
      <c r="K55" s="1"/>
      <c r="L55" s="1"/>
      <c r="M55" s="1"/>
      <c r="N55" s="1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3"/>
      <c r="K56" s="1"/>
      <c r="L56" s="1"/>
      <c r="M56" s="1"/>
      <c r="N56" s="1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3"/>
      <c r="K57" s="1"/>
      <c r="L57" s="1"/>
      <c r="M57" s="1"/>
      <c r="N57" s="1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3"/>
      <c r="K58" s="1"/>
      <c r="L58" s="1"/>
      <c r="M58" s="1"/>
      <c r="N58" s="1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3"/>
      <c r="K59" s="1"/>
      <c r="L59" s="1"/>
      <c r="M59" s="1"/>
      <c r="N59" s="1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3"/>
      <c r="K60" s="1"/>
      <c r="L60" s="1"/>
      <c r="M60" s="1"/>
      <c r="N60" s="1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3"/>
      <c r="K61" s="1"/>
      <c r="L61" s="1"/>
      <c r="M61" s="1"/>
      <c r="N61" s="1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3"/>
      <c r="K62" s="1"/>
      <c r="L62" s="1"/>
      <c r="M62" s="1"/>
      <c r="N62" s="1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3"/>
      <c r="K63" s="1"/>
      <c r="L63" s="1"/>
      <c r="M63" s="1"/>
      <c r="N63" s="1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3"/>
      <c r="K64" s="1"/>
      <c r="L64" s="1"/>
      <c r="M64" s="1"/>
      <c r="N64" s="1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3"/>
      <c r="K65" s="1"/>
      <c r="L65" s="1"/>
      <c r="M65" s="1"/>
      <c r="N65" s="1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3"/>
      <c r="K66" s="1"/>
      <c r="L66" s="1"/>
      <c r="M66" s="1"/>
      <c r="N66" s="1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3"/>
      <c r="K67" s="1"/>
      <c r="L67" s="1"/>
      <c r="M67" s="1"/>
      <c r="N67" s="1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3"/>
      <c r="K68" s="1"/>
      <c r="L68" s="1"/>
      <c r="M68" s="1"/>
      <c r="N68" s="1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3"/>
      <c r="K69" s="1"/>
      <c r="L69" s="1"/>
      <c r="M69" s="1"/>
      <c r="N69" s="1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3"/>
      <c r="K70" s="1"/>
      <c r="L70" s="1"/>
      <c r="M70" s="1"/>
      <c r="N70" s="1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3"/>
      <c r="K71" s="1"/>
      <c r="L71" s="1"/>
      <c r="M71" s="1"/>
      <c r="N71" s="1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3"/>
      <c r="K72" s="1"/>
      <c r="L72" s="1"/>
      <c r="M72" s="1"/>
      <c r="N72" s="1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3"/>
      <c r="K73" s="1"/>
      <c r="L73" s="1"/>
      <c r="M73" s="1"/>
      <c r="N73" s="1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3"/>
      <c r="K74" s="1"/>
      <c r="L74" s="1"/>
      <c r="M74" s="1"/>
      <c r="N74" s="1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3"/>
      <c r="K75" s="1"/>
      <c r="L75" s="1"/>
      <c r="M75" s="1"/>
      <c r="N75" s="1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3"/>
      <c r="K76" s="1"/>
      <c r="L76" s="1"/>
      <c r="M76" s="1"/>
      <c r="N76" s="1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3"/>
      <c r="K77" s="1"/>
      <c r="L77" s="1"/>
      <c r="M77" s="1"/>
      <c r="N77" s="1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3"/>
      <c r="K78" s="1"/>
      <c r="L78" s="1"/>
      <c r="M78" s="1"/>
      <c r="N78" s="1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3"/>
      <c r="K79" s="1"/>
      <c r="L79" s="1"/>
      <c r="M79" s="1"/>
      <c r="N79" s="1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3"/>
      <c r="K80" s="1"/>
      <c r="L80" s="1"/>
      <c r="M80" s="1"/>
      <c r="N80" s="1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3"/>
      <c r="K81" s="1"/>
      <c r="L81" s="1"/>
      <c r="M81" s="1"/>
      <c r="N81" s="1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3"/>
      <c r="K82" s="1"/>
      <c r="L82" s="1"/>
      <c r="M82" s="1"/>
      <c r="N82" s="1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3"/>
      <c r="K83" s="1"/>
      <c r="L83" s="1"/>
      <c r="M83" s="1"/>
      <c r="N83" s="1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3"/>
      <c r="K84" s="1"/>
      <c r="L84" s="1"/>
      <c r="M84" s="1"/>
      <c r="N84" s="1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3"/>
      <c r="K85" s="1"/>
      <c r="L85" s="1"/>
      <c r="M85" s="1"/>
      <c r="N85" s="1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3"/>
      <c r="K86" s="1"/>
      <c r="L86" s="1"/>
      <c r="M86" s="1"/>
      <c r="N86" s="1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3"/>
      <c r="K87" s="1"/>
      <c r="L87" s="1"/>
      <c r="M87" s="1"/>
      <c r="N87" s="1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3"/>
      <c r="K88" s="1"/>
      <c r="L88" s="1"/>
      <c r="M88" s="1"/>
      <c r="N88" s="1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3"/>
      <c r="K89" s="1"/>
      <c r="L89" s="1"/>
      <c r="M89" s="1"/>
      <c r="N89" s="1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3"/>
      <c r="K90" s="1"/>
      <c r="L90" s="1"/>
      <c r="M90" s="1"/>
      <c r="N90" s="1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3"/>
      <c r="K91" s="1"/>
      <c r="L91" s="1"/>
      <c r="M91" s="1"/>
      <c r="N91" s="1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3"/>
      <c r="K92" s="1"/>
      <c r="L92" s="1"/>
      <c r="M92" s="1"/>
      <c r="N92" s="1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3"/>
      <c r="K93" s="1"/>
      <c r="L93" s="1"/>
      <c r="M93" s="1"/>
      <c r="N93" s="1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3"/>
      <c r="K94" s="1"/>
      <c r="L94" s="1"/>
      <c r="M94" s="1"/>
      <c r="N94" s="1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3"/>
      <c r="K95" s="1"/>
      <c r="L95" s="1"/>
      <c r="M95" s="1"/>
      <c r="N95" s="1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3"/>
      <c r="K96" s="1"/>
      <c r="L96" s="1"/>
      <c r="M96" s="1"/>
      <c r="N96" s="1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3"/>
      <c r="K97" s="1"/>
      <c r="L97" s="1"/>
      <c r="M97" s="1"/>
      <c r="N97" s="1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3"/>
      <c r="K98" s="1"/>
      <c r="L98" s="1"/>
      <c r="M98" s="1"/>
      <c r="N98" s="1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3"/>
      <c r="K99" s="1"/>
      <c r="L99" s="1"/>
      <c r="M99" s="1"/>
      <c r="N99" s="1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3"/>
      <c r="K103" s="1"/>
      <c r="L103" s="1"/>
      <c r="M103" s="1"/>
      <c r="N103" s="1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3"/>
      <c r="K104" s="1"/>
      <c r="L104" s="1"/>
      <c r="M104" s="1"/>
      <c r="N104" s="1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3"/>
      <c r="K105" s="1"/>
      <c r="L105" s="1"/>
      <c r="M105" s="1"/>
      <c r="N105" s="1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3"/>
      <c r="K106" s="1"/>
      <c r="L106" s="1"/>
      <c r="M106" s="1"/>
      <c r="N106" s="1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3"/>
      <c r="K107" s="1"/>
      <c r="L107" s="1"/>
      <c r="M107" s="1"/>
      <c r="N107" s="1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3"/>
      <c r="K108" s="1"/>
      <c r="L108" s="1"/>
      <c r="M108" s="1"/>
      <c r="N108" s="1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3"/>
      <c r="K109" s="1"/>
      <c r="L109" s="1"/>
      <c r="M109" s="1"/>
      <c r="N109" s="1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3"/>
      <c r="K110" s="1"/>
      <c r="L110" s="1"/>
      <c r="M110" s="1"/>
      <c r="N110" s="1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3"/>
      <c r="K111" s="1"/>
      <c r="L111" s="1"/>
      <c r="M111" s="1"/>
      <c r="N111" s="1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3"/>
      <c r="K112" s="1"/>
      <c r="L112" s="1"/>
      <c r="M112" s="1"/>
      <c r="N112" s="1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3"/>
      <c r="K113" s="1"/>
      <c r="L113" s="1"/>
      <c r="M113" s="1"/>
      <c r="N113" s="1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3"/>
      <c r="K114" s="1"/>
      <c r="L114" s="1"/>
      <c r="M114" s="1"/>
      <c r="N114" s="1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3"/>
      <c r="K115" s="1"/>
      <c r="L115" s="1"/>
      <c r="M115" s="1"/>
      <c r="N115" s="1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3"/>
      <c r="K116" s="1"/>
      <c r="L116" s="1"/>
      <c r="M116" s="1"/>
      <c r="N116" s="1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3"/>
      <c r="K117" s="1"/>
      <c r="L117" s="1"/>
      <c r="M117" s="1"/>
      <c r="N117" s="1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3"/>
      <c r="K118" s="1"/>
      <c r="L118" s="1"/>
      <c r="M118" s="1"/>
      <c r="N118" s="1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3"/>
      <c r="K119" s="1"/>
      <c r="L119" s="1"/>
      <c r="M119" s="1"/>
      <c r="N119" s="1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3"/>
      <c r="K120" s="1"/>
      <c r="L120" s="1"/>
      <c r="M120" s="1"/>
      <c r="N120" s="1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3"/>
      <c r="K121" s="1"/>
      <c r="L121" s="1"/>
      <c r="M121" s="1"/>
      <c r="N121" s="1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3"/>
      <c r="K122" s="1"/>
      <c r="L122" s="1"/>
      <c r="M122" s="1"/>
      <c r="N122" s="1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3"/>
      <c r="K123" s="1"/>
      <c r="L123" s="1"/>
      <c r="M123" s="1"/>
      <c r="N123" s="1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3"/>
      <c r="K124" s="1"/>
      <c r="L124" s="1"/>
      <c r="M124" s="1"/>
      <c r="N124" s="1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3"/>
      <c r="K125" s="1"/>
      <c r="L125" s="1"/>
      <c r="M125" s="1"/>
      <c r="N125" s="1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3"/>
      <c r="K126" s="1"/>
      <c r="L126" s="1"/>
      <c r="M126" s="1"/>
      <c r="N126" s="1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3"/>
      <c r="K127" s="1"/>
      <c r="L127" s="1"/>
      <c r="M127" s="1"/>
      <c r="N127" s="1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3"/>
      <c r="K128" s="1"/>
      <c r="L128" s="1"/>
      <c r="M128" s="1"/>
      <c r="N128" s="1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3"/>
      <c r="K129" s="1"/>
      <c r="L129" s="1"/>
      <c r="M129" s="1"/>
      <c r="N129" s="1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3"/>
      <c r="K130" s="1"/>
      <c r="L130" s="1"/>
      <c r="M130" s="1"/>
      <c r="N130" s="1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3"/>
      <c r="K131" s="1"/>
      <c r="L131" s="1"/>
      <c r="M131" s="1"/>
      <c r="N131" s="1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3"/>
      <c r="K132" s="1"/>
      <c r="L132" s="1"/>
      <c r="M132" s="1"/>
      <c r="N132" s="1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3"/>
      <c r="K133" s="1"/>
      <c r="L133" s="1"/>
      <c r="M133" s="1"/>
      <c r="N133" s="1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3"/>
      <c r="K134" s="1"/>
      <c r="L134" s="1"/>
      <c r="M134" s="1"/>
      <c r="N134" s="1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3"/>
      <c r="K135" s="1"/>
      <c r="L135" s="1"/>
      <c r="M135" s="1"/>
      <c r="N135" s="1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3"/>
      <c r="K136" s="1"/>
      <c r="L136" s="1"/>
      <c r="M136" s="1"/>
      <c r="N136" s="1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3"/>
      <c r="K137" s="1"/>
      <c r="L137" s="1"/>
      <c r="M137" s="1"/>
      <c r="N137" s="1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3"/>
      <c r="K138" s="1"/>
      <c r="L138" s="1"/>
      <c r="M138" s="1"/>
      <c r="N138" s="1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3"/>
      <c r="K139" s="1"/>
      <c r="L139" s="1"/>
      <c r="M139" s="1"/>
      <c r="N139" s="1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3"/>
      <c r="K140" s="1"/>
      <c r="L140" s="1"/>
      <c r="M140" s="1"/>
      <c r="N140" s="1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3"/>
      <c r="K141" s="1"/>
      <c r="L141" s="1"/>
      <c r="M141" s="1"/>
      <c r="N141" s="1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3"/>
      <c r="K142" s="1"/>
      <c r="L142" s="1"/>
      <c r="M142" s="1"/>
      <c r="N142" s="1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3"/>
      <c r="K143" s="1"/>
      <c r="L143" s="1"/>
      <c r="M143" s="1"/>
      <c r="N143" s="1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3"/>
      <c r="K144" s="1"/>
      <c r="L144" s="1"/>
      <c r="M144" s="1"/>
      <c r="N144" s="1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3"/>
      <c r="K145" s="1"/>
      <c r="L145" s="1"/>
      <c r="M145" s="1"/>
      <c r="N145" s="1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3"/>
      <c r="K146" s="1"/>
      <c r="L146" s="1"/>
      <c r="M146" s="1"/>
      <c r="N146" s="1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3"/>
      <c r="K147" s="1"/>
      <c r="L147" s="1"/>
      <c r="M147" s="1"/>
      <c r="N147" s="1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3"/>
      <c r="K148" s="1"/>
      <c r="L148" s="1"/>
      <c r="M148" s="1"/>
      <c r="N148" s="1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3"/>
      <c r="K149" s="1"/>
      <c r="L149" s="1"/>
      <c r="M149" s="1"/>
      <c r="N149" s="1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3"/>
      <c r="K150" s="1"/>
      <c r="L150" s="1"/>
      <c r="M150" s="1"/>
      <c r="N150" s="1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3"/>
      <c r="K151" s="1"/>
      <c r="L151" s="1"/>
      <c r="M151" s="1"/>
      <c r="N151" s="1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3"/>
      <c r="K152" s="1"/>
      <c r="L152" s="1"/>
      <c r="M152" s="1"/>
      <c r="N152" s="1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3"/>
      <c r="K153" s="1"/>
      <c r="L153" s="1"/>
      <c r="M153" s="1"/>
      <c r="N153" s="1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3"/>
      <c r="K154" s="1"/>
      <c r="L154" s="1"/>
      <c r="M154" s="1"/>
      <c r="N154" s="1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3"/>
      <c r="K155" s="1"/>
      <c r="L155" s="1"/>
      <c r="M155" s="1"/>
      <c r="N155" s="1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3"/>
      <c r="K156" s="1"/>
      <c r="L156" s="1"/>
      <c r="M156" s="1"/>
      <c r="N156" s="1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3"/>
      <c r="K157" s="1"/>
      <c r="L157" s="1"/>
      <c r="M157" s="1"/>
      <c r="N157" s="1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3"/>
      <c r="K158" s="1"/>
      <c r="L158" s="1"/>
      <c r="M158" s="1"/>
      <c r="N158" s="1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3"/>
      <c r="K159" s="1"/>
      <c r="L159" s="1"/>
      <c r="M159" s="1"/>
      <c r="N159" s="1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3"/>
      <c r="K160" s="1"/>
      <c r="L160" s="1"/>
      <c r="M160" s="1"/>
      <c r="N160" s="1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3"/>
      <c r="K161" s="1"/>
      <c r="L161" s="1"/>
      <c r="M161" s="1"/>
      <c r="N161" s="1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3"/>
      <c r="K162" s="1"/>
      <c r="L162" s="1"/>
      <c r="M162" s="1"/>
      <c r="N162" s="1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3"/>
      <c r="K163" s="1"/>
      <c r="L163" s="1"/>
      <c r="M163" s="1"/>
      <c r="N163" s="1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3"/>
      <c r="K164" s="1"/>
      <c r="L164" s="1"/>
      <c r="M164" s="1"/>
      <c r="N164" s="1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3"/>
      <c r="K165" s="1"/>
      <c r="L165" s="1"/>
      <c r="M165" s="1"/>
      <c r="N165" s="1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3"/>
      <c r="K166" s="1"/>
      <c r="L166" s="1"/>
      <c r="M166" s="1"/>
      <c r="N166" s="1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3"/>
      <c r="K167" s="1"/>
      <c r="L167" s="1"/>
      <c r="M167" s="1"/>
      <c r="N167" s="1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3"/>
      <c r="K168" s="1"/>
      <c r="L168" s="1"/>
      <c r="M168" s="1"/>
      <c r="N168" s="1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3"/>
      <c r="K169" s="1"/>
      <c r="L169" s="1"/>
      <c r="M169" s="1"/>
      <c r="N169" s="1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3"/>
      <c r="K170" s="1"/>
      <c r="L170" s="1"/>
      <c r="M170" s="1"/>
      <c r="N170" s="1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3"/>
      <c r="K171" s="1"/>
      <c r="L171" s="1"/>
      <c r="M171" s="1"/>
      <c r="N171" s="1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3"/>
      <c r="K172" s="1"/>
      <c r="L172" s="1"/>
      <c r="M172" s="1"/>
      <c r="N172" s="1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3"/>
      <c r="K173" s="1"/>
      <c r="L173" s="1"/>
      <c r="M173" s="1"/>
      <c r="N173" s="1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3"/>
      <c r="K174" s="1"/>
      <c r="L174" s="1"/>
      <c r="M174" s="1"/>
      <c r="N174" s="1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3"/>
      <c r="K175" s="1"/>
      <c r="L175" s="1"/>
      <c r="M175" s="1"/>
      <c r="N175" s="1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3"/>
      <c r="K176" s="1"/>
      <c r="L176" s="1"/>
      <c r="M176" s="1"/>
      <c r="N176" s="1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3"/>
      <c r="K177" s="1"/>
      <c r="L177" s="1"/>
      <c r="M177" s="1"/>
      <c r="N177" s="1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3"/>
      <c r="K178" s="1"/>
      <c r="L178" s="1"/>
      <c r="M178" s="1"/>
      <c r="N178" s="1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3"/>
      <c r="K179" s="1"/>
      <c r="L179" s="1"/>
      <c r="M179" s="1"/>
      <c r="N179" s="1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3"/>
      <c r="K180" s="1"/>
      <c r="L180" s="1"/>
      <c r="M180" s="1"/>
      <c r="N180" s="1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3"/>
      <c r="K181" s="1"/>
      <c r="L181" s="1"/>
      <c r="M181" s="1"/>
      <c r="N181" s="1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3"/>
      <c r="K182" s="1"/>
      <c r="L182" s="1"/>
      <c r="M182" s="1"/>
      <c r="N182" s="1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3"/>
      <c r="K183" s="1"/>
      <c r="L183" s="1"/>
      <c r="M183" s="1"/>
      <c r="N183" s="1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3"/>
      <c r="K184" s="1"/>
      <c r="L184" s="1"/>
      <c r="M184" s="1"/>
      <c r="N184" s="1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3"/>
      <c r="K185" s="1"/>
      <c r="L185" s="1"/>
      <c r="M185" s="1"/>
      <c r="N185" s="1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3"/>
      <c r="K186" s="1"/>
      <c r="L186" s="1"/>
      <c r="M186" s="1"/>
      <c r="N186" s="1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3"/>
      <c r="K187" s="1"/>
      <c r="L187" s="1"/>
      <c r="M187" s="1"/>
      <c r="N187" s="1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3"/>
      <c r="K188" s="1"/>
      <c r="L188" s="1"/>
      <c r="M188" s="1"/>
      <c r="N188" s="1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3"/>
      <c r="K189" s="1"/>
      <c r="L189" s="1"/>
      <c r="M189" s="1"/>
      <c r="N189" s="1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3"/>
      <c r="K190" s="1"/>
      <c r="L190" s="1"/>
      <c r="M190" s="1"/>
      <c r="N190" s="1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3"/>
      <c r="K191" s="1"/>
      <c r="L191" s="1"/>
      <c r="M191" s="1"/>
      <c r="N191" s="1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3"/>
      <c r="K192" s="1"/>
      <c r="L192" s="1"/>
      <c r="M192" s="1"/>
      <c r="N192" s="1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3"/>
      <c r="K193" s="1"/>
      <c r="L193" s="1"/>
      <c r="M193" s="1"/>
      <c r="N193" s="1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3"/>
      <c r="K194" s="1"/>
      <c r="L194" s="1"/>
      <c r="M194" s="1"/>
      <c r="N194" s="1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3"/>
      <c r="K195" s="1"/>
      <c r="L195" s="1"/>
      <c r="M195" s="1"/>
      <c r="N195" s="1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3"/>
      <c r="K196" s="1"/>
      <c r="L196" s="1"/>
      <c r="M196" s="1"/>
      <c r="N196" s="1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3"/>
      <c r="K197" s="1"/>
      <c r="L197" s="1"/>
      <c r="M197" s="1"/>
      <c r="N197" s="1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3"/>
      <c r="K198" s="1"/>
      <c r="L198" s="1"/>
      <c r="M198" s="1"/>
      <c r="N198" s="1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3"/>
      <c r="K199" s="1"/>
      <c r="L199" s="1"/>
      <c r="M199" s="1"/>
      <c r="N199" s="1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3"/>
      <c r="K200" s="1"/>
      <c r="L200" s="1"/>
      <c r="M200" s="1"/>
      <c r="N200" s="1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3"/>
      <c r="K201" s="1"/>
      <c r="L201" s="1"/>
      <c r="M201" s="1"/>
      <c r="N201" s="1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3"/>
      <c r="K202" s="1"/>
      <c r="L202" s="1"/>
      <c r="M202" s="1"/>
      <c r="N202" s="1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3"/>
      <c r="K203" s="1"/>
      <c r="L203" s="1"/>
      <c r="M203" s="1"/>
      <c r="N203" s="1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3"/>
      <c r="K204" s="1"/>
      <c r="L204" s="1"/>
      <c r="M204" s="1"/>
      <c r="N204" s="1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3"/>
      <c r="K205" s="1"/>
      <c r="L205" s="1"/>
      <c r="M205" s="1"/>
      <c r="N205" s="1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3"/>
      <c r="K206" s="1"/>
      <c r="L206" s="1"/>
      <c r="M206" s="1"/>
      <c r="N206" s="1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3"/>
      <c r="K207" s="1"/>
      <c r="L207" s="1"/>
      <c r="M207" s="1"/>
      <c r="N207" s="1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3"/>
      <c r="K208" s="1"/>
      <c r="L208" s="1"/>
      <c r="M208" s="1"/>
      <c r="N208" s="1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3"/>
      <c r="K209" s="1"/>
      <c r="L209" s="1"/>
      <c r="M209" s="1"/>
      <c r="N209" s="1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3"/>
      <c r="K210" s="1"/>
      <c r="L210" s="1"/>
      <c r="M210" s="1"/>
      <c r="N210" s="1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3"/>
      <c r="K211" s="1"/>
      <c r="L211" s="1"/>
      <c r="M211" s="1"/>
      <c r="N211" s="1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3"/>
      <c r="K212" s="1"/>
      <c r="L212" s="1"/>
      <c r="M212" s="1"/>
      <c r="N212" s="1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3"/>
      <c r="K213" s="1"/>
      <c r="L213" s="1"/>
      <c r="M213" s="1"/>
      <c r="N213" s="1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3"/>
      <c r="K214" s="1"/>
      <c r="L214" s="1"/>
      <c r="M214" s="1"/>
      <c r="N214" s="1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3"/>
      <c r="K215" s="1"/>
      <c r="L215" s="1"/>
      <c r="M215" s="1"/>
      <c r="N215" s="1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3"/>
      <c r="K216" s="1"/>
      <c r="L216" s="1"/>
      <c r="M216" s="1"/>
      <c r="N216" s="1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3"/>
      <c r="K217" s="1"/>
      <c r="L217" s="1"/>
      <c r="M217" s="1"/>
      <c r="N217" s="1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3"/>
      <c r="K218" s="1"/>
      <c r="L218" s="1"/>
      <c r="M218" s="1"/>
      <c r="N218" s="1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3"/>
      <c r="K219" s="1"/>
      <c r="L219" s="1"/>
      <c r="M219" s="1"/>
      <c r="N219" s="1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3"/>
      <c r="K220" s="1"/>
      <c r="L220" s="1"/>
      <c r="M220" s="1"/>
      <c r="N220" s="1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3"/>
      <c r="K221" s="1"/>
      <c r="L221" s="1"/>
      <c r="M221" s="1"/>
      <c r="N221" s="1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3"/>
      <c r="K222" s="1"/>
      <c r="L222" s="1"/>
      <c r="M222" s="1"/>
      <c r="N222" s="1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3"/>
      <c r="K223" s="1"/>
      <c r="L223" s="1"/>
      <c r="M223" s="1"/>
      <c r="N223" s="1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3"/>
      <c r="K224" s="1"/>
      <c r="L224" s="1"/>
      <c r="M224" s="1"/>
      <c r="N224" s="1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3"/>
      <c r="K225" s="1"/>
      <c r="L225" s="1"/>
      <c r="M225" s="1"/>
      <c r="N225" s="1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3"/>
      <c r="K226" s="1"/>
      <c r="L226" s="1"/>
      <c r="M226" s="1"/>
      <c r="N226" s="1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3"/>
      <c r="K227" s="1"/>
      <c r="L227" s="1"/>
      <c r="M227" s="1"/>
      <c r="N227" s="1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3"/>
      <c r="K228" s="1"/>
      <c r="L228" s="1"/>
      <c r="M228" s="1"/>
      <c r="N228" s="1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3"/>
      <c r="K229" s="1"/>
      <c r="L229" s="1"/>
      <c r="M229" s="1"/>
      <c r="N229" s="1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3"/>
      <c r="K230" s="1"/>
      <c r="L230" s="1"/>
      <c r="M230" s="1"/>
      <c r="N230" s="1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3"/>
      <c r="K231" s="1"/>
      <c r="L231" s="1"/>
      <c r="M231" s="1"/>
      <c r="N231" s="1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3"/>
      <c r="K232" s="1"/>
      <c r="L232" s="1"/>
      <c r="M232" s="1"/>
      <c r="N232" s="1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3"/>
      <c r="K233" s="1"/>
      <c r="L233" s="1"/>
      <c r="M233" s="1"/>
      <c r="N233" s="1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3"/>
      <c r="K234" s="1"/>
      <c r="L234" s="1"/>
      <c r="M234" s="1"/>
      <c r="N234" s="1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3"/>
      <c r="K235" s="1"/>
      <c r="L235" s="1"/>
      <c r="M235" s="1"/>
      <c r="N235" s="1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3"/>
      <c r="K236" s="1"/>
      <c r="L236" s="1"/>
      <c r="M236" s="1"/>
      <c r="N236" s="1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3"/>
      <c r="K237" s="1"/>
      <c r="L237" s="1"/>
      <c r="M237" s="1"/>
      <c r="N237" s="1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3"/>
      <c r="K238" s="1"/>
      <c r="L238" s="1"/>
      <c r="M238" s="1"/>
      <c r="N238" s="1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3"/>
      <c r="K239" s="1"/>
      <c r="L239" s="1"/>
      <c r="M239" s="1"/>
      <c r="N239" s="1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3"/>
      <c r="K240" s="1"/>
      <c r="L240" s="1"/>
      <c r="M240" s="1"/>
      <c r="N240" s="1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3"/>
      <c r="K241" s="1"/>
      <c r="L241" s="1"/>
      <c r="M241" s="1"/>
      <c r="N241" s="1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3"/>
      <c r="K242" s="1"/>
      <c r="L242" s="1"/>
      <c r="M242" s="1"/>
      <c r="N242" s="1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3"/>
      <c r="K243" s="1"/>
      <c r="L243" s="1"/>
      <c r="M243" s="1"/>
      <c r="N243" s="1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3"/>
      <c r="K244" s="1"/>
      <c r="L244" s="1"/>
      <c r="M244" s="1"/>
      <c r="N244" s="1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3"/>
      <c r="K245" s="1"/>
      <c r="L245" s="1"/>
      <c r="M245" s="1"/>
      <c r="N245" s="1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3"/>
      <c r="K246" s="1"/>
      <c r="L246" s="1"/>
      <c r="M246" s="1"/>
      <c r="N246" s="1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3"/>
      <c r="K247" s="1"/>
      <c r="L247" s="1"/>
      <c r="M247" s="1"/>
      <c r="N247" s="1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3"/>
      <c r="K248" s="1"/>
      <c r="L248" s="1"/>
      <c r="M248" s="1"/>
      <c r="N248" s="1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3"/>
      <c r="K249" s="1"/>
      <c r="L249" s="1"/>
      <c r="M249" s="1"/>
      <c r="N249" s="1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3"/>
      <c r="K250" s="1"/>
      <c r="L250" s="1"/>
      <c r="M250" s="1"/>
      <c r="N250" s="1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3"/>
      <c r="K251" s="1"/>
      <c r="L251" s="1"/>
      <c r="M251" s="1"/>
      <c r="N251" s="1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3"/>
      <c r="K252" s="1"/>
      <c r="L252" s="1"/>
      <c r="M252" s="1"/>
      <c r="N252" s="1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3"/>
      <c r="K253" s="1"/>
      <c r="L253" s="1"/>
      <c r="M253" s="1"/>
      <c r="N253" s="1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3"/>
      <c r="K254" s="1"/>
      <c r="L254" s="1"/>
      <c r="M254" s="1"/>
      <c r="N254" s="1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3"/>
      <c r="K255" s="1"/>
      <c r="L255" s="1"/>
      <c r="M255" s="1"/>
      <c r="N255" s="1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3"/>
      <c r="K256" s="1"/>
      <c r="L256" s="1"/>
      <c r="M256" s="1"/>
      <c r="N256" s="1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3"/>
      <c r="K257" s="1"/>
      <c r="L257" s="1"/>
      <c r="M257" s="1"/>
      <c r="N257" s="1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3"/>
      <c r="K258" s="1"/>
      <c r="L258" s="1"/>
      <c r="M258" s="1"/>
      <c r="N258" s="1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3"/>
      <c r="K259" s="1"/>
      <c r="L259" s="1"/>
      <c r="M259" s="1"/>
      <c r="N259" s="1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3"/>
      <c r="K260" s="1"/>
      <c r="L260" s="1"/>
      <c r="M260" s="1"/>
      <c r="N260" s="1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3"/>
      <c r="K261" s="1"/>
      <c r="L261" s="1"/>
      <c r="M261" s="1"/>
      <c r="N261" s="1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3"/>
      <c r="K262" s="1"/>
      <c r="L262" s="1"/>
      <c r="M262" s="1"/>
      <c r="N262" s="1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3"/>
      <c r="K263" s="1"/>
      <c r="L263" s="1"/>
      <c r="M263" s="1"/>
      <c r="N263" s="1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3"/>
      <c r="K264" s="1"/>
      <c r="L264" s="1"/>
      <c r="M264" s="1"/>
      <c r="N264" s="1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3"/>
      <c r="K265" s="1"/>
      <c r="L265" s="1"/>
      <c r="M265" s="1"/>
      <c r="N265" s="1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3"/>
      <c r="K266" s="1"/>
      <c r="L266" s="1"/>
      <c r="M266" s="1"/>
      <c r="N266" s="1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3"/>
      <c r="K267" s="1"/>
      <c r="L267" s="1"/>
      <c r="M267" s="1"/>
      <c r="N267" s="1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3"/>
      <c r="K268" s="1"/>
      <c r="L268" s="1"/>
      <c r="M268" s="1"/>
      <c r="N268" s="1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3"/>
      <c r="K269" s="1"/>
      <c r="L269" s="1"/>
      <c r="M269" s="1"/>
      <c r="N269" s="1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3"/>
      <c r="K270" s="1"/>
      <c r="L270" s="1"/>
      <c r="M270" s="1"/>
      <c r="N270" s="1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3"/>
      <c r="K271" s="1"/>
      <c r="L271" s="1"/>
      <c r="M271" s="1"/>
      <c r="N271" s="1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3"/>
      <c r="K272" s="1"/>
      <c r="L272" s="1"/>
      <c r="M272" s="1"/>
      <c r="N272" s="1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3"/>
      <c r="K273" s="1"/>
      <c r="L273" s="1"/>
      <c r="M273" s="1"/>
      <c r="N273" s="1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3"/>
      <c r="K274" s="1"/>
      <c r="L274" s="1"/>
      <c r="M274" s="1"/>
      <c r="N274" s="1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3"/>
      <c r="K275" s="1"/>
      <c r="L275" s="1"/>
      <c r="M275" s="1"/>
      <c r="N275" s="1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3"/>
      <c r="K276" s="1"/>
      <c r="L276" s="1"/>
      <c r="M276" s="1"/>
      <c r="N276" s="1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3"/>
      <c r="K277" s="1"/>
      <c r="L277" s="1"/>
      <c r="M277" s="1"/>
      <c r="N277" s="1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3"/>
      <c r="K278" s="1"/>
      <c r="L278" s="1"/>
      <c r="M278" s="1"/>
      <c r="N278" s="1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3"/>
      <c r="K279" s="1"/>
      <c r="L279" s="1"/>
      <c r="M279" s="1"/>
      <c r="N279" s="1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3"/>
      <c r="K280" s="1"/>
      <c r="L280" s="1"/>
      <c r="M280" s="1"/>
      <c r="N280" s="1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3"/>
      <c r="K281" s="1"/>
      <c r="L281" s="1"/>
      <c r="M281" s="1"/>
      <c r="N281" s="1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3"/>
      <c r="K282" s="1"/>
      <c r="L282" s="1"/>
      <c r="M282" s="1"/>
      <c r="N282" s="1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3"/>
      <c r="K283" s="1"/>
      <c r="L283" s="1"/>
      <c r="M283" s="1"/>
      <c r="N283" s="1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3"/>
      <c r="K284" s="1"/>
      <c r="L284" s="1"/>
      <c r="M284" s="1"/>
      <c r="N284" s="1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3"/>
      <c r="K285" s="1"/>
      <c r="L285" s="1"/>
      <c r="M285" s="1"/>
      <c r="N285" s="1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3"/>
      <c r="K286" s="1"/>
      <c r="L286" s="1"/>
      <c r="M286" s="1"/>
      <c r="N286" s="1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3"/>
      <c r="K287" s="1"/>
      <c r="L287" s="1"/>
      <c r="M287" s="1"/>
      <c r="N287" s="1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3"/>
      <c r="K288" s="1"/>
      <c r="L288" s="1"/>
      <c r="M288" s="1"/>
      <c r="N288" s="1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3"/>
      <c r="K289" s="1"/>
      <c r="L289" s="1"/>
      <c r="M289" s="1"/>
      <c r="N289" s="1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3"/>
      <c r="K290" s="1"/>
      <c r="L290" s="1"/>
      <c r="M290" s="1"/>
      <c r="N290" s="1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3"/>
      <c r="K291" s="1"/>
      <c r="L291" s="1"/>
      <c r="M291" s="1"/>
      <c r="N291" s="1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3"/>
      <c r="K292" s="1"/>
      <c r="L292" s="1"/>
      <c r="M292" s="1"/>
      <c r="N292" s="1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3"/>
      <c r="K293" s="1"/>
      <c r="L293" s="1"/>
      <c r="M293" s="1"/>
      <c r="N293" s="1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3"/>
      <c r="K294" s="1"/>
      <c r="L294" s="1"/>
      <c r="M294" s="1"/>
      <c r="N294" s="1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3"/>
      <c r="K295" s="1"/>
      <c r="L295" s="1"/>
      <c r="M295" s="1"/>
      <c r="N295" s="1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3"/>
      <c r="K296" s="1"/>
      <c r="L296" s="1"/>
      <c r="M296" s="1"/>
      <c r="N296" s="1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3"/>
      <c r="K297" s="1"/>
      <c r="L297" s="1"/>
      <c r="M297" s="1"/>
      <c r="N297" s="1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3"/>
      <c r="K298" s="1"/>
      <c r="L298" s="1"/>
      <c r="M298" s="1"/>
      <c r="N298" s="1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3"/>
      <c r="K299" s="1"/>
      <c r="L299" s="1"/>
      <c r="M299" s="1"/>
      <c r="N299" s="1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3"/>
      <c r="K300" s="1"/>
      <c r="L300" s="1"/>
      <c r="M300" s="1"/>
      <c r="N300" s="1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3"/>
      <c r="K301" s="1"/>
      <c r="L301" s="1"/>
      <c r="M301" s="1"/>
      <c r="N301" s="1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3"/>
      <c r="K302" s="1"/>
      <c r="L302" s="1"/>
      <c r="M302" s="1"/>
      <c r="N302" s="1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3"/>
      <c r="K303" s="1"/>
      <c r="L303" s="1"/>
      <c r="M303" s="1"/>
      <c r="N303" s="1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3"/>
      <c r="K304" s="1"/>
      <c r="L304" s="1"/>
      <c r="M304" s="1"/>
      <c r="N304" s="1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3"/>
      <c r="K305" s="1"/>
      <c r="L305" s="1"/>
      <c r="M305" s="1"/>
      <c r="N305" s="1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3"/>
      <c r="K306" s="1"/>
      <c r="L306" s="1"/>
      <c r="M306" s="1"/>
      <c r="N306" s="1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3"/>
      <c r="K307" s="1"/>
      <c r="L307" s="1"/>
      <c r="M307" s="1"/>
      <c r="N307" s="1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3"/>
      <c r="K308" s="1"/>
      <c r="L308" s="1"/>
      <c r="M308" s="1"/>
      <c r="N308" s="1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3"/>
      <c r="K309" s="1"/>
      <c r="L309" s="1"/>
      <c r="M309" s="1"/>
      <c r="N309" s="1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3"/>
      <c r="K310" s="1"/>
      <c r="L310" s="1"/>
      <c r="M310" s="1"/>
      <c r="N310" s="1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3"/>
      <c r="K311" s="1"/>
      <c r="L311" s="1"/>
      <c r="M311" s="1"/>
      <c r="N311" s="1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3"/>
      <c r="K312" s="1"/>
      <c r="L312" s="1"/>
      <c r="M312" s="1"/>
      <c r="N312" s="1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3"/>
      <c r="K313" s="1"/>
      <c r="L313" s="1"/>
      <c r="M313" s="1"/>
      <c r="N313" s="1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3"/>
      <c r="K314" s="1"/>
      <c r="L314" s="1"/>
      <c r="M314" s="1"/>
      <c r="N314" s="1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3"/>
      <c r="K315" s="1"/>
      <c r="L315" s="1"/>
      <c r="M315" s="1"/>
      <c r="N315" s="1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3"/>
      <c r="K316" s="1"/>
      <c r="L316" s="1"/>
      <c r="M316" s="1"/>
      <c r="N316" s="1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3"/>
      <c r="K317" s="1"/>
      <c r="L317" s="1"/>
      <c r="M317" s="1"/>
      <c r="N317" s="1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3"/>
      <c r="K318" s="1"/>
      <c r="L318" s="1"/>
      <c r="M318" s="1"/>
      <c r="N318" s="1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3"/>
      <c r="K319" s="1"/>
      <c r="L319" s="1"/>
      <c r="M319" s="1"/>
      <c r="N319" s="1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3"/>
      <c r="K320" s="1"/>
      <c r="L320" s="1"/>
      <c r="M320" s="1"/>
      <c r="N320" s="1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3"/>
      <c r="K321" s="1"/>
      <c r="L321" s="1"/>
      <c r="M321" s="1"/>
      <c r="N321" s="1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3"/>
      <c r="K322" s="1"/>
      <c r="L322" s="1"/>
      <c r="M322" s="1"/>
      <c r="N322" s="1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3"/>
      <c r="K323" s="1"/>
      <c r="L323" s="1"/>
      <c r="M323" s="1"/>
      <c r="N323" s="1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3"/>
      <c r="K324" s="1"/>
      <c r="L324" s="1"/>
      <c r="M324" s="1"/>
      <c r="N324" s="1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3"/>
      <c r="K325" s="1"/>
      <c r="L325" s="1"/>
      <c r="M325" s="1"/>
      <c r="N325" s="1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3"/>
      <c r="K326" s="1"/>
      <c r="L326" s="1"/>
      <c r="M326" s="1"/>
      <c r="N326" s="1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3"/>
      <c r="K327" s="1"/>
      <c r="L327" s="1"/>
      <c r="M327" s="1"/>
      <c r="N327" s="1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3"/>
      <c r="K328" s="1"/>
      <c r="L328" s="1"/>
      <c r="M328" s="1"/>
      <c r="N328" s="1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3"/>
      <c r="K329" s="1"/>
      <c r="L329" s="1"/>
      <c r="M329" s="1"/>
      <c r="N329" s="1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3"/>
      <c r="K330" s="1"/>
      <c r="L330" s="1"/>
      <c r="M330" s="1"/>
      <c r="N330" s="1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3"/>
      <c r="K331" s="1"/>
      <c r="L331" s="1"/>
      <c r="M331" s="1"/>
      <c r="N331" s="1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3"/>
      <c r="K332" s="1"/>
      <c r="L332" s="1"/>
      <c r="M332" s="1"/>
      <c r="N332" s="1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3"/>
      <c r="K333" s="1"/>
      <c r="L333" s="1"/>
      <c r="M333" s="1"/>
      <c r="N333" s="1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3"/>
      <c r="K334" s="1"/>
      <c r="L334" s="1"/>
      <c r="M334" s="1"/>
      <c r="N334" s="1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3"/>
      <c r="K335" s="1"/>
      <c r="L335" s="1"/>
      <c r="M335" s="1"/>
      <c r="N335" s="1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3"/>
      <c r="K336" s="1"/>
      <c r="L336" s="1"/>
      <c r="M336" s="1"/>
      <c r="N336" s="1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3"/>
      <c r="K337" s="1"/>
      <c r="L337" s="1"/>
      <c r="M337" s="1"/>
      <c r="N337" s="1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3"/>
      <c r="K338" s="1"/>
      <c r="L338" s="1"/>
      <c r="M338" s="1"/>
      <c r="N338" s="1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3"/>
      <c r="K339" s="1"/>
      <c r="L339" s="1"/>
      <c r="M339" s="1"/>
      <c r="N339" s="1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3"/>
      <c r="K340" s="1"/>
      <c r="L340" s="1"/>
      <c r="M340" s="1"/>
      <c r="N340" s="1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3"/>
      <c r="K341" s="1"/>
      <c r="L341" s="1"/>
      <c r="M341" s="1"/>
      <c r="N341" s="1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3"/>
      <c r="K342" s="1"/>
      <c r="L342" s="1"/>
      <c r="M342" s="1"/>
      <c r="N342" s="1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3"/>
      <c r="K343" s="1"/>
      <c r="L343" s="1"/>
      <c r="M343" s="1"/>
      <c r="N343" s="1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3"/>
      <c r="K344" s="1"/>
      <c r="L344" s="1"/>
      <c r="M344" s="1"/>
      <c r="N344" s="1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3"/>
      <c r="K345" s="1"/>
      <c r="L345" s="1"/>
      <c r="M345" s="1"/>
      <c r="N345" s="1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3"/>
      <c r="K346" s="1"/>
      <c r="L346" s="1"/>
      <c r="M346" s="1"/>
      <c r="N346" s="1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3"/>
      <c r="K347" s="1"/>
      <c r="L347" s="1"/>
      <c r="M347" s="1"/>
      <c r="N347" s="1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3"/>
      <c r="K348" s="1"/>
      <c r="L348" s="1"/>
      <c r="M348" s="1"/>
      <c r="N348" s="1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3"/>
      <c r="K349" s="1"/>
      <c r="L349" s="1"/>
      <c r="M349" s="1"/>
      <c r="N349" s="1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3"/>
      <c r="K350" s="1"/>
      <c r="L350" s="1"/>
      <c r="M350" s="1"/>
      <c r="N350" s="1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3"/>
      <c r="K351" s="1"/>
      <c r="L351" s="1"/>
      <c r="M351" s="1"/>
      <c r="N351" s="1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3"/>
      <c r="K352" s="1"/>
      <c r="L352" s="1"/>
      <c r="M352" s="1"/>
      <c r="N352" s="1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3"/>
      <c r="K353" s="1"/>
      <c r="L353" s="1"/>
      <c r="M353" s="1"/>
      <c r="N353" s="1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3"/>
      <c r="K354" s="1"/>
      <c r="L354" s="1"/>
      <c r="M354" s="1"/>
      <c r="N354" s="1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3"/>
      <c r="K355" s="1"/>
      <c r="L355" s="1"/>
      <c r="M355" s="1"/>
      <c r="N355" s="1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3"/>
      <c r="K356" s="1"/>
      <c r="L356" s="1"/>
      <c r="M356" s="1"/>
      <c r="N356" s="1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3"/>
      <c r="K357" s="1"/>
      <c r="L357" s="1"/>
      <c r="M357" s="1"/>
      <c r="N357" s="1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3"/>
      <c r="K358" s="1"/>
      <c r="L358" s="1"/>
      <c r="M358" s="1"/>
      <c r="N358" s="1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3"/>
      <c r="K359" s="1"/>
      <c r="L359" s="1"/>
      <c r="M359" s="1"/>
      <c r="N359" s="1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3"/>
      <c r="K360" s="1"/>
      <c r="L360" s="1"/>
      <c r="M360" s="1"/>
      <c r="N360" s="1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3"/>
      <c r="K361" s="1"/>
      <c r="L361" s="1"/>
      <c r="M361" s="1"/>
      <c r="N361" s="1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3"/>
      <c r="K362" s="1"/>
      <c r="L362" s="1"/>
      <c r="M362" s="1"/>
      <c r="N362" s="1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3"/>
      <c r="K363" s="1"/>
      <c r="L363" s="1"/>
      <c r="M363" s="1"/>
      <c r="N363" s="1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3"/>
      <c r="K364" s="1"/>
      <c r="L364" s="1"/>
      <c r="M364" s="1"/>
      <c r="N364" s="1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3"/>
      <c r="K365" s="1"/>
      <c r="L365" s="1"/>
      <c r="M365" s="1"/>
      <c r="N365" s="1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3"/>
      <c r="K366" s="1"/>
      <c r="L366" s="1"/>
      <c r="M366" s="1"/>
      <c r="N366" s="1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3"/>
      <c r="K367" s="1"/>
      <c r="L367" s="1"/>
      <c r="M367" s="1"/>
      <c r="N367" s="1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3"/>
      <c r="K368" s="1"/>
      <c r="L368" s="1"/>
      <c r="M368" s="1"/>
      <c r="N368" s="1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3"/>
      <c r="K369" s="1"/>
      <c r="L369" s="1"/>
      <c r="M369" s="1"/>
      <c r="N369" s="1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3"/>
      <c r="K370" s="1"/>
      <c r="L370" s="1"/>
      <c r="M370" s="1"/>
      <c r="N370" s="1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3"/>
      <c r="K371" s="1"/>
      <c r="L371" s="1"/>
      <c r="M371" s="1"/>
      <c r="N371" s="1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3"/>
      <c r="K372" s="1"/>
      <c r="L372" s="1"/>
      <c r="M372" s="1"/>
      <c r="N372" s="1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3"/>
      <c r="K373" s="1"/>
      <c r="L373" s="1"/>
      <c r="M373" s="1"/>
      <c r="N373" s="1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3"/>
      <c r="K374" s="1"/>
      <c r="L374" s="1"/>
      <c r="M374" s="1"/>
      <c r="N374" s="1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3"/>
      <c r="K375" s="1"/>
      <c r="L375" s="1"/>
      <c r="M375" s="1"/>
      <c r="N375" s="1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3"/>
      <c r="K376" s="1"/>
      <c r="L376" s="1"/>
      <c r="M376" s="1"/>
      <c r="N376" s="1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3"/>
      <c r="K377" s="1"/>
      <c r="L377" s="1"/>
      <c r="M377" s="1"/>
      <c r="N377" s="1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3"/>
      <c r="K378" s="1"/>
      <c r="L378" s="1"/>
      <c r="M378" s="1"/>
      <c r="N378" s="1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3"/>
      <c r="K379" s="1"/>
      <c r="L379" s="1"/>
      <c r="M379" s="1"/>
      <c r="N379" s="1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3"/>
      <c r="K380" s="1"/>
      <c r="L380" s="1"/>
      <c r="M380" s="1"/>
      <c r="N380" s="1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3"/>
      <c r="K381" s="1"/>
      <c r="L381" s="1"/>
      <c r="M381" s="1"/>
      <c r="N381" s="1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3"/>
      <c r="K382" s="1"/>
      <c r="L382" s="1"/>
      <c r="M382" s="1"/>
      <c r="N382" s="1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3"/>
      <c r="K383" s="1"/>
      <c r="L383" s="1"/>
      <c r="M383" s="1"/>
      <c r="N383" s="1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3"/>
      <c r="K384" s="1"/>
      <c r="L384" s="1"/>
      <c r="M384" s="1"/>
      <c r="N384" s="1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3"/>
      <c r="K385" s="1"/>
      <c r="L385" s="1"/>
      <c r="M385" s="1"/>
      <c r="N385" s="1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3"/>
      <c r="K386" s="1"/>
      <c r="L386" s="1"/>
      <c r="M386" s="1"/>
      <c r="N386" s="1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3"/>
      <c r="K387" s="1"/>
      <c r="L387" s="1"/>
      <c r="M387" s="1"/>
      <c r="N387" s="1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3"/>
      <c r="K388" s="1"/>
      <c r="L388" s="1"/>
      <c r="M388" s="1"/>
      <c r="N388" s="1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3"/>
      <c r="K389" s="1"/>
      <c r="L389" s="1"/>
      <c r="M389" s="1"/>
      <c r="N389" s="1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3"/>
      <c r="K390" s="1"/>
      <c r="L390" s="1"/>
      <c r="M390" s="1"/>
      <c r="N390" s="1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3"/>
      <c r="K391" s="1"/>
      <c r="L391" s="1"/>
      <c r="M391" s="1"/>
      <c r="N391" s="1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3"/>
      <c r="K392" s="1"/>
      <c r="L392" s="1"/>
      <c r="M392" s="1"/>
      <c r="N392" s="1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3"/>
      <c r="K393" s="1"/>
      <c r="L393" s="1"/>
      <c r="M393" s="1"/>
      <c r="N393" s="1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3"/>
      <c r="K394" s="1"/>
      <c r="L394" s="1"/>
      <c r="M394" s="1"/>
      <c r="N394" s="1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3"/>
      <c r="K395" s="1"/>
      <c r="L395" s="1"/>
      <c r="M395" s="1"/>
      <c r="N395" s="1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3"/>
      <c r="K396" s="1"/>
      <c r="L396" s="1"/>
      <c r="M396" s="1"/>
      <c r="N396" s="1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3"/>
      <c r="K397" s="1"/>
      <c r="L397" s="1"/>
      <c r="M397" s="1"/>
      <c r="N397" s="1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3"/>
      <c r="K398" s="1"/>
      <c r="L398" s="1"/>
      <c r="M398" s="1"/>
      <c r="N398" s="1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3"/>
      <c r="K399" s="1"/>
      <c r="L399" s="1"/>
      <c r="M399" s="1"/>
      <c r="N399" s="1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3"/>
      <c r="K400" s="1"/>
      <c r="L400" s="1"/>
      <c r="M400" s="1"/>
      <c r="N400" s="1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3"/>
      <c r="K401" s="1"/>
      <c r="L401" s="1"/>
      <c r="M401" s="1"/>
      <c r="N401" s="1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3"/>
      <c r="K402" s="1"/>
      <c r="L402" s="1"/>
      <c r="M402" s="1"/>
      <c r="N402" s="1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3"/>
      <c r="K403" s="1"/>
      <c r="L403" s="1"/>
      <c r="M403" s="1"/>
      <c r="N403" s="1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3"/>
      <c r="K404" s="1"/>
      <c r="L404" s="1"/>
      <c r="M404" s="1"/>
      <c r="N404" s="1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3"/>
      <c r="K405" s="1"/>
      <c r="L405" s="1"/>
      <c r="M405" s="1"/>
      <c r="N405" s="1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3"/>
      <c r="K406" s="1"/>
      <c r="L406" s="1"/>
      <c r="M406" s="1"/>
      <c r="N406" s="1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3"/>
      <c r="K407" s="1"/>
      <c r="L407" s="1"/>
      <c r="M407" s="1"/>
      <c r="N407" s="1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3"/>
      <c r="K408" s="1"/>
      <c r="L408" s="1"/>
      <c r="M408" s="1"/>
      <c r="N408" s="1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3"/>
      <c r="K409" s="1"/>
      <c r="L409" s="1"/>
      <c r="M409" s="1"/>
      <c r="N409" s="1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3"/>
      <c r="K410" s="1"/>
      <c r="L410" s="1"/>
      <c r="M410" s="1"/>
      <c r="N410" s="1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3"/>
      <c r="K411" s="1"/>
      <c r="L411" s="1"/>
      <c r="M411" s="1"/>
      <c r="N411" s="1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3"/>
      <c r="K412" s="1"/>
      <c r="L412" s="1"/>
      <c r="M412" s="1"/>
      <c r="N412" s="1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3"/>
      <c r="K413" s="1"/>
      <c r="L413" s="1"/>
      <c r="M413" s="1"/>
      <c r="N413" s="1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3"/>
      <c r="K414" s="1"/>
      <c r="L414" s="1"/>
      <c r="M414" s="1"/>
      <c r="N414" s="1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3"/>
      <c r="K415" s="1"/>
      <c r="L415" s="1"/>
      <c r="M415" s="1"/>
      <c r="N415" s="1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3"/>
      <c r="K416" s="1"/>
      <c r="L416" s="1"/>
      <c r="M416" s="1"/>
      <c r="N416" s="1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3"/>
      <c r="K417" s="1"/>
      <c r="L417" s="1"/>
      <c r="M417" s="1"/>
      <c r="N417" s="1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3"/>
      <c r="K418" s="1"/>
      <c r="L418" s="1"/>
      <c r="M418" s="1"/>
      <c r="N418" s="1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3"/>
      <c r="K419" s="1"/>
      <c r="L419" s="1"/>
      <c r="M419" s="1"/>
      <c r="N419" s="1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3"/>
      <c r="K420" s="1"/>
      <c r="L420" s="1"/>
      <c r="M420" s="1"/>
      <c r="N420" s="1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3"/>
      <c r="K421" s="1"/>
      <c r="L421" s="1"/>
      <c r="M421" s="1"/>
      <c r="N421" s="1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3"/>
      <c r="K422" s="1"/>
      <c r="L422" s="1"/>
      <c r="M422" s="1"/>
      <c r="N422" s="1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3"/>
      <c r="K423" s="1"/>
      <c r="L423" s="1"/>
      <c r="M423" s="1"/>
      <c r="N423" s="1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3"/>
      <c r="K424" s="1"/>
      <c r="L424" s="1"/>
      <c r="M424" s="1"/>
      <c r="N424" s="1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3"/>
      <c r="K425" s="1"/>
      <c r="L425" s="1"/>
      <c r="M425" s="1"/>
      <c r="N425" s="1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3"/>
      <c r="K426" s="1"/>
      <c r="L426" s="1"/>
      <c r="M426" s="1"/>
      <c r="N426" s="1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3"/>
      <c r="K427" s="1"/>
      <c r="L427" s="1"/>
      <c r="M427" s="1"/>
      <c r="N427" s="1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3"/>
      <c r="K428" s="1"/>
      <c r="L428" s="1"/>
      <c r="M428" s="1"/>
      <c r="N428" s="1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3"/>
      <c r="K429" s="1"/>
      <c r="L429" s="1"/>
      <c r="M429" s="1"/>
      <c r="N429" s="1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3"/>
      <c r="K430" s="1"/>
      <c r="L430" s="1"/>
      <c r="M430" s="1"/>
      <c r="N430" s="1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3"/>
      <c r="K431" s="1"/>
      <c r="L431" s="1"/>
      <c r="M431" s="1"/>
      <c r="N431" s="1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3"/>
      <c r="K432" s="1"/>
      <c r="L432" s="1"/>
      <c r="M432" s="1"/>
      <c r="N432" s="1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3"/>
      <c r="K433" s="1"/>
      <c r="L433" s="1"/>
      <c r="M433" s="1"/>
      <c r="N433" s="1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3"/>
      <c r="K434" s="1"/>
      <c r="L434" s="1"/>
      <c r="M434" s="1"/>
      <c r="N434" s="1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3"/>
      <c r="K435" s="1"/>
      <c r="L435" s="1"/>
      <c r="M435" s="1"/>
      <c r="N435" s="1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3"/>
      <c r="K436" s="1"/>
      <c r="L436" s="1"/>
      <c r="M436" s="1"/>
      <c r="N436" s="1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3"/>
      <c r="K437" s="1"/>
      <c r="L437" s="1"/>
      <c r="M437" s="1"/>
      <c r="N437" s="1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3"/>
      <c r="K438" s="1"/>
      <c r="L438" s="1"/>
      <c r="M438" s="1"/>
      <c r="N438" s="1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3"/>
      <c r="K439" s="1"/>
      <c r="L439" s="1"/>
      <c r="M439" s="1"/>
      <c r="N439" s="1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3"/>
      <c r="K440" s="1"/>
      <c r="L440" s="1"/>
      <c r="M440" s="1"/>
      <c r="N440" s="1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3"/>
      <c r="K441" s="1"/>
      <c r="L441" s="1"/>
      <c r="M441" s="1"/>
      <c r="N441" s="1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3"/>
      <c r="K442" s="1"/>
      <c r="L442" s="1"/>
      <c r="M442" s="1"/>
      <c r="N442" s="1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3"/>
      <c r="K443" s="1"/>
      <c r="L443" s="1"/>
      <c r="M443" s="1"/>
      <c r="N443" s="1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3"/>
      <c r="K444" s="1"/>
      <c r="L444" s="1"/>
      <c r="M444" s="1"/>
      <c r="N444" s="1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3"/>
      <c r="K445" s="1"/>
      <c r="L445" s="1"/>
      <c r="M445" s="1"/>
      <c r="N445" s="1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3"/>
      <c r="K446" s="1"/>
      <c r="L446" s="1"/>
      <c r="M446" s="1"/>
      <c r="N446" s="1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3"/>
      <c r="K447" s="1"/>
      <c r="L447" s="1"/>
      <c r="M447" s="1"/>
      <c r="N447" s="1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3"/>
      <c r="K448" s="1"/>
      <c r="L448" s="1"/>
      <c r="M448" s="1"/>
      <c r="N448" s="1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3"/>
      <c r="K449" s="1"/>
      <c r="L449" s="1"/>
      <c r="M449" s="1"/>
      <c r="N449" s="1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3"/>
      <c r="K450" s="1"/>
      <c r="L450" s="1"/>
      <c r="M450" s="1"/>
      <c r="N450" s="1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3"/>
      <c r="K451" s="1"/>
      <c r="L451" s="1"/>
      <c r="M451" s="1"/>
      <c r="N451" s="1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3"/>
      <c r="K452" s="1"/>
      <c r="L452" s="1"/>
      <c r="M452" s="1"/>
      <c r="N452" s="1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3"/>
      <c r="K453" s="1"/>
      <c r="L453" s="1"/>
      <c r="M453" s="1"/>
      <c r="N453" s="1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3"/>
      <c r="K454" s="1"/>
      <c r="L454" s="1"/>
      <c r="M454" s="1"/>
      <c r="N454" s="1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3"/>
      <c r="K455" s="1"/>
      <c r="L455" s="1"/>
      <c r="M455" s="1"/>
      <c r="N455" s="1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3"/>
      <c r="K456" s="1"/>
      <c r="L456" s="1"/>
      <c r="M456" s="1"/>
      <c r="N456" s="1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3"/>
      <c r="K457" s="1"/>
      <c r="L457" s="1"/>
      <c r="M457" s="1"/>
      <c r="N457" s="1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3"/>
      <c r="K458" s="1"/>
      <c r="L458" s="1"/>
      <c r="M458" s="1"/>
      <c r="N458" s="1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3"/>
      <c r="K459" s="1"/>
      <c r="L459" s="1"/>
      <c r="M459" s="1"/>
      <c r="N459" s="1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3"/>
      <c r="K460" s="1"/>
      <c r="L460" s="1"/>
      <c r="M460" s="1"/>
      <c r="N460" s="1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3"/>
      <c r="K461" s="1"/>
      <c r="L461" s="1"/>
      <c r="M461" s="1"/>
      <c r="N461" s="1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3"/>
      <c r="K462" s="1"/>
      <c r="L462" s="1"/>
      <c r="M462" s="1"/>
      <c r="N462" s="1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3"/>
      <c r="K463" s="1"/>
      <c r="L463" s="1"/>
      <c r="M463" s="1"/>
      <c r="N463" s="1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3"/>
      <c r="K464" s="1"/>
      <c r="L464" s="1"/>
      <c r="M464" s="1"/>
      <c r="N464" s="1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3"/>
      <c r="K465" s="1"/>
      <c r="L465" s="1"/>
      <c r="M465" s="1"/>
      <c r="N465" s="1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3"/>
      <c r="K466" s="1"/>
      <c r="L466" s="1"/>
      <c r="M466" s="1"/>
      <c r="N466" s="1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3"/>
      <c r="K467" s="1"/>
      <c r="L467" s="1"/>
      <c r="M467" s="1"/>
      <c r="N467" s="1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3"/>
      <c r="K468" s="1"/>
      <c r="L468" s="1"/>
      <c r="M468" s="1"/>
      <c r="N468" s="1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3"/>
      <c r="K469" s="1"/>
      <c r="L469" s="1"/>
      <c r="M469" s="1"/>
      <c r="N469" s="1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3"/>
      <c r="K470" s="1"/>
      <c r="L470" s="1"/>
      <c r="M470" s="1"/>
      <c r="N470" s="1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3"/>
      <c r="K471" s="1"/>
      <c r="L471" s="1"/>
      <c r="M471" s="1"/>
      <c r="N471" s="1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3"/>
      <c r="K472" s="1"/>
      <c r="L472" s="1"/>
      <c r="M472" s="1"/>
      <c r="N472" s="1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3"/>
      <c r="K473" s="1"/>
      <c r="L473" s="1"/>
      <c r="M473" s="1"/>
      <c r="N473" s="1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3"/>
      <c r="K474" s="1"/>
      <c r="L474" s="1"/>
      <c r="M474" s="1"/>
      <c r="N474" s="1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3"/>
      <c r="K475" s="1"/>
      <c r="L475" s="1"/>
      <c r="M475" s="1"/>
      <c r="N475" s="1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3"/>
      <c r="K476" s="1"/>
      <c r="L476" s="1"/>
      <c r="M476" s="1"/>
      <c r="N476" s="1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3"/>
      <c r="K477" s="1"/>
      <c r="L477" s="1"/>
      <c r="M477" s="1"/>
      <c r="N477" s="1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3"/>
      <c r="K478" s="1"/>
      <c r="L478" s="1"/>
      <c r="M478" s="1"/>
      <c r="N478" s="1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3"/>
      <c r="K479" s="1"/>
      <c r="L479" s="1"/>
      <c r="M479" s="1"/>
      <c r="N479" s="1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3"/>
      <c r="K480" s="1"/>
      <c r="L480" s="1"/>
      <c r="M480" s="1"/>
      <c r="N480" s="1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3"/>
      <c r="K481" s="1"/>
      <c r="L481" s="1"/>
      <c r="M481" s="1"/>
      <c r="N481" s="1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3"/>
      <c r="K482" s="1"/>
      <c r="L482" s="1"/>
      <c r="M482" s="1"/>
      <c r="N482" s="1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3"/>
      <c r="K483" s="1"/>
      <c r="L483" s="1"/>
      <c r="M483" s="1"/>
      <c r="N483" s="1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3"/>
      <c r="K484" s="1"/>
      <c r="L484" s="1"/>
      <c r="M484" s="1"/>
      <c r="N484" s="1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3"/>
      <c r="K485" s="1"/>
      <c r="L485" s="1"/>
      <c r="M485" s="1"/>
      <c r="N485" s="1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3"/>
      <c r="K486" s="1"/>
      <c r="L486" s="1"/>
      <c r="M486" s="1"/>
      <c r="N486" s="1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3"/>
      <c r="K487" s="1"/>
      <c r="L487" s="1"/>
      <c r="M487" s="1"/>
      <c r="N487" s="1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3"/>
      <c r="K488" s="1"/>
      <c r="L488" s="1"/>
      <c r="M488" s="1"/>
      <c r="N488" s="1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3"/>
      <c r="K489" s="1"/>
      <c r="L489" s="1"/>
      <c r="M489" s="1"/>
      <c r="N489" s="1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3"/>
      <c r="K490" s="1"/>
      <c r="L490" s="1"/>
      <c r="M490" s="1"/>
      <c r="N490" s="1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3"/>
      <c r="K491" s="1"/>
      <c r="L491" s="1"/>
      <c r="M491" s="1"/>
      <c r="N491" s="1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3"/>
      <c r="K492" s="1"/>
      <c r="L492" s="1"/>
      <c r="M492" s="1"/>
      <c r="N492" s="1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3"/>
      <c r="K493" s="1"/>
      <c r="L493" s="1"/>
      <c r="M493" s="1"/>
      <c r="N493" s="1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3"/>
      <c r="K494" s="1"/>
      <c r="L494" s="1"/>
      <c r="M494" s="1"/>
      <c r="N494" s="1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3"/>
      <c r="K495" s="1"/>
      <c r="L495" s="1"/>
      <c r="M495" s="1"/>
      <c r="N495" s="1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3"/>
      <c r="K496" s="1"/>
      <c r="L496" s="1"/>
      <c r="M496" s="1"/>
      <c r="N496" s="1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3"/>
      <c r="K497" s="1"/>
      <c r="L497" s="1"/>
      <c r="M497" s="1"/>
      <c r="N497" s="1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3"/>
      <c r="K498" s="1"/>
      <c r="L498" s="1"/>
      <c r="M498" s="1"/>
      <c r="N498" s="1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3"/>
      <c r="K499" s="1"/>
      <c r="L499" s="1"/>
      <c r="M499" s="1"/>
      <c r="N499" s="1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3"/>
      <c r="K500" s="1"/>
      <c r="L500" s="1"/>
      <c r="M500" s="1"/>
      <c r="N500" s="1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3"/>
      <c r="K501" s="1"/>
      <c r="L501" s="1"/>
      <c r="M501" s="1"/>
      <c r="N501" s="1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3"/>
      <c r="K502" s="1"/>
      <c r="L502" s="1"/>
      <c r="M502" s="1"/>
      <c r="N502" s="1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3"/>
      <c r="K503" s="1"/>
      <c r="L503" s="1"/>
      <c r="M503" s="1"/>
      <c r="N503" s="1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3"/>
      <c r="K504" s="1"/>
      <c r="L504" s="1"/>
      <c r="M504" s="1"/>
      <c r="N504" s="1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3"/>
      <c r="K505" s="1"/>
      <c r="L505" s="1"/>
      <c r="M505" s="1"/>
      <c r="N505" s="1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3"/>
      <c r="K506" s="1"/>
      <c r="L506" s="1"/>
      <c r="M506" s="1"/>
      <c r="N506" s="1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3"/>
      <c r="K507" s="1"/>
      <c r="L507" s="1"/>
      <c r="M507" s="1"/>
      <c r="N507" s="1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3"/>
      <c r="K508" s="1"/>
      <c r="L508" s="1"/>
      <c r="M508" s="1"/>
      <c r="N508" s="1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3"/>
      <c r="K509" s="1"/>
      <c r="L509" s="1"/>
      <c r="M509" s="1"/>
      <c r="N509" s="1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3"/>
      <c r="K510" s="1"/>
      <c r="L510" s="1"/>
      <c r="M510" s="1"/>
      <c r="N510" s="1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3"/>
      <c r="K511" s="1"/>
      <c r="L511" s="1"/>
      <c r="M511" s="1"/>
      <c r="N511" s="1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3"/>
      <c r="K512" s="1"/>
      <c r="L512" s="1"/>
      <c r="M512" s="1"/>
      <c r="N512" s="1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3"/>
      <c r="K513" s="1"/>
      <c r="L513" s="1"/>
      <c r="M513" s="1"/>
      <c r="N513" s="1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3"/>
      <c r="K514" s="1"/>
      <c r="L514" s="1"/>
      <c r="M514" s="1"/>
      <c r="N514" s="1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3"/>
      <c r="K515" s="1"/>
      <c r="L515" s="1"/>
      <c r="M515" s="1"/>
      <c r="N515" s="1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3"/>
      <c r="K516" s="1"/>
      <c r="L516" s="1"/>
      <c r="M516" s="1"/>
      <c r="N516" s="1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3"/>
      <c r="K517" s="1"/>
      <c r="L517" s="1"/>
      <c r="M517" s="1"/>
      <c r="N517" s="1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3"/>
      <c r="K518" s="1"/>
      <c r="L518" s="1"/>
      <c r="M518" s="1"/>
      <c r="N518" s="1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3"/>
      <c r="K519" s="1"/>
      <c r="L519" s="1"/>
      <c r="M519" s="1"/>
      <c r="N519" s="1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3"/>
      <c r="K520" s="1"/>
      <c r="L520" s="1"/>
      <c r="M520" s="1"/>
      <c r="N520" s="1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3"/>
      <c r="K521" s="1"/>
      <c r="L521" s="1"/>
      <c r="M521" s="1"/>
      <c r="N521" s="1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3"/>
      <c r="K522" s="1"/>
      <c r="L522" s="1"/>
      <c r="M522" s="1"/>
      <c r="N522" s="1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3"/>
      <c r="K523" s="1"/>
      <c r="L523" s="1"/>
      <c r="M523" s="1"/>
      <c r="N523" s="1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3"/>
      <c r="K524" s="1"/>
      <c r="L524" s="1"/>
      <c r="M524" s="1"/>
      <c r="N524" s="1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3"/>
      <c r="K525" s="1"/>
      <c r="L525" s="1"/>
      <c r="M525" s="1"/>
      <c r="N525" s="1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3"/>
      <c r="K526" s="1"/>
      <c r="L526" s="1"/>
      <c r="M526" s="1"/>
      <c r="N526" s="1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3"/>
      <c r="K527" s="1"/>
      <c r="L527" s="1"/>
      <c r="M527" s="1"/>
      <c r="N527" s="1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3"/>
      <c r="K528" s="1"/>
      <c r="L528" s="1"/>
      <c r="M528" s="1"/>
      <c r="N528" s="1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3"/>
      <c r="K529" s="1"/>
      <c r="L529" s="1"/>
      <c r="M529" s="1"/>
      <c r="N529" s="1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3"/>
      <c r="K530" s="1"/>
      <c r="L530" s="1"/>
      <c r="M530" s="1"/>
      <c r="N530" s="1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3"/>
      <c r="K531" s="1"/>
      <c r="L531" s="1"/>
      <c r="M531" s="1"/>
      <c r="N531" s="1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3"/>
      <c r="K532" s="1"/>
      <c r="L532" s="1"/>
      <c r="M532" s="1"/>
      <c r="N532" s="1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3"/>
      <c r="K533" s="1"/>
      <c r="L533" s="1"/>
      <c r="M533" s="1"/>
      <c r="N533" s="1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3"/>
      <c r="K534" s="1"/>
      <c r="L534" s="1"/>
      <c r="M534" s="1"/>
      <c r="N534" s="1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3"/>
      <c r="K535" s="1"/>
      <c r="L535" s="1"/>
      <c r="M535" s="1"/>
      <c r="N535" s="1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3"/>
      <c r="K536" s="1"/>
      <c r="L536" s="1"/>
      <c r="M536" s="1"/>
      <c r="N536" s="1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3"/>
      <c r="K537" s="1"/>
      <c r="L537" s="1"/>
      <c r="M537" s="1"/>
      <c r="N537" s="1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3"/>
      <c r="K538" s="1"/>
      <c r="L538" s="1"/>
      <c r="M538" s="1"/>
      <c r="N538" s="1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3"/>
      <c r="K539" s="1"/>
      <c r="L539" s="1"/>
      <c r="M539" s="1"/>
      <c r="N539" s="1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3"/>
      <c r="K540" s="1"/>
      <c r="L540" s="1"/>
      <c r="M540" s="1"/>
      <c r="N540" s="1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3"/>
      <c r="K541" s="1"/>
      <c r="L541" s="1"/>
      <c r="M541" s="1"/>
      <c r="N541" s="1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3"/>
      <c r="K542" s="1"/>
      <c r="L542" s="1"/>
      <c r="M542" s="1"/>
      <c r="N542" s="1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3"/>
      <c r="K543" s="1"/>
      <c r="L543" s="1"/>
      <c r="M543" s="1"/>
      <c r="N543" s="1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3"/>
      <c r="K544" s="1"/>
      <c r="L544" s="1"/>
      <c r="M544" s="1"/>
      <c r="N544" s="1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3"/>
      <c r="K545" s="1"/>
      <c r="L545" s="1"/>
      <c r="M545" s="1"/>
      <c r="N545" s="1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3"/>
      <c r="K546" s="1"/>
      <c r="L546" s="1"/>
      <c r="M546" s="1"/>
      <c r="N546" s="1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3"/>
      <c r="K547" s="1"/>
      <c r="L547" s="1"/>
      <c r="M547" s="1"/>
      <c r="N547" s="1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3"/>
      <c r="K548" s="1"/>
      <c r="L548" s="1"/>
      <c r="M548" s="1"/>
      <c r="N548" s="1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3"/>
      <c r="K549" s="1"/>
      <c r="L549" s="1"/>
      <c r="M549" s="1"/>
      <c r="N549" s="1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3"/>
      <c r="K550" s="1"/>
      <c r="L550" s="1"/>
      <c r="M550" s="1"/>
      <c r="N550" s="1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3"/>
      <c r="K551" s="1"/>
      <c r="L551" s="1"/>
      <c r="M551" s="1"/>
      <c r="N551" s="1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3"/>
      <c r="K552" s="1"/>
      <c r="L552" s="1"/>
      <c r="M552" s="1"/>
      <c r="N552" s="1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3"/>
      <c r="K553" s="1"/>
      <c r="L553" s="1"/>
      <c r="M553" s="1"/>
      <c r="N553" s="1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3"/>
      <c r="K554" s="1"/>
      <c r="L554" s="1"/>
      <c r="M554" s="1"/>
      <c r="N554" s="1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3"/>
      <c r="K555" s="1"/>
      <c r="L555" s="1"/>
      <c r="M555" s="1"/>
      <c r="N555" s="1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3"/>
      <c r="K556" s="1"/>
      <c r="L556" s="1"/>
      <c r="M556" s="1"/>
      <c r="N556" s="1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3"/>
      <c r="K557" s="1"/>
      <c r="L557" s="1"/>
      <c r="M557" s="1"/>
      <c r="N557" s="1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3"/>
      <c r="K558" s="1"/>
      <c r="L558" s="1"/>
      <c r="M558" s="1"/>
      <c r="N558" s="1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3"/>
      <c r="K559" s="1"/>
      <c r="L559" s="1"/>
      <c r="M559" s="1"/>
      <c r="N559" s="1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3"/>
      <c r="K560" s="1"/>
      <c r="L560" s="1"/>
      <c r="M560" s="1"/>
      <c r="N560" s="1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3"/>
      <c r="K561" s="1"/>
      <c r="L561" s="1"/>
      <c r="M561" s="1"/>
      <c r="N561" s="1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3"/>
      <c r="K562" s="1"/>
      <c r="L562" s="1"/>
      <c r="M562" s="1"/>
      <c r="N562" s="1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3"/>
      <c r="K563" s="1"/>
      <c r="L563" s="1"/>
      <c r="M563" s="1"/>
      <c r="N563" s="1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3"/>
      <c r="K564" s="1"/>
      <c r="L564" s="1"/>
      <c r="M564" s="1"/>
      <c r="N564" s="1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3"/>
      <c r="K565" s="1"/>
      <c r="L565" s="1"/>
      <c r="M565" s="1"/>
      <c r="N565" s="1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3"/>
      <c r="K566" s="1"/>
      <c r="L566" s="1"/>
      <c r="M566" s="1"/>
      <c r="N566" s="1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3"/>
      <c r="K567" s="1"/>
      <c r="L567" s="1"/>
      <c r="M567" s="1"/>
      <c r="N567" s="1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3"/>
      <c r="K568" s="1"/>
      <c r="L568" s="1"/>
      <c r="M568" s="1"/>
      <c r="N568" s="1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3"/>
      <c r="K569" s="1"/>
      <c r="L569" s="1"/>
      <c r="M569" s="1"/>
      <c r="N569" s="1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3"/>
      <c r="K570" s="1"/>
      <c r="L570" s="1"/>
      <c r="M570" s="1"/>
      <c r="N570" s="1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3"/>
      <c r="K571" s="1"/>
      <c r="L571" s="1"/>
      <c r="M571" s="1"/>
      <c r="N571" s="1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3"/>
      <c r="K572" s="1"/>
      <c r="L572" s="1"/>
      <c r="M572" s="1"/>
      <c r="N572" s="1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3"/>
      <c r="K573" s="1"/>
      <c r="L573" s="1"/>
      <c r="M573" s="1"/>
      <c r="N573" s="1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3"/>
      <c r="K574" s="1"/>
      <c r="L574" s="1"/>
      <c r="M574" s="1"/>
      <c r="N574" s="1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3"/>
      <c r="K575" s="1"/>
      <c r="L575" s="1"/>
      <c r="M575" s="1"/>
      <c r="N575" s="1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3"/>
      <c r="K576" s="1"/>
      <c r="L576" s="1"/>
      <c r="M576" s="1"/>
      <c r="N576" s="1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3"/>
      <c r="K577" s="1"/>
      <c r="L577" s="1"/>
      <c r="M577" s="1"/>
      <c r="N577" s="1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3"/>
      <c r="K578" s="1"/>
      <c r="L578" s="1"/>
      <c r="M578" s="1"/>
      <c r="N578" s="1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3"/>
      <c r="K579" s="1"/>
      <c r="L579" s="1"/>
      <c r="M579" s="1"/>
      <c r="N579" s="1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3"/>
      <c r="K580" s="1"/>
      <c r="L580" s="1"/>
      <c r="M580" s="1"/>
      <c r="N580" s="1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3"/>
      <c r="K581" s="1"/>
      <c r="L581" s="1"/>
      <c r="M581" s="1"/>
      <c r="N581" s="1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3"/>
      <c r="K582" s="1"/>
      <c r="L582" s="1"/>
      <c r="M582" s="1"/>
      <c r="N582" s="1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3"/>
      <c r="K583" s="1"/>
      <c r="L583" s="1"/>
      <c r="M583" s="1"/>
      <c r="N583" s="1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3"/>
      <c r="K584" s="1"/>
      <c r="L584" s="1"/>
      <c r="M584" s="1"/>
      <c r="N584" s="1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3"/>
      <c r="K585" s="1"/>
      <c r="L585" s="1"/>
      <c r="M585" s="1"/>
      <c r="N585" s="1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3"/>
      <c r="K586" s="1"/>
      <c r="L586" s="1"/>
      <c r="M586" s="1"/>
      <c r="N586" s="1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3"/>
      <c r="K587" s="1"/>
      <c r="L587" s="1"/>
      <c r="M587" s="1"/>
      <c r="N587" s="1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3"/>
      <c r="K588" s="1"/>
      <c r="L588" s="1"/>
      <c r="M588" s="1"/>
      <c r="N588" s="1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3"/>
      <c r="K589" s="1"/>
      <c r="L589" s="1"/>
      <c r="M589" s="1"/>
      <c r="N589" s="1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3"/>
      <c r="K590" s="1"/>
      <c r="L590" s="1"/>
      <c r="M590" s="1"/>
      <c r="N590" s="1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3"/>
      <c r="K591" s="1"/>
      <c r="L591" s="1"/>
      <c r="M591" s="1"/>
      <c r="N591" s="1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3"/>
      <c r="K592" s="1"/>
      <c r="L592" s="1"/>
      <c r="M592" s="1"/>
      <c r="N592" s="1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3"/>
      <c r="K593" s="1"/>
      <c r="L593" s="1"/>
      <c r="M593" s="1"/>
      <c r="N593" s="1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3"/>
      <c r="K594" s="1"/>
      <c r="L594" s="1"/>
      <c r="M594" s="1"/>
      <c r="N594" s="1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3"/>
      <c r="K595" s="1"/>
      <c r="L595" s="1"/>
      <c r="M595" s="1"/>
      <c r="N595" s="1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3"/>
      <c r="K596" s="1"/>
      <c r="L596" s="1"/>
      <c r="M596" s="1"/>
      <c r="N596" s="1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3"/>
      <c r="K597" s="1"/>
      <c r="L597" s="1"/>
      <c r="M597" s="1"/>
      <c r="N597" s="1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3"/>
      <c r="K598" s="1"/>
      <c r="L598" s="1"/>
      <c r="M598" s="1"/>
      <c r="N598" s="1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3"/>
      <c r="K599" s="1"/>
      <c r="L599" s="1"/>
      <c r="M599" s="1"/>
      <c r="N599" s="1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3"/>
      <c r="K600" s="1"/>
      <c r="L600" s="1"/>
      <c r="M600" s="1"/>
      <c r="N600" s="1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3"/>
      <c r="K601" s="1"/>
      <c r="L601" s="1"/>
      <c r="M601" s="1"/>
      <c r="N601" s="1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3"/>
      <c r="K602" s="1"/>
      <c r="L602" s="1"/>
      <c r="M602" s="1"/>
      <c r="N602" s="1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3"/>
      <c r="K603" s="1"/>
      <c r="L603" s="1"/>
      <c r="M603" s="1"/>
      <c r="N603" s="1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3"/>
      <c r="K604" s="1"/>
      <c r="L604" s="1"/>
      <c r="M604" s="1"/>
      <c r="N604" s="1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3"/>
      <c r="K605" s="1"/>
      <c r="L605" s="1"/>
      <c r="M605" s="1"/>
      <c r="N605" s="1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3"/>
      <c r="K606" s="1"/>
      <c r="L606" s="1"/>
      <c r="M606" s="1"/>
      <c r="N606" s="1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3"/>
      <c r="K607" s="1"/>
      <c r="L607" s="1"/>
      <c r="M607" s="1"/>
      <c r="N607" s="1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3"/>
      <c r="K608" s="1"/>
      <c r="L608" s="1"/>
      <c r="M608" s="1"/>
      <c r="N608" s="1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3"/>
      <c r="K609" s="1"/>
      <c r="L609" s="1"/>
      <c r="M609" s="1"/>
      <c r="N609" s="1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3"/>
      <c r="K610" s="1"/>
      <c r="L610" s="1"/>
      <c r="M610" s="1"/>
      <c r="N610" s="1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3"/>
      <c r="K611" s="1"/>
      <c r="L611" s="1"/>
      <c r="M611" s="1"/>
      <c r="N611" s="1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3"/>
      <c r="K612" s="1"/>
      <c r="L612" s="1"/>
      <c r="M612" s="1"/>
      <c r="N612" s="1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3"/>
      <c r="K613" s="1"/>
      <c r="L613" s="1"/>
      <c r="M613" s="1"/>
      <c r="N613" s="1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3"/>
      <c r="K614" s="1"/>
      <c r="L614" s="1"/>
      <c r="M614" s="1"/>
      <c r="N614" s="1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3"/>
      <c r="K615" s="1"/>
      <c r="L615" s="1"/>
      <c r="M615" s="1"/>
      <c r="N615" s="1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3"/>
      <c r="K616" s="1"/>
      <c r="L616" s="1"/>
      <c r="M616" s="1"/>
      <c r="N616" s="1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3"/>
      <c r="K617" s="1"/>
      <c r="L617" s="1"/>
      <c r="M617" s="1"/>
      <c r="N617" s="1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3"/>
      <c r="K618" s="1"/>
      <c r="L618" s="1"/>
      <c r="M618" s="1"/>
      <c r="N618" s="1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3"/>
      <c r="K619" s="1"/>
      <c r="L619" s="1"/>
      <c r="M619" s="1"/>
      <c r="N619" s="1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3"/>
      <c r="K620" s="1"/>
      <c r="L620" s="1"/>
      <c r="M620" s="1"/>
      <c r="N620" s="1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3"/>
      <c r="K621" s="1"/>
      <c r="L621" s="1"/>
      <c r="M621" s="1"/>
      <c r="N621" s="1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3"/>
      <c r="K622" s="1"/>
      <c r="L622" s="1"/>
      <c r="M622" s="1"/>
      <c r="N622" s="1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3"/>
      <c r="K623" s="1"/>
      <c r="L623" s="1"/>
      <c r="M623" s="1"/>
      <c r="N623" s="1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3"/>
      <c r="K624" s="1"/>
      <c r="L624" s="1"/>
      <c r="M624" s="1"/>
      <c r="N624" s="1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3"/>
      <c r="K625" s="1"/>
      <c r="L625" s="1"/>
      <c r="M625" s="1"/>
      <c r="N625" s="1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3"/>
      <c r="K626" s="1"/>
      <c r="L626" s="1"/>
      <c r="M626" s="1"/>
      <c r="N626" s="1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3"/>
      <c r="K627" s="1"/>
      <c r="L627" s="1"/>
      <c r="M627" s="1"/>
      <c r="N627" s="1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3"/>
      <c r="K628" s="1"/>
      <c r="L628" s="1"/>
      <c r="M628" s="1"/>
      <c r="N628" s="1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3"/>
      <c r="K629" s="1"/>
      <c r="L629" s="1"/>
      <c r="M629" s="1"/>
      <c r="N629" s="1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3"/>
      <c r="K630" s="1"/>
      <c r="L630" s="1"/>
      <c r="M630" s="1"/>
      <c r="N630" s="1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3"/>
      <c r="K631" s="1"/>
      <c r="L631" s="1"/>
      <c r="M631" s="1"/>
      <c r="N631" s="1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3"/>
      <c r="K632" s="1"/>
      <c r="L632" s="1"/>
      <c r="M632" s="1"/>
      <c r="N632" s="1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3"/>
      <c r="K633" s="1"/>
      <c r="L633" s="1"/>
      <c r="M633" s="1"/>
      <c r="N633" s="1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3"/>
      <c r="K634" s="1"/>
      <c r="L634" s="1"/>
      <c r="M634" s="1"/>
      <c r="N634" s="1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3"/>
      <c r="K635" s="1"/>
      <c r="L635" s="1"/>
      <c r="M635" s="1"/>
      <c r="N635" s="1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3"/>
      <c r="K636" s="1"/>
      <c r="L636" s="1"/>
      <c r="M636" s="1"/>
      <c r="N636" s="1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3"/>
      <c r="K637" s="1"/>
      <c r="L637" s="1"/>
      <c r="M637" s="1"/>
      <c r="N637" s="1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3"/>
      <c r="K638" s="1"/>
      <c r="L638" s="1"/>
      <c r="M638" s="1"/>
      <c r="N638" s="1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3"/>
      <c r="K639" s="1"/>
      <c r="L639" s="1"/>
      <c r="M639" s="1"/>
      <c r="N639" s="1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3"/>
      <c r="K640" s="1"/>
      <c r="L640" s="1"/>
      <c r="M640" s="1"/>
      <c r="N640" s="1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3"/>
      <c r="K641" s="1"/>
      <c r="L641" s="1"/>
      <c r="M641" s="1"/>
      <c r="N641" s="1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3"/>
      <c r="K642" s="1"/>
      <c r="L642" s="1"/>
      <c r="M642" s="1"/>
      <c r="N642" s="1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3"/>
      <c r="K643" s="1"/>
      <c r="L643" s="1"/>
      <c r="M643" s="1"/>
      <c r="N643" s="1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3"/>
      <c r="K644" s="1"/>
      <c r="L644" s="1"/>
      <c r="M644" s="1"/>
      <c r="N644" s="1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3"/>
      <c r="K645" s="1"/>
      <c r="L645" s="1"/>
      <c r="M645" s="1"/>
      <c r="N645" s="1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3"/>
      <c r="K646" s="1"/>
      <c r="L646" s="1"/>
      <c r="M646" s="1"/>
      <c r="N646" s="1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3"/>
      <c r="K647" s="1"/>
      <c r="L647" s="1"/>
      <c r="M647" s="1"/>
      <c r="N647" s="1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3"/>
      <c r="K648" s="1"/>
      <c r="L648" s="1"/>
      <c r="M648" s="1"/>
      <c r="N648" s="1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3"/>
      <c r="K649" s="1"/>
      <c r="L649" s="1"/>
      <c r="M649" s="1"/>
      <c r="N649" s="1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3"/>
      <c r="K650" s="1"/>
      <c r="L650" s="1"/>
      <c r="M650" s="1"/>
      <c r="N650" s="1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3"/>
      <c r="K651" s="1"/>
      <c r="L651" s="1"/>
      <c r="M651" s="1"/>
      <c r="N651" s="1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3"/>
      <c r="K652" s="1"/>
      <c r="L652" s="1"/>
      <c r="M652" s="1"/>
      <c r="N652" s="1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3"/>
      <c r="K653" s="1"/>
      <c r="L653" s="1"/>
      <c r="M653" s="1"/>
      <c r="N653" s="1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3"/>
      <c r="K654" s="1"/>
      <c r="L654" s="1"/>
      <c r="M654" s="1"/>
      <c r="N654" s="1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3"/>
      <c r="K655" s="1"/>
      <c r="L655" s="1"/>
      <c r="M655" s="1"/>
      <c r="N655" s="1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3"/>
      <c r="K656" s="1"/>
      <c r="L656" s="1"/>
      <c r="M656" s="1"/>
      <c r="N656" s="1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3"/>
      <c r="K657" s="1"/>
      <c r="L657" s="1"/>
      <c r="M657" s="1"/>
      <c r="N657" s="1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3"/>
      <c r="K658" s="1"/>
      <c r="L658" s="1"/>
      <c r="M658" s="1"/>
      <c r="N658" s="1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3"/>
      <c r="K659" s="1"/>
      <c r="L659" s="1"/>
      <c r="M659" s="1"/>
      <c r="N659" s="1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3"/>
      <c r="K660" s="1"/>
      <c r="L660" s="1"/>
      <c r="M660" s="1"/>
      <c r="N660" s="1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3"/>
      <c r="K661" s="1"/>
      <c r="L661" s="1"/>
      <c r="M661" s="1"/>
      <c r="N661" s="1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3"/>
      <c r="K662" s="1"/>
      <c r="L662" s="1"/>
      <c r="M662" s="1"/>
      <c r="N662" s="1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3"/>
      <c r="K663" s="1"/>
      <c r="L663" s="1"/>
      <c r="M663" s="1"/>
      <c r="N663" s="1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3"/>
      <c r="K664" s="1"/>
      <c r="L664" s="1"/>
      <c r="M664" s="1"/>
      <c r="N664" s="1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3"/>
      <c r="K665" s="1"/>
      <c r="L665" s="1"/>
      <c r="M665" s="1"/>
      <c r="N665" s="1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3"/>
      <c r="K666" s="1"/>
      <c r="L666" s="1"/>
      <c r="M666" s="1"/>
      <c r="N666" s="1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3"/>
      <c r="K667" s="1"/>
      <c r="L667" s="1"/>
      <c r="M667" s="1"/>
      <c r="N667" s="1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3"/>
      <c r="K668" s="1"/>
      <c r="L668" s="1"/>
      <c r="M668" s="1"/>
      <c r="N668" s="1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3"/>
      <c r="K669" s="1"/>
      <c r="L669" s="1"/>
      <c r="M669" s="1"/>
      <c r="N669" s="1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3"/>
      <c r="K670" s="1"/>
      <c r="L670" s="1"/>
      <c r="M670" s="1"/>
      <c r="N670" s="1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3"/>
      <c r="K671" s="1"/>
      <c r="L671" s="1"/>
      <c r="M671" s="1"/>
      <c r="N671" s="1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3"/>
      <c r="K672" s="1"/>
      <c r="L672" s="1"/>
      <c r="M672" s="1"/>
      <c r="N672" s="1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3"/>
      <c r="K673" s="1"/>
      <c r="L673" s="1"/>
      <c r="M673" s="1"/>
      <c r="N673" s="1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3"/>
      <c r="K674" s="1"/>
      <c r="L674" s="1"/>
      <c r="M674" s="1"/>
      <c r="N674" s="1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3"/>
      <c r="K675" s="1"/>
      <c r="L675" s="1"/>
      <c r="M675" s="1"/>
      <c r="N675" s="1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3"/>
      <c r="K676" s="1"/>
      <c r="L676" s="1"/>
      <c r="M676" s="1"/>
      <c r="N676" s="1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3"/>
      <c r="K677" s="1"/>
      <c r="L677" s="1"/>
      <c r="M677" s="1"/>
      <c r="N677" s="1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3"/>
      <c r="K678" s="1"/>
      <c r="L678" s="1"/>
      <c r="M678" s="1"/>
      <c r="N678" s="1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3"/>
      <c r="K679" s="1"/>
      <c r="L679" s="1"/>
      <c r="M679" s="1"/>
      <c r="N679" s="1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3"/>
      <c r="K680" s="1"/>
      <c r="L680" s="1"/>
      <c r="M680" s="1"/>
      <c r="N680" s="1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3"/>
      <c r="K681" s="1"/>
      <c r="L681" s="1"/>
      <c r="M681" s="1"/>
      <c r="N681" s="1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3"/>
      <c r="K682" s="1"/>
      <c r="L682" s="1"/>
      <c r="M682" s="1"/>
      <c r="N682" s="1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3"/>
      <c r="K683" s="1"/>
      <c r="L683" s="1"/>
      <c r="M683" s="1"/>
      <c r="N683" s="1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3"/>
      <c r="K684" s="1"/>
      <c r="L684" s="1"/>
      <c r="M684" s="1"/>
      <c r="N684" s="1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3"/>
      <c r="K685" s="1"/>
      <c r="L685" s="1"/>
      <c r="M685" s="1"/>
      <c r="N685" s="1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3"/>
      <c r="K686" s="1"/>
      <c r="L686" s="1"/>
      <c r="M686" s="1"/>
      <c r="N686" s="1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3"/>
      <c r="K687" s="1"/>
      <c r="L687" s="1"/>
      <c r="M687" s="1"/>
      <c r="N687" s="1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3"/>
      <c r="K688" s="1"/>
      <c r="L688" s="1"/>
      <c r="M688" s="1"/>
      <c r="N688" s="1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3"/>
      <c r="K689" s="1"/>
      <c r="L689" s="1"/>
      <c r="M689" s="1"/>
      <c r="N689" s="1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3"/>
      <c r="K690" s="1"/>
      <c r="L690" s="1"/>
      <c r="M690" s="1"/>
      <c r="N690" s="1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3"/>
      <c r="K691" s="1"/>
      <c r="L691" s="1"/>
      <c r="M691" s="1"/>
      <c r="N691" s="1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3"/>
      <c r="K692" s="1"/>
      <c r="L692" s="1"/>
      <c r="M692" s="1"/>
      <c r="N692" s="1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3"/>
      <c r="K693" s="1"/>
      <c r="L693" s="1"/>
      <c r="M693" s="1"/>
      <c r="N693" s="1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3"/>
      <c r="K694" s="1"/>
      <c r="L694" s="1"/>
      <c r="M694" s="1"/>
      <c r="N694" s="1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3"/>
      <c r="K695" s="1"/>
      <c r="L695" s="1"/>
      <c r="M695" s="1"/>
      <c r="N695" s="1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3"/>
      <c r="K696" s="1"/>
      <c r="L696" s="1"/>
      <c r="M696" s="1"/>
      <c r="N696" s="1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3"/>
      <c r="K697" s="1"/>
      <c r="L697" s="1"/>
      <c r="M697" s="1"/>
      <c r="N697" s="1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3"/>
      <c r="K698" s="1"/>
      <c r="L698" s="1"/>
      <c r="M698" s="1"/>
      <c r="N698" s="1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3"/>
      <c r="K699" s="1"/>
      <c r="L699" s="1"/>
      <c r="M699" s="1"/>
      <c r="N699" s="1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3"/>
      <c r="K700" s="1"/>
      <c r="L700" s="1"/>
      <c r="M700" s="1"/>
      <c r="N700" s="1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3"/>
      <c r="K701" s="1"/>
      <c r="L701" s="1"/>
      <c r="M701" s="1"/>
      <c r="N701" s="1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3"/>
      <c r="K702" s="1"/>
      <c r="L702" s="1"/>
      <c r="M702" s="1"/>
      <c r="N702" s="1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3"/>
      <c r="K703" s="1"/>
      <c r="L703" s="1"/>
      <c r="M703" s="1"/>
      <c r="N703" s="1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3"/>
      <c r="K704" s="1"/>
      <c r="L704" s="1"/>
      <c r="M704" s="1"/>
      <c r="N704" s="1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3"/>
      <c r="K705" s="1"/>
      <c r="L705" s="1"/>
      <c r="M705" s="1"/>
      <c r="N705" s="1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3"/>
      <c r="K706" s="1"/>
      <c r="L706" s="1"/>
      <c r="M706" s="1"/>
      <c r="N706" s="1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3"/>
      <c r="K707" s="1"/>
      <c r="L707" s="1"/>
      <c r="M707" s="1"/>
      <c r="N707" s="1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3"/>
      <c r="K708" s="1"/>
      <c r="L708" s="1"/>
      <c r="M708" s="1"/>
      <c r="N708" s="1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3"/>
      <c r="K709" s="1"/>
      <c r="L709" s="1"/>
      <c r="M709" s="1"/>
      <c r="N709" s="1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3"/>
      <c r="K710" s="1"/>
      <c r="L710" s="1"/>
      <c r="M710" s="1"/>
      <c r="N710" s="1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3"/>
      <c r="K711" s="1"/>
      <c r="L711" s="1"/>
      <c r="M711" s="1"/>
      <c r="N711" s="1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3"/>
      <c r="K712" s="1"/>
      <c r="L712" s="1"/>
      <c r="M712" s="1"/>
      <c r="N712" s="1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3"/>
      <c r="K713" s="1"/>
      <c r="L713" s="1"/>
      <c r="M713" s="1"/>
      <c r="N713" s="1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3"/>
      <c r="K714" s="1"/>
      <c r="L714" s="1"/>
      <c r="M714" s="1"/>
      <c r="N714" s="1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3"/>
      <c r="K715" s="1"/>
      <c r="L715" s="1"/>
      <c r="M715" s="1"/>
      <c r="N715" s="1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3"/>
      <c r="K716" s="1"/>
      <c r="L716" s="1"/>
      <c r="M716" s="1"/>
      <c r="N716" s="1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3"/>
      <c r="K717" s="1"/>
      <c r="L717" s="1"/>
      <c r="M717" s="1"/>
      <c r="N717" s="1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3"/>
      <c r="K718" s="1"/>
      <c r="L718" s="1"/>
      <c r="M718" s="1"/>
      <c r="N718" s="1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3"/>
      <c r="K719" s="1"/>
      <c r="L719" s="1"/>
      <c r="M719" s="1"/>
      <c r="N719" s="1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3"/>
      <c r="K720" s="1"/>
      <c r="L720" s="1"/>
      <c r="M720" s="1"/>
      <c r="N720" s="1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3"/>
      <c r="K721" s="1"/>
      <c r="L721" s="1"/>
      <c r="M721" s="1"/>
      <c r="N721" s="1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3"/>
      <c r="K722" s="1"/>
      <c r="L722" s="1"/>
      <c r="M722" s="1"/>
      <c r="N722" s="1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3"/>
      <c r="K723" s="1"/>
      <c r="L723" s="1"/>
      <c r="M723" s="1"/>
      <c r="N723" s="1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3"/>
      <c r="K724" s="1"/>
      <c r="L724" s="1"/>
      <c r="M724" s="1"/>
      <c r="N724" s="1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3"/>
      <c r="K725" s="1"/>
      <c r="L725" s="1"/>
      <c r="M725" s="1"/>
      <c r="N725" s="1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3"/>
      <c r="K726" s="1"/>
      <c r="L726" s="1"/>
      <c r="M726" s="1"/>
      <c r="N726" s="1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3"/>
      <c r="K727" s="1"/>
      <c r="L727" s="1"/>
      <c r="M727" s="1"/>
      <c r="N727" s="1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3"/>
      <c r="K728" s="1"/>
      <c r="L728" s="1"/>
      <c r="M728" s="1"/>
      <c r="N728" s="1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3"/>
      <c r="K729" s="1"/>
      <c r="L729" s="1"/>
      <c r="M729" s="1"/>
      <c r="N729" s="1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3"/>
      <c r="K730" s="1"/>
      <c r="L730" s="1"/>
      <c r="M730" s="1"/>
      <c r="N730" s="1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3"/>
      <c r="K731" s="1"/>
      <c r="L731" s="1"/>
      <c r="M731" s="1"/>
      <c r="N731" s="1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3"/>
      <c r="K732" s="1"/>
      <c r="L732" s="1"/>
      <c r="M732" s="1"/>
      <c r="N732" s="1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3"/>
      <c r="K733" s="1"/>
      <c r="L733" s="1"/>
      <c r="M733" s="1"/>
      <c r="N733" s="1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3"/>
      <c r="K734" s="1"/>
      <c r="L734" s="1"/>
      <c r="M734" s="1"/>
      <c r="N734" s="1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3"/>
      <c r="K735" s="1"/>
      <c r="L735" s="1"/>
      <c r="M735" s="1"/>
      <c r="N735" s="1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3"/>
      <c r="K736" s="1"/>
      <c r="L736" s="1"/>
      <c r="M736" s="1"/>
      <c r="N736" s="1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3"/>
      <c r="K737" s="1"/>
      <c r="L737" s="1"/>
      <c r="M737" s="1"/>
      <c r="N737" s="1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3"/>
      <c r="K738" s="1"/>
      <c r="L738" s="1"/>
      <c r="M738" s="1"/>
      <c r="N738" s="1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3"/>
      <c r="K739" s="1"/>
      <c r="L739" s="1"/>
      <c r="M739" s="1"/>
      <c r="N739" s="1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3"/>
      <c r="K740" s="1"/>
      <c r="L740" s="1"/>
      <c r="M740" s="1"/>
      <c r="N740" s="1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3"/>
      <c r="K741" s="1"/>
      <c r="L741" s="1"/>
      <c r="M741" s="1"/>
      <c r="N741" s="1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3"/>
      <c r="K742" s="1"/>
      <c r="L742" s="1"/>
      <c r="M742" s="1"/>
      <c r="N742" s="1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3"/>
      <c r="K743" s="1"/>
      <c r="L743" s="1"/>
      <c r="M743" s="1"/>
      <c r="N743" s="1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3"/>
      <c r="K744" s="1"/>
      <c r="L744" s="1"/>
      <c r="M744" s="1"/>
      <c r="N744" s="1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3"/>
      <c r="K745" s="1"/>
      <c r="L745" s="1"/>
      <c r="M745" s="1"/>
      <c r="N745" s="1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3"/>
      <c r="K746" s="1"/>
      <c r="L746" s="1"/>
      <c r="M746" s="1"/>
      <c r="N746" s="1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3"/>
      <c r="K747" s="1"/>
      <c r="L747" s="1"/>
      <c r="M747" s="1"/>
      <c r="N747" s="1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3"/>
      <c r="K748" s="1"/>
      <c r="L748" s="1"/>
      <c r="M748" s="1"/>
      <c r="N748" s="1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3"/>
      <c r="K749" s="1"/>
      <c r="L749" s="1"/>
      <c r="M749" s="1"/>
      <c r="N749" s="1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3"/>
      <c r="K750" s="1"/>
      <c r="L750" s="1"/>
      <c r="M750" s="1"/>
      <c r="N750" s="1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3"/>
      <c r="K751" s="1"/>
      <c r="L751" s="1"/>
      <c r="M751" s="1"/>
      <c r="N751" s="1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3"/>
      <c r="K752" s="1"/>
      <c r="L752" s="1"/>
      <c r="M752" s="1"/>
      <c r="N752" s="1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3"/>
      <c r="K753" s="1"/>
      <c r="L753" s="1"/>
      <c r="M753" s="1"/>
      <c r="N753" s="1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3"/>
      <c r="K754" s="1"/>
      <c r="L754" s="1"/>
      <c r="M754" s="1"/>
      <c r="N754" s="1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3"/>
      <c r="K755" s="1"/>
      <c r="L755" s="1"/>
      <c r="M755" s="1"/>
      <c r="N755" s="1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3"/>
      <c r="K756" s="1"/>
      <c r="L756" s="1"/>
      <c r="M756" s="1"/>
      <c r="N756" s="1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3"/>
      <c r="K757" s="1"/>
      <c r="L757" s="1"/>
      <c r="M757" s="1"/>
      <c r="N757" s="1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3"/>
      <c r="K758" s="1"/>
      <c r="L758" s="1"/>
      <c r="M758" s="1"/>
      <c r="N758" s="1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3"/>
      <c r="K759" s="1"/>
      <c r="L759" s="1"/>
      <c r="M759" s="1"/>
      <c r="N759" s="1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3"/>
      <c r="K760" s="1"/>
      <c r="L760" s="1"/>
      <c r="M760" s="1"/>
      <c r="N760" s="1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3"/>
      <c r="K761" s="1"/>
      <c r="L761" s="1"/>
      <c r="M761" s="1"/>
      <c r="N761" s="1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3"/>
      <c r="K762" s="1"/>
      <c r="L762" s="1"/>
      <c r="M762" s="1"/>
      <c r="N762" s="1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3"/>
      <c r="K763" s="1"/>
      <c r="L763" s="1"/>
      <c r="M763" s="1"/>
      <c r="N763" s="1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3"/>
      <c r="K764" s="1"/>
      <c r="L764" s="1"/>
      <c r="M764" s="1"/>
      <c r="N764" s="1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3"/>
      <c r="K765" s="1"/>
      <c r="L765" s="1"/>
      <c r="M765" s="1"/>
      <c r="N765" s="1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3"/>
      <c r="K766" s="1"/>
      <c r="L766" s="1"/>
      <c r="M766" s="1"/>
      <c r="N766" s="1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3"/>
      <c r="K767" s="1"/>
      <c r="L767" s="1"/>
      <c r="M767" s="1"/>
      <c r="N767" s="1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3"/>
      <c r="K768" s="1"/>
      <c r="L768" s="1"/>
      <c r="M768" s="1"/>
      <c r="N768" s="1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3"/>
      <c r="K769" s="1"/>
      <c r="L769" s="1"/>
      <c r="M769" s="1"/>
      <c r="N769" s="1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3"/>
      <c r="K770" s="1"/>
      <c r="L770" s="1"/>
      <c r="M770" s="1"/>
      <c r="N770" s="1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3"/>
      <c r="K771" s="1"/>
      <c r="L771" s="1"/>
      <c r="M771" s="1"/>
      <c r="N771" s="1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3"/>
      <c r="K772" s="1"/>
      <c r="L772" s="1"/>
      <c r="M772" s="1"/>
      <c r="N772" s="1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3"/>
      <c r="K773" s="1"/>
      <c r="L773" s="1"/>
      <c r="M773" s="1"/>
      <c r="N773" s="1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3"/>
      <c r="K774" s="1"/>
      <c r="L774" s="1"/>
      <c r="M774" s="1"/>
      <c r="N774" s="1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3"/>
      <c r="K775" s="1"/>
      <c r="L775" s="1"/>
      <c r="M775" s="1"/>
      <c r="N775" s="1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3"/>
      <c r="K776" s="1"/>
      <c r="L776" s="1"/>
      <c r="M776" s="1"/>
      <c r="N776" s="1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3"/>
      <c r="K777" s="1"/>
      <c r="L777" s="1"/>
      <c r="M777" s="1"/>
      <c r="N777" s="1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3"/>
      <c r="K778" s="1"/>
      <c r="L778" s="1"/>
      <c r="M778" s="1"/>
      <c r="N778" s="1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3"/>
      <c r="K779" s="1"/>
      <c r="L779" s="1"/>
      <c r="M779" s="1"/>
      <c r="N779" s="1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3"/>
      <c r="K780" s="1"/>
      <c r="L780" s="1"/>
      <c r="M780" s="1"/>
      <c r="N780" s="1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3"/>
      <c r="K781" s="1"/>
      <c r="L781" s="1"/>
      <c r="M781" s="1"/>
      <c r="N781" s="1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3"/>
      <c r="K782" s="1"/>
      <c r="L782" s="1"/>
      <c r="M782" s="1"/>
      <c r="N782" s="1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3"/>
      <c r="K783" s="1"/>
      <c r="L783" s="1"/>
      <c r="M783" s="1"/>
      <c r="N783" s="1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3"/>
      <c r="K784" s="1"/>
      <c r="L784" s="1"/>
      <c r="M784" s="1"/>
      <c r="N784" s="1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3"/>
      <c r="K785" s="1"/>
      <c r="L785" s="1"/>
      <c r="M785" s="1"/>
      <c r="N785" s="1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3"/>
      <c r="K786" s="1"/>
      <c r="L786" s="1"/>
      <c r="M786" s="1"/>
      <c r="N786" s="1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3"/>
      <c r="K787" s="1"/>
      <c r="L787" s="1"/>
      <c r="M787" s="1"/>
      <c r="N787" s="1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3"/>
      <c r="K788" s="1"/>
      <c r="L788" s="1"/>
      <c r="M788" s="1"/>
      <c r="N788" s="1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3"/>
      <c r="K789" s="1"/>
      <c r="L789" s="1"/>
      <c r="M789" s="1"/>
      <c r="N789" s="1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3"/>
      <c r="K790" s="1"/>
      <c r="L790" s="1"/>
      <c r="M790" s="1"/>
      <c r="N790" s="1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3"/>
      <c r="K791" s="1"/>
      <c r="L791" s="1"/>
      <c r="M791" s="1"/>
      <c r="N791" s="1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3"/>
      <c r="K792" s="1"/>
      <c r="L792" s="1"/>
      <c r="M792" s="1"/>
      <c r="N792" s="1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3"/>
      <c r="K793" s="1"/>
      <c r="L793" s="1"/>
      <c r="M793" s="1"/>
      <c r="N793" s="1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3"/>
      <c r="K794" s="1"/>
      <c r="L794" s="1"/>
      <c r="M794" s="1"/>
      <c r="N794" s="1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3"/>
      <c r="K795" s="1"/>
      <c r="L795" s="1"/>
      <c r="M795" s="1"/>
      <c r="N795" s="1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3"/>
      <c r="K796" s="1"/>
      <c r="L796" s="1"/>
      <c r="M796" s="1"/>
      <c r="N796" s="1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3"/>
      <c r="K797" s="1"/>
      <c r="L797" s="1"/>
      <c r="M797" s="1"/>
      <c r="N797" s="1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3"/>
      <c r="K798" s="1"/>
      <c r="L798" s="1"/>
      <c r="M798" s="1"/>
      <c r="N798" s="1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3"/>
      <c r="K799" s="1"/>
      <c r="L799" s="1"/>
      <c r="M799" s="1"/>
      <c r="N799" s="1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3"/>
      <c r="K800" s="1"/>
      <c r="L800" s="1"/>
      <c r="M800" s="1"/>
      <c r="N800" s="1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3"/>
      <c r="K801" s="1"/>
      <c r="L801" s="1"/>
      <c r="M801" s="1"/>
      <c r="N801" s="1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3"/>
      <c r="K802" s="1"/>
      <c r="L802" s="1"/>
      <c r="M802" s="1"/>
      <c r="N802" s="1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3"/>
      <c r="K803" s="1"/>
      <c r="L803" s="1"/>
      <c r="M803" s="1"/>
      <c r="N803" s="1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3"/>
      <c r="K804" s="1"/>
      <c r="L804" s="1"/>
      <c r="M804" s="1"/>
      <c r="N804" s="1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3"/>
      <c r="K805" s="1"/>
      <c r="L805" s="1"/>
      <c r="M805" s="1"/>
      <c r="N805" s="1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3"/>
      <c r="K806" s="1"/>
      <c r="L806" s="1"/>
      <c r="M806" s="1"/>
      <c r="N806" s="1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3"/>
      <c r="K807" s="1"/>
      <c r="L807" s="1"/>
      <c r="M807" s="1"/>
      <c r="N807" s="1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3"/>
      <c r="K808" s="1"/>
      <c r="L808" s="1"/>
      <c r="M808" s="1"/>
      <c r="N808" s="1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3"/>
      <c r="K809" s="1"/>
      <c r="L809" s="1"/>
      <c r="M809" s="1"/>
      <c r="N809" s="1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3"/>
      <c r="K810" s="1"/>
      <c r="L810" s="1"/>
      <c r="M810" s="1"/>
      <c r="N810" s="1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3"/>
      <c r="K811" s="1"/>
      <c r="L811" s="1"/>
      <c r="M811" s="1"/>
      <c r="N811" s="1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3"/>
      <c r="K812" s="1"/>
      <c r="L812" s="1"/>
      <c r="M812" s="1"/>
      <c r="N812" s="1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3"/>
      <c r="K813" s="1"/>
      <c r="L813" s="1"/>
      <c r="M813" s="1"/>
      <c r="N813" s="1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3"/>
      <c r="K814" s="1"/>
      <c r="L814" s="1"/>
      <c r="M814" s="1"/>
      <c r="N814" s="1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3"/>
      <c r="K815" s="1"/>
      <c r="L815" s="1"/>
      <c r="M815" s="1"/>
      <c r="N815" s="1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3"/>
      <c r="K816" s="1"/>
      <c r="L816" s="1"/>
      <c r="M816" s="1"/>
      <c r="N816" s="1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3"/>
      <c r="K817" s="1"/>
      <c r="L817" s="1"/>
      <c r="M817" s="1"/>
      <c r="N817" s="1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3"/>
      <c r="K818" s="1"/>
      <c r="L818" s="1"/>
      <c r="M818" s="1"/>
      <c r="N818" s="1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3"/>
      <c r="K819" s="1"/>
      <c r="L819" s="1"/>
      <c r="M819" s="1"/>
      <c r="N819" s="1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3"/>
      <c r="K820" s="1"/>
      <c r="L820" s="1"/>
      <c r="M820" s="1"/>
      <c r="N820" s="1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3"/>
      <c r="K821" s="1"/>
      <c r="L821" s="1"/>
      <c r="M821" s="1"/>
      <c r="N821" s="1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3"/>
      <c r="K822" s="1"/>
      <c r="L822" s="1"/>
      <c r="M822" s="1"/>
      <c r="N822" s="1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3"/>
      <c r="K823" s="1"/>
      <c r="L823" s="1"/>
      <c r="M823" s="1"/>
      <c r="N823" s="1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3"/>
      <c r="K824" s="1"/>
      <c r="L824" s="1"/>
      <c r="M824" s="1"/>
      <c r="N824" s="1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3"/>
      <c r="K825" s="1"/>
      <c r="L825" s="1"/>
      <c r="M825" s="1"/>
      <c r="N825" s="1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3"/>
      <c r="K826" s="1"/>
      <c r="L826" s="1"/>
      <c r="M826" s="1"/>
      <c r="N826" s="1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3"/>
      <c r="K827" s="1"/>
      <c r="L827" s="1"/>
      <c r="M827" s="1"/>
      <c r="N827" s="1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3"/>
      <c r="K828" s="1"/>
      <c r="L828" s="1"/>
      <c r="M828" s="1"/>
      <c r="N828" s="1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3"/>
      <c r="K829" s="1"/>
      <c r="L829" s="1"/>
      <c r="M829" s="1"/>
      <c r="N829" s="1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3"/>
      <c r="K830" s="1"/>
      <c r="L830" s="1"/>
      <c r="M830" s="1"/>
      <c r="N830" s="1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3"/>
      <c r="K831" s="1"/>
      <c r="L831" s="1"/>
      <c r="M831" s="1"/>
      <c r="N831" s="1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3"/>
      <c r="K832" s="1"/>
      <c r="L832" s="1"/>
      <c r="M832" s="1"/>
      <c r="N832" s="1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3"/>
      <c r="K833" s="1"/>
      <c r="L833" s="1"/>
      <c r="M833" s="1"/>
      <c r="N833" s="1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3"/>
      <c r="K834" s="1"/>
      <c r="L834" s="1"/>
      <c r="M834" s="1"/>
      <c r="N834" s="1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3"/>
      <c r="K835" s="1"/>
      <c r="L835" s="1"/>
      <c r="M835" s="1"/>
      <c r="N835" s="1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3"/>
      <c r="K836" s="1"/>
      <c r="L836" s="1"/>
      <c r="M836" s="1"/>
      <c r="N836" s="1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3"/>
      <c r="K837" s="1"/>
      <c r="L837" s="1"/>
      <c r="M837" s="1"/>
      <c r="N837" s="1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3"/>
      <c r="K838" s="1"/>
      <c r="L838" s="1"/>
      <c r="M838" s="1"/>
      <c r="N838" s="1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3"/>
      <c r="K839" s="1"/>
      <c r="L839" s="1"/>
      <c r="M839" s="1"/>
      <c r="N839" s="1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3"/>
      <c r="K840" s="1"/>
      <c r="L840" s="1"/>
      <c r="M840" s="1"/>
      <c r="N840" s="1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3"/>
      <c r="K841" s="1"/>
      <c r="L841" s="1"/>
      <c r="M841" s="1"/>
      <c r="N841" s="1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3"/>
      <c r="K842" s="1"/>
      <c r="L842" s="1"/>
      <c r="M842" s="1"/>
      <c r="N842" s="1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3"/>
      <c r="K843" s="1"/>
      <c r="L843" s="1"/>
      <c r="M843" s="1"/>
      <c r="N843" s="1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3"/>
      <c r="K844" s="1"/>
      <c r="L844" s="1"/>
      <c r="M844" s="1"/>
      <c r="N844" s="1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3"/>
      <c r="K845" s="1"/>
      <c r="L845" s="1"/>
      <c r="M845" s="1"/>
      <c r="N845" s="1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3"/>
      <c r="K846" s="1"/>
      <c r="L846" s="1"/>
      <c r="M846" s="1"/>
      <c r="N846" s="1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3"/>
      <c r="K847" s="1"/>
      <c r="L847" s="1"/>
      <c r="M847" s="1"/>
      <c r="N847" s="1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3"/>
      <c r="K848" s="1"/>
      <c r="L848" s="1"/>
      <c r="M848" s="1"/>
      <c r="N848" s="1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3"/>
      <c r="K849" s="1"/>
      <c r="L849" s="1"/>
      <c r="M849" s="1"/>
      <c r="N849" s="1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3"/>
      <c r="K850" s="1"/>
      <c r="L850" s="1"/>
      <c r="M850" s="1"/>
      <c r="N850" s="1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3"/>
      <c r="K851" s="1"/>
      <c r="L851" s="1"/>
      <c r="M851" s="1"/>
      <c r="N851" s="1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3"/>
      <c r="K852" s="1"/>
      <c r="L852" s="1"/>
      <c r="M852" s="1"/>
      <c r="N852" s="1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3"/>
      <c r="K853" s="1"/>
      <c r="L853" s="1"/>
      <c r="M853" s="1"/>
      <c r="N853" s="1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3"/>
      <c r="K854" s="1"/>
      <c r="L854" s="1"/>
      <c r="M854" s="1"/>
      <c r="N854" s="1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3"/>
      <c r="K855" s="1"/>
      <c r="L855" s="1"/>
      <c r="M855" s="1"/>
      <c r="N855" s="1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3"/>
      <c r="K856" s="1"/>
      <c r="L856" s="1"/>
      <c r="M856" s="1"/>
      <c r="N856" s="1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3"/>
      <c r="K857" s="1"/>
      <c r="L857" s="1"/>
      <c r="M857" s="1"/>
      <c r="N857" s="1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3"/>
      <c r="K858" s="1"/>
      <c r="L858" s="1"/>
      <c r="M858" s="1"/>
      <c r="N858" s="1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3"/>
      <c r="K859" s="1"/>
      <c r="L859" s="1"/>
      <c r="M859" s="1"/>
      <c r="N859" s="1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3"/>
      <c r="K860" s="1"/>
      <c r="L860" s="1"/>
      <c r="M860" s="1"/>
      <c r="N860" s="1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3"/>
      <c r="K861" s="1"/>
      <c r="L861" s="1"/>
      <c r="M861" s="1"/>
      <c r="N861" s="1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3"/>
      <c r="K862" s="1"/>
      <c r="L862" s="1"/>
      <c r="M862" s="1"/>
      <c r="N862" s="1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3"/>
      <c r="K863" s="1"/>
      <c r="L863" s="1"/>
      <c r="M863" s="1"/>
      <c r="N863" s="1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3"/>
      <c r="K864" s="1"/>
      <c r="L864" s="1"/>
      <c r="M864" s="1"/>
      <c r="N864" s="1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3"/>
      <c r="K865" s="1"/>
      <c r="L865" s="1"/>
      <c r="M865" s="1"/>
      <c r="N865" s="1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3"/>
      <c r="K866" s="1"/>
      <c r="L866" s="1"/>
      <c r="M866" s="1"/>
      <c r="N866" s="1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3"/>
      <c r="K867" s="1"/>
      <c r="L867" s="1"/>
      <c r="M867" s="1"/>
      <c r="N867" s="1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3"/>
      <c r="K868" s="1"/>
      <c r="L868" s="1"/>
      <c r="M868" s="1"/>
      <c r="N868" s="1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3"/>
      <c r="K869" s="1"/>
      <c r="L869" s="1"/>
      <c r="M869" s="1"/>
      <c r="N869" s="1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3"/>
      <c r="K870" s="1"/>
      <c r="L870" s="1"/>
      <c r="M870" s="1"/>
      <c r="N870" s="1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3"/>
      <c r="K871" s="1"/>
      <c r="L871" s="1"/>
      <c r="M871" s="1"/>
      <c r="N871" s="1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3"/>
      <c r="K872" s="1"/>
      <c r="L872" s="1"/>
      <c r="M872" s="1"/>
      <c r="N872" s="1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3"/>
      <c r="K873" s="1"/>
      <c r="L873" s="1"/>
      <c r="M873" s="1"/>
      <c r="N873" s="1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3"/>
      <c r="K874" s="1"/>
      <c r="L874" s="1"/>
      <c r="M874" s="1"/>
      <c r="N874" s="1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3"/>
      <c r="K875" s="1"/>
      <c r="L875" s="1"/>
      <c r="M875" s="1"/>
      <c r="N875" s="1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3"/>
      <c r="K876" s="1"/>
      <c r="L876" s="1"/>
      <c r="M876" s="1"/>
      <c r="N876" s="1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3"/>
      <c r="K877" s="1"/>
      <c r="L877" s="1"/>
      <c r="M877" s="1"/>
      <c r="N877" s="1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3"/>
      <c r="K878" s="1"/>
      <c r="L878" s="1"/>
      <c r="M878" s="1"/>
      <c r="N878" s="1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3"/>
      <c r="K879" s="1"/>
      <c r="L879" s="1"/>
      <c r="M879" s="1"/>
      <c r="N879" s="1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3"/>
      <c r="K880" s="1"/>
      <c r="L880" s="1"/>
      <c r="M880" s="1"/>
      <c r="N880" s="1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3"/>
      <c r="K881" s="1"/>
      <c r="L881" s="1"/>
      <c r="M881" s="1"/>
      <c r="N881" s="1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3"/>
      <c r="K882" s="1"/>
      <c r="L882" s="1"/>
      <c r="M882" s="1"/>
      <c r="N882" s="1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3"/>
      <c r="K883" s="1"/>
      <c r="L883" s="1"/>
      <c r="M883" s="1"/>
      <c r="N883" s="1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3"/>
      <c r="K884" s="1"/>
      <c r="L884" s="1"/>
      <c r="M884" s="1"/>
      <c r="N884" s="1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3"/>
      <c r="K885" s="1"/>
      <c r="L885" s="1"/>
      <c r="M885" s="1"/>
      <c r="N885" s="1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3"/>
      <c r="K886" s="1"/>
      <c r="L886" s="1"/>
      <c r="M886" s="1"/>
      <c r="N886" s="1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3"/>
      <c r="K887" s="1"/>
      <c r="L887" s="1"/>
      <c r="M887" s="1"/>
      <c r="N887" s="1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3"/>
      <c r="K888" s="1"/>
      <c r="L888" s="1"/>
      <c r="M888" s="1"/>
      <c r="N888" s="1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3"/>
      <c r="K889" s="1"/>
      <c r="L889" s="1"/>
      <c r="M889" s="1"/>
      <c r="N889" s="1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3"/>
      <c r="K890" s="1"/>
      <c r="L890" s="1"/>
      <c r="M890" s="1"/>
      <c r="N890" s="1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3"/>
      <c r="K891" s="1"/>
      <c r="L891" s="1"/>
      <c r="M891" s="1"/>
      <c r="N891" s="1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3"/>
      <c r="K892" s="1"/>
      <c r="L892" s="1"/>
      <c r="M892" s="1"/>
      <c r="N892" s="1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3"/>
      <c r="K893" s="1"/>
      <c r="L893" s="1"/>
      <c r="M893" s="1"/>
      <c r="N893" s="1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3"/>
      <c r="K894" s="1"/>
      <c r="L894" s="1"/>
      <c r="M894" s="1"/>
      <c r="N894" s="1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3"/>
      <c r="K895" s="1"/>
      <c r="L895" s="1"/>
      <c r="M895" s="1"/>
      <c r="N895" s="1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3"/>
      <c r="K896" s="1"/>
      <c r="L896" s="1"/>
      <c r="M896" s="1"/>
      <c r="N896" s="1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3"/>
      <c r="K897" s="1"/>
      <c r="L897" s="1"/>
      <c r="M897" s="1"/>
      <c r="N897" s="1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3"/>
      <c r="K898" s="1"/>
      <c r="L898" s="1"/>
      <c r="M898" s="1"/>
      <c r="N898" s="1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3"/>
      <c r="K899" s="1"/>
      <c r="L899" s="1"/>
      <c r="M899" s="1"/>
      <c r="N899" s="1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3"/>
      <c r="K900" s="1"/>
      <c r="L900" s="1"/>
      <c r="M900" s="1"/>
      <c r="N900" s="1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3"/>
      <c r="K901" s="1"/>
      <c r="L901" s="1"/>
      <c r="M901" s="1"/>
      <c r="N901" s="1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3"/>
      <c r="K902" s="1"/>
      <c r="L902" s="1"/>
      <c r="M902" s="1"/>
      <c r="N902" s="1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3"/>
      <c r="K903" s="1"/>
      <c r="L903" s="1"/>
      <c r="M903" s="1"/>
      <c r="N903" s="1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3"/>
      <c r="K904" s="1"/>
      <c r="L904" s="1"/>
      <c r="M904" s="1"/>
      <c r="N904" s="1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3"/>
      <c r="K905" s="1"/>
      <c r="L905" s="1"/>
      <c r="M905" s="1"/>
      <c r="N905" s="1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3"/>
      <c r="K906" s="1"/>
      <c r="L906" s="1"/>
      <c r="M906" s="1"/>
      <c r="N906" s="1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3"/>
      <c r="K907" s="1"/>
      <c r="L907" s="1"/>
      <c r="M907" s="1"/>
      <c r="N907" s="1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3"/>
      <c r="K908" s="1"/>
      <c r="L908" s="1"/>
      <c r="M908" s="1"/>
      <c r="N908" s="1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3"/>
      <c r="K909" s="1"/>
      <c r="L909" s="1"/>
      <c r="M909" s="1"/>
      <c r="N909" s="1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3"/>
      <c r="K910" s="1"/>
      <c r="L910" s="1"/>
      <c r="M910" s="1"/>
      <c r="N910" s="1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3"/>
      <c r="K911" s="1"/>
      <c r="L911" s="1"/>
      <c r="M911" s="1"/>
      <c r="N911" s="1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3"/>
      <c r="K912" s="1"/>
      <c r="L912" s="1"/>
      <c r="M912" s="1"/>
      <c r="N912" s="1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3"/>
      <c r="K913" s="1"/>
      <c r="L913" s="1"/>
      <c r="M913" s="1"/>
      <c r="N913" s="1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3"/>
      <c r="K914" s="1"/>
      <c r="L914" s="1"/>
      <c r="M914" s="1"/>
      <c r="N914" s="1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3"/>
      <c r="K915" s="1"/>
      <c r="L915" s="1"/>
      <c r="M915" s="1"/>
      <c r="N915" s="1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3"/>
      <c r="K916" s="1"/>
      <c r="L916" s="1"/>
      <c r="M916" s="1"/>
      <c r="N916" s="1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3"/>
      <c r="K917" s="1"/>
      <c r="L917" s="1"/>
      <c r="M917" s="1"/>
      <c r="N917" s="1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3"/>
      <c r="K918" s="1"/>
      <c r="L918" s="1"/>
      <c r="M918" s="1"/>
      <c r="N918" s="1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3"/>
      <c r="K919" s="1"/>
      <c r="L919" s="1"/>
      <c r="M919" s="1"/>
      <c r="N919" s="1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3"/>
      <c r="K920" s="1"/>
      <c r="L920" s="1"/>
      <c r="M920" s="1"/>
      <c r="N920" s="1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3"/>
      <c r="K921" s="1"/>
      <c r="L921" s="1"/>
      <c r="M921" s="1"/>
      <c r="N921" s="1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3"/>
      <c r="K922" s="1"/>
      <c r="L922" s="1"/>
      <c r="M922" s="1"/>
      <c r="N922" s="1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3"/>
      <c r="K923" s="1"/>
      <c r="L923" s="1"/>
      <c r="M923" s="1"/>
      <c r="N923" s="1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3"/>
      <c r="K924" s="1"/>
      <c r="L924" s="1"/>
      <c r="M924" s="1"/>
      <c r="N924" s="1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3"/>
      <c r="K925" s="1"/>
      <c r="L925" s="1"/>
      <c r="M925" s="1"/>
      <c r="N925" s="1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3"/>
      <c r="K926" s="1"/>
      <c r="L926" s="1"/>
      <c r="M926" s="1"/>
      <c r="N926" s="1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3"/>
      <c r="K927" s="1"/>
      <c r="L927" s="1"/>
      <c r="M927" s="1"/>
      <c r="N927" s="1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3"/>
      <c r="K928" s="1"/>
      <c r="L928" s="1"/>
      <c r="M928" s="1"/>
      <c r="N928" s="1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3"/>
      <c r="K929" s="1"/>
      <c r="L929" s="1"/>
      <c r="M929" s="1"/>
      <c r="N929" s="1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3"/>
      <c r="K930" s="1"/>
      <c r="L930" s="1"/>
      <c r="M930" s="1"/>
      <c r="N930" s="1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3"/>
      <c r="K931" s="1"/>
      <c r="L931" s="1"/>
      <c r="M931" s="1"/>
      <c r="N931" s="1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3"/>
      <c r="K932" s="1"/>
      <c r="L932" s="1"/>
      <c r="M932" s="1"/>
      <c r="N932" s="1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3"/>
      <c r="K933" s="1"/>
      <c r="L933" s="1"/>
      <c r="M933" s="1"/>
      <c r="N933" s="1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3"/>
      <c r="K934" s="1"/>
      <c r="L934" s="1"/>
      <c r="M934" s="1"/>
      <c r="N934" s="1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3"/>
      <c r="K935" s="1"/>
      <c r="L935" s="1"/>
      <c r="M935" s="1"/>
      <c r="N935" s="1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3"/>
      <c r="K936" s="1"/>
      <c r="L936" s="1"/>
      <c r="M936" s="1"/>
      <c r="N936" s="1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3"/>
      <c r="K937" s="1"/>
      <c r="L937" s="1"/>
      <c r="M937" s="1"/>
      <c r="N937" s="1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3"/>
      <c r="K938" s="1"/>
      <c r="L938" s="1"/>
      <c r="M938" s="1"/>
      <c r="N938" s="1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3"/>
      <c r="K939" s="1"/>
      <c r="L939" s="1"/>
      <c r="M939" s="1"/>
      <c r="N939" s="1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3"/>
      <c r="K940" s="1"/>
      <c r="L940" s="1"/>
      <c r="M940" s="1"/>
      <c r="N940" s="1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3"/>
      <c r="K941" s="1"/>
      <c r="L941" s="1"/>
      <c r="M941" s="1"/>
      <c r="N941" s="1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3"/>
      <c r="K942" s="1"/>
      <c r="L942" s="1"/>
      <c r="M942" s="1"/>
      <c r="N942" s="1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3"/>
      <c r="K943" s="1"/>
      <c r="L943" s="1"/>
      <c r="M943" s="1"/>
      <c r="N943" s="1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3"/>
      <c r="K944" s="1"/>
      <c r="L944" s="1"/>
      <c r="M944" s="1"/>
      <c r="N944" s="1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3"/>
      <c r="K945" s="1"/>
      <c r="L945" s="1"/>
      <c r="M945" s="1"/>
      <c r="N945" s="1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3"/>
      <c r="K946" s="1"/>
      <c r="L946" s="1"/>
      <c r="M946" s="1"/>
      <c r="N946" s="1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3"/>
      <c r="K947" s="1"/>
      <c r="L947" s="1"/>
      <c r="M947" s="1"/>
      <c r="N947" s="1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3"/>
      <c r="K948" s="1"/>
      <c r="L948" s="1"/>
      <c r="M948" s="1"/>
      <c r="N948" s="1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3"/>
      <c r="K949" s="1"/>
      <c r="L949" s="1"/>
      <c r="M949" s="1"/>
      <c r="N949" s="1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3"/>
      <c r="K950" s="1"/>
      <c r="L950" s="1"/>
      <c r="M950" s="1"/>
      <c r="N950" s="1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3"/>
      <c r="K951" s="1"/>
      <c r="L951" s="1"/>
      <c r="M951" s="1"/>
      <c r="N951" s="1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3"/>
      <c r="K952" s="1"/>
      <c r="L952" s="1"/>
      <c r="M952" s="1"/>
      <c r="N952" s="1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3"/>
      <c r="K953" s="1"/>
      <c r="L953" s="1"/>
      <c r="M953" s="1"/>
      <c r="N953" s="1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3"/>
      <c r="K954" s="1"/>
      <c r="L954" s="1"/>
      <c r="M954" s="1"/>
      <c r="N954" s="1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3"/>
      <c r="K955" s="1"/>
      <c r="L955" s="1"/>
      <c r="M955" s="1"/>
      <c r="N955" s="1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3"/>
      <c r="K956" s="1"/>
      <c r="L956" s="1"/>
      <c r="M956" s="1"/>
      <c r="N956" s="1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3"/>
      <c r="K957" s="1"/>
      <c r="L957" s="1"/>
      <c r="M957" s="1"/>
      <c r="N957" s="1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3"/>
      <c r="K958" s="1"/>
      <c r="L958" s="1"/>
      <c r="M958" s="1"/>
      <c r="N958" s="1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3"/>
      <c r="K959" s="1"/>
      <c r="L959" s="1"/>
      <c r="M959" s="1"/>
      <c r="N959" s="1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3"/>
      <c r="K960" s="1"/>
      <c r="L960" s="1"/>
      <c r="M960" s="1"/>
      <c r="N960" s="1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3"/>
      <c r="K961" s="1"/>
      <c r="L961" s="1"/>
      <c r="M961" s="1"/>
      <c r="N961" s="1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3"/>
      <c r="K962" s="1"/>
      <c r="L962" s="1"/>
      <c r="M962" s="1"/>
      <c r="N962" s="1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3"/>
      <c r="K963" s="1"/>
      <c r="L963" s="1"/>
      <c r="M963" s="1"/>
      <c r="N963" s="1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3"/>
      <c r="K964" s="1"/>
      <c r="L964" s="1"/>
      <c r="M964" s="1"/>
      <c r="N964" s="1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3"/>
      <c r="K965" s="1"/>
      <c r="L965" s="1"/>
      <c r="M965" s="1"/>
      <c r="N965" s="1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3"/>
      <c r="K966" s="1"/>
      <c r="L966" s="1"/>
      <c r="M966" s="1"/>
      <c r="N966" s="1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3"/>
      <c r="K967" s="1"/>
      <c r="L967" s="1"/>
      <c r="M967" s="1"/>
      <c r="N967" s="1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3"/>
      <c r="K968" s="1"/>
      <c r="L968" s="1"/>
      <c r="M968" s="1"/>
      <c r="N968" s="1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3"/>
      <c r="K969" s="1"/>
      <c r="L969" s="1"/>
      <c r="M969" s="1"/>
      <c r="N969" s="1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3"/>
      <c r="K970" s="1"/>
      <c r="L970" s="1"/>
      <c r="M970" s="1"/>
      <c r="N970" s="1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3"/>
      <c r="K971" s="1"/>
      <c r="L971" s="1"/>
      <c r="M971" s="1"/>
      <c r="N971" s="1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3"/>
      <c r="K972" s="1"/>
      <c r="L972" s="1"/>
      <c r="M972" s="1"/>
      <c r="N972" s="1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3"/>
      <c r="K973" s="1"/>
      <c r="L973" s="1"/>
      <c r="M973" s="1"/>
      <c r="N973" s="1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3"/>
      <c r="K974" s="1"/>
      <c r="L974" s="1"/>
      <c r="M974" s="1"/>
      <c r="N974" s="1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3"/>
      <c r="K975" s="1"/>
      <c r="L975" s="1"/>
      <c r="M975" s="1"/>
      <c r="N975" s="1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3"/>
      <c r="K976" s="1"/>
      <c r="L976" s="1"/>
      <c r="M976" s="1"/>
      <c r="N976" s="1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3"/>
      <c r="K977" s="1"/>
      <c r="L977" s="1"/>
      <c r="M977" s="1"/>
      <c r="N977" s="1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3"/>
      <c r="K978" s="1"/>
      <c r="L978" s="1"/>
      <c r="M978" s="1"/>
      <c r="N978" s="1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3"/>
      <c r="K979" s="1"/>
      <c r="L979" s="1"/>
      <c r="M979" s="1"/>
      <c r="N979" s="1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3"/>
      <c r="K980" s="1"/>
      <c r="L980" s="1"/>
      <c r="M980" s="1"/>
      <c r="N980" s="1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3"/>
      <c r="K981" s="1"/>
      <c r="L981" s="1"/>
      <c r="M981" s="1"/>
      <c r="N981" s="1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3"/>
      <c r="K982" s="1"/>
      <c r="L982" s="1"/>
      <c r="M982" s="1"/>
      <c r="N982" s="1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3"/>
      <c r="K983" s="1"/>
      <c r="L983" s="1"/>
      <c r="M983" s="1"/>
      <c r="N983" s="1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3"/>
      <c r="K984" s="1"/>
      <c r="L984" s="1"/>
      <c r="M984" s="1"/>
      <c r="N984" s="1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3"/>
      <c r="K985" s="1"/>
      <c r="L985" s="1"/>
      <c r="M985" s="1"/>
      <c r="N985" s="1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3"/>
      <c r="K986" s="1"/>
      <c r="L986" s="1"/>
      <c r="M986" s="1"/>
      <c r="N986" s="1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3"/>
      <c r="K987" s="1"/>
      <c r="L987" s="1"/>
      <c r="M987" s="1"/>
      <c r="N987" s="1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3"/>
      <c r="K988" s="1"/>
      <c r="L988" s="1"/>
      <c r="M988" s="1"/>
      <c r="N988" s="1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3"/>
      <c r="K989" s="1"/>
      <c r="L989" s="1"/>
      <c r="M989" s="1"/>
      <c r="N989" s="1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3"/>
      <c r="K990" s="1"/>
      <c r="L990" s="1"/>
      <c r="M990" s="1"/>
      <c r="N990" s="1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3"/>
      <c r="K991" s="1"/>
      <c r="L991" s="1"/>
      <c r="M991" s="1"/>
      <c r="N991" s="1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3"/>
      <c r="K992" s="1"/>
      <c r="L992" s="1"/>
      <c r="M992" s="1"/>
      <c r="N992" s="1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3"/>
      <c r="K993" s="1"/>
      <c r="L993" s="1"/>
      <c r="M993" s="1"/>
      <c r="N993" s="1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3"/>
      <c r="K994" s="1"/>
      <c r="L994" s="1"/>
      <c r="M994" s="1"/>
      <c r="N994" s="1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3"/>
      <c r="K995" s="1"/>
      <c r="L995" s="1"/>
      <c r="M995" s="1"/>
      <c r="N995" s="1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3"/>
      <c r="K996" s="1"/>
      <c r="L996" s="1"/>
      <c r="M996" s="1"/>
      <c r="N996" s="1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3"/>
      <c r="K997" s="1"/>
      <c r="L997" s="1"/>
      <c r="M997" s="1"/>
      <c r="N997" s="1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3"/>
      <c r="K998" s="1"/>
      <c r="L998" s="1"/>
      <c r="M998" s="1"/>
      <c r="N998" s="1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3"/>
      <c r="K999" s="1"/>
      <c r="L999" s="1"/>
      <c r="M999" s="1"/>
      <c r="N999" s="1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B1000" s="1"/>
      <c r="C1000" s="1"/>
      <c r="D1000" s="1"/>
      <c r="E1000" s="1"/>
      <c r="G1000" s="1"/>
      <c r="H1000" s="1"/>
      <c r="I1000" s="1"/>
      <c r="J1000" s="13"/>
      <c r="K1000" s="1"/>
      <c r="L1000" s="1"/>
      <c r="M1000" s="1"/>
      <c r="N1000" s="14"/>
    </row>
    <row r="1001" spans="1:26" ht="15.6" x14ac:dyDescent="0.3">
      <c r="B1001" s="1"/>
      <c r="C1001" s="1"/>
      <c r="D1001" s="1"/>
      <c r="E1001" s="1"/>
      <c r="G1001" s="1"/>
      <c r="H1001" s="1"/>
      <c r="I1001" s="1"/>
      <c r="J1001" s="13"/>
      <c r="K1001" s="1"/>
      <c r="L1001" s="1"/>
      <c r="M1001" s="1"/>
      <c r="N1001" s="14"/>
    </row>
  </sheetData>
  <mergeCells count="20">
    <mergeCell ref="G27:G28"/>
    <mergeCell ref="H27:H28"/>
    <mergeCell ref="I27:I28"/>
    <mergeCell ref="J27:J28"/>
    <mergeCell ref="G6:G9"/>
    <mergeCell ref="H6:H9"/>
    <mergeCell ref="I6:I9"/>
    <mergeCell ref="J6:J9"/>
    <mergeCell ref="H11:H14"/>
    <mergeCell ref="I11:I14"/>
    <mergeCell ref="J11:J14"/>
    <mergeCell ref="G11:G14"/>
    <mergeCell ref="G16:G19"/>
    <mergeCell ref="H16:H19"/>
    <mergeCell ref="I16:I19"/>
    <mergeCell ref="J16:J19"/>
    <mergeCell ref="G22:G25"/>
    <mergeCell ref="H22:H25"/>
    <mergeCell ref="I22:I25"/>
    <mergeCell ref="J22:J2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C1" workbookViewId="0">
      <selection activeCell="D3" sqref="D3"/>
    </sheetView>
  </sheetViews>
  <sheetFormatPr defaultColWidth="10.08984375" defaultRowHeight="15" customHeight="1" x14ac:dyDescent="0.25"/>
  <cols>
    <col min="1" max="1" width="10.90625" customWidth="1"/>
    <col min="2" max="2" width="27.453125" customWidth="1"/>
    <col min="3" max="3" width="10.08984375" bestFit="1" customWidth="1"/>
    <col min="4" max="4" width="22.7265625" customWidth="1"/>
    <col min="5" max="5" width="11" customWidth="1"/>
    <col min="6" max="6" width="14.6328125" customWidth="1"/>
    <col min="7" max="7" width="11.08984375" customWidth="1"/>
    <col min="8" max="8" width="10.08984375" bestFit="1" customWidth="1"/>
    <col min="9" max="26" width="11" customWidth="1"/>
  </cols>
  <sheetData>
    <row r="1" spans="1:8" ht="15.6" x14ac:dyDescent="0.3">
      <c r="A1" s="42"/>
    </row>
    <row r="2" spans="1:8" ht="28.8" x14ac:dyDescent="0.55000000000000004">
      <c r="A2" s="42"/>
      <c r="B2" s="43" t="s">
        <v>53</v>
      </c>
      <c r="E2" s="21"/>
    </row>
    <row r="3" spans="1:8" ht="15.75" customHeight="1" x14ac:dyDescent="0.3">
      <c r="A3" s="42"/>
    </row>
    <row r="4" spans="1:8" ht="15.75" customHeight="1" x14ac:dyDescent="0.3">
      <c r="A4" s="42"/>
      <c r="B4" s="1" t="s">
        <v>54</v>
      </c>
      <c r="C4" s="44" t="s">
        <v>21</v>
      </c>
      <c r="D4" s="44" t="s">
        <v>27</v>
      </c>
      <c r="E4" s="44" t="s">
        <v>35</v>
      </c>
      <c r="F4" s="44" t="s">
        <v>42</v>
      </c>
      <c r="G4" s="44" t="s">
        <v>48</v>
      </c>
      <c r="H4" s="45" t="s">
        <v>55</v>
      </c>
    </row>
    <row r="5" spans="1:8" ht="15.75" customHeight="1" x14ac:dyDescent="0.3">
      <c r="A5" s="42"/>
      <c r="B5" s="44" t="s">
        <v>21</v>
      </c>
      <c r="C5" s="52">
        <v>46540325.894691437</v>
      </c>
      <c r="D5" s="52">
        <v>300676.7427655338</v>
      </c>
      <c r="E5" s="52">
        <v>9725121.2112429738</v>
      </c>
      <c r="F5" s="52">
        <v>237964.55533406962</v>
      </c>
      <c r="G5" s="52">
        <v>69522.254083611871</v>
      </c>
      <c r="H5" s="52">
        <f t="shared" ref="H5:H9" si="0">SUM(C5:G5)</f>
        <v>56873610.658117622</v>
      </c>
    </row>
    <row r="6" spans="1:8" ht="15.75" customHeight="1" x14ac:dyDescent="0.3">
      <c r="A6" s="42"/>
      <c r="B6" s="44" t="s">
        <v>27</v>
      </c>
      <c r="C6" s="52">
        <v>101687.06966192008</v>
      </c>
      <c r="D6" s="52">
        <v>2986996.3410915281</v>
      </c>
      <c r="E6" s="52">
        <v>712164.3029592532</v>
      </c>
      <c r="F6" s="52">
        <v>36219.27069998777</v>
      </c>
      <c r="G6" s="52">
        <v>17123.077476672133</v>
      </c>
      <c r="H6" s="52">
        <f t="shared" si="0"/>
        <v>3854190.0618893611</v>
      </c>
    </row>
    <row r="7" spans="1:8" ht="15.75" customHeight="1" x14ac:dyDescent="0.3">
      <c r="A7" s="42"/>
      <c r="B7" s="44" t="s">
        <v>35</v>
      </c>
      <c r="C7" s="52">
        <v>4152608.5647686664</v>
      </c>
      <c r="D7" s="52">
        <v>461111.81753826601</v>
      </c>
      <c r="E7" s="52">
        <v>18435450.200557504</v>
      </c>
      <c r="F7" s="52">
        <v>530033.92833167815</v>
      </c>
      <c r="G7" s="52">
        <v>70982.201300726039</v>
      </c>
      <c r="H7" s="52">
        <f t="shared" si="0"/>
        <v>23650186.712496839</v>
      </c>
    </row>
    <row r="8" spans="1:8" ht="15.75" customHeight="1" x14ac:dyDescent="0.3">
      <c r="A8" s="42"/>
      <c r="B8" s="44" t="s">
        <v>42</v>
      </c>
      <c r="C8" s="52">
        <v>40447.164533495903</v>
      </c>
      <c r="D8" s="52">
        <v>40904.132806213354</v>
      </c>
      <c r="E8" s="52">
        <v>214996.04653587015</v>
      </c>
      <c r="F8" s="52">
        <v>575266.07364713552</v>
      </c>
      <c r="G8" s="52">
        <v>14057.897386187748</v>
      </c>
      <c r="H8" s="52">
        <f t="shared" si="0"/>
        <v>885671.31490890274</v>
      </c>
    </row>
    <row r="9" spans="1:8" ht="15.75" customHeight="1" x14ac:dyDescent="0.3">
      <c r="A9" s="42"/>
      <c r="B9" s="44" t="s">
        <v>48</v>
      </c>
      <c r="C9" s="52">
        <v>136633.87668642568</v>
      </c>
      <c r="D9" s="52">
        <v>12379.167507434106</v>
      </c>
      <c r="E9" s="52">
        <v>194823.15442328516</v>
      </c>
      <c r="F9" s="52">
        <v>24413.95304488522</v>
      </c>
      <c r="G9" s="52">
        <v>628781.20360540773</v>
      </c>
      <c r="H9" s="52">
        <f t="shared" si="0"/>
        <v>997031.35526743787</v>
      </c>
    </row>
    <row r="10" spans="1:8" ht="15.75" customHeight="1" x14ac:dyDescent="0.3">
      <c r="A10" s="42"/>
      <c r="B10" s="46" t="s">
        <v>56</v>
      </c>
      <c r="C10" s="47">
        <f t="shared" ref="C10:G10" si="1">SUM(C5:C9)</f>
        <v>50971702.570341945</v>
      </c>
      <c r="D10" s="47">
        <f t="shared" si="1"/>
        <v>3802068.2017089757</v>
      </c>
      <c r="E10" s="47">
        <f t="shared" si="1"/>
        <v>29282554.915718887</v>
      </c>
      <c r="F10" s="47">
        <f t="shared" si="1"/>
        <v>1403897.7810577564</v>
      </c>
      <c r="G10" s="47">
        <f t="shared" si="1"/>
        <v>800466.63385260548</v>
      </c>
      <c r="H10" s="47">
        <f>SUM(C5:G9)</f>
        <v>86260690.102680176</v>
      </c>
    </row>
    <row r="11" spans="1:8" ht="15.75" customHeight="1" x14ac:dyDescent="0.3">
      <c r="A11" s="42"/>
    </row>
    <row r="12" spans="1:8" ht="15.75" customHeight="1" x14ac:dyDescent="0.3">
      <c r="A12" s="42"/>
    </row>
    <row r="13" spans="1:8" ht="15.75" customHeight="1" x14ac:dyDescent="0.3">
      <c r="A13" s="42"/>
      <c r="B13" s="48"/>
      <c r="C13" s="49" t="s">
        <v>21</v>
      </c>
      <c r="D13" s="49" t="s">
        <v>27</v>
      </c>
      <c r="E13" s="49" t="s">
        <v>35</v>
      </c>
      <c r="F13" s="49" t="s">
        <v>57</v>
      </c>
      <c r="G13" s="50" t="s">
        <v>9</v>
      </c>
    </row>
    <row r="14" spans="1:8" ht="15.75" customHeight="1" x14ac:dyDescent="0.3">
      <c r="A14" s="42"/>
      <c r="B14" s="51" t="s">
        <v>21</v>
      </c>
      <c r="C14" s="52">
        <f t="shared" ref="C14:E14" si="2">C5</f>
        <v>46540325.894691437</v>
      </c>
      <c r="D14" s="52">
        <f t="shared" si="2"/>
        <v>300676.7427655338</v>
      </c>
      <c r="E14" s="52">
        <f t="shared" si="2"/>
        <v>9725121.2112429738</v>
      </c>
      <c r="F14" s="52">
        <f t="shared" ref="F14:F16" si="3">SUM(F5:G5)</f>
        <v>307486.80941768148</v>
      </c>
      <c r="G14" s="53">
        <f t="shared" ref="G14:G17" si="4">SUM(C14:F14)</f>
        <v>56873610.658117622</v>
      </c>
    </row>
    <row r="15" spans="1:8" ht="15.75" customHeight="1" x14ac:dyDescent="0.3">
      <c r="A15" s="42"/>
      <c r="B15" s="51" t="s">
        <v>27</v>
      </c>
      <c r="C15" s="52">
        <f t="shared" ref="C15:E15" si="5">C6</f>
        <v>101687.06966192008</v>
      </c>
      <c r="D15" s="52">
        <f t="shared" si="5"/>
        <v>2986996.3410915281</v>
      </c>
      <c r="E15" s="52">
        <f t="shared" si="5"/>
        <v>712164.3029592532</v>
      </c>
      <c r="F15" s="52">
        <f t="shared" si="3"/>
        <v>53342.3481766599</v>
      </c>
      <c r="G15" s="53">
        <f t="shared" si="4"/>
        <v>3854190.0618893611</v>
      </c>
    </row>
    <row r="16" spans="1:8" ht="15.75" customHeight="1" x14ac:dyDescent="0.3">
      <c r="A16" s="42"/>
      <c r="B16" s="51" t="s">
        <v>35</v>
      </c>
      <c r="C16" s="52">
        <f t="shared" ref="C16:E16" si="6">C7</f>
        <v>4152608.5647686664</v>
      </c>
      <c r="D16" s="52">
        <f t="shared" si="6"/>
        <v>461111.81753826601</v>
      </c>
      <c r="E16" s="52">
        <f t="shared" si="6"/>
        <v>18435450.200557504</v>
      </c>
      <c r="F16" s="52">
        <f t="shared" si="3"/>
        <v>601016.12963240419</v>
      </c>
      <c r="G16" s="53">
        <f t="shared" si="4"/>
        <v>23650186.712496843</v>
      </c>
    </row>
    <row r="17" spans="1:7" ht="15.75" customHeight="1" x14ac:dyDescent="0.3">
      <c r="A17" s="42"/>
      <c r="B17" s="51" t="s">
        <v>57</v>
      </c>
      <c r="C17" s="52">
        <f t="shared" ref="C17:E17" si="7">SUM(C8:C9)</f>
        <v>177081.04121992158</v>
      </c>
      <c r="D17" s="52">
        <f t="shared" si="7"/>
        <v>53283.300313647458</v>
      </c>
      <c r="E17" s="52">
        <f t="shared" si="7"/>
        <v>409819.20095915534</v>
      </c>
      <c r="F17" s="52">
        <f>SUM(F8:G9)</f>
        <v>1242519.1276836162</v>
      </c>
      <c r="G17" s="53">
        <f t="shared" si="4"/>
        <v>1882702.6701763407</v>
      </c>
    </row>
    <row r="18" spans="1:7" ht="15.75" customHeight="1" x14ac:dyDescent="0.3">
      <c r="A18" s="42"/>
      <c r="B18" s="54" t="s">
        <v>9</v>
      </c>
      <c r="C18" s="55">
        <f t="shared" ref="C18:F18" si="8">SUM(C14:C17)</f>
        <v>50971702.570341945</v>
      </c>
      <c r="D18" s="55">
        <f t="shared" si="8"/>
        <v>3802068.2017089752</v>
      </c>
      <c r="E18" s="55">
        <f t="shared" si="8"/>
        <v>29282554.915718883</v>
      </c>
      <c r="F18" s="55">
        <f t="shared" si="8"/>
        <v>2204364.4149103621</v>
      </c>
      <c r="G18" s="56">
        <f>SUM(C14:F17)</f>
        <v>86260690.102680162</v>
      </c>
    </row>
    <row r="19" spans="1:7" ht="15.75" customHeight="1" x14ac:dyDescent="0.3">
      <c r="A19" s="42"/>
    </row>
    <row r="20" spans="1:7" ht="15.75" customHeight="1" x14ac:dyDescent="0.3">
      <c r="A20" s="42"/>
      <c r="F20" s="21"/>
    </row>
    <row r="21" spans="1:7" ht="15.75" customHeight="1" x14ac:dyDescent="0.3">
      <c r="A21" s="42"/>
    </row>
    <row r="22" spans="1:7" ht="15.75" customHeight="1" x14ac:dyDescent="0.3">
      <c r="A22" s="42"/>
    </row>
    <row r="23" spans="1:7" ht="15.75" customHeight="1" x14ac:dyDescent="0.3">
      <c r="A23" s="42"/>
    </row>
    <row r="24" spans="1:7" ht="15.75" customHeight="1" x14ac:dyDescent="0.3">
      <c r="A24" s="42"/>
    </row>
    <row r="25" spans="1:7" ht="15.75" customHeight="1" x14ac:dyDescent="0.3">
      <c r="A25" s="42"/>
    </row>
    <row r="26" spans="1:7" ht="15.75" customHeight="1" x14ac:dyDescent="0.3">
      <c r="A26" s="42"/>
    </row>
    <row r="27" spans="1:7" ht="15.75" customHeight="1" x14ac:dyDescent="0.3">
      <c r="A27" s="42"/>
    </row>
    <row r="28" spans="1:7" ht="15.75" customHeight="1" x14ac:dyDescent="0.3">
      <c r="A28" s="42"/>
    </row>
    <row r="29" spans="1:7" ht="15.75" customHeight="1" x14ac:dyDescent="0.3">
      <c r="A29" s="42"/>
    </row>
    <row r="30" spans="1:7" ht="15.75" customHeight="1" x14ac:dyDescent="0.3">
      <c r="A30" s="42"/>
    </row>
    <row r="31" spans="1:7" ht="15.75" customHeight="1" x14ac:dyDescent="0.3">
      <c r="A31" s="42"/>
    </row>
    <row r="32" spans="1:7" ht="15.75" customHeight="1" x14ac:dyDescent="0.3">
      <c r="A32" s="42"/>
    </row>
    <row r="33" spans="1:1" ht="15.75" customHeight="1" x14ac:dyDescent="0.3">
      <c r="A33" s="42"/>
    </row>
    <row r="34" spans="1:1" ht="15.75" customHeight="1" x14ac:dyDescent="0.3">
      <c r="A34" s="42"/>
    </row>
    <row r="35" spans="1:1" ht="15.75" customHeight="1" x14ac:dyDescent="0.3">
      <c r="A35" s="42"/>
    </row>
    <row r="36" spans="1:1" ht="15.75" customHeight="1" x14ac:dyDescent="0.3">
      <c r="A36" s="42"/>
    </row>
    <row r="37" spans="1:1" ht="15.75" customHeight="1" x14ac:dyDescent="0.3">
      <c r="A37" s="42"/>
    </row>
    <row r="38" spans="1:1" ht="15.75" customHeight="1" x14ac:dyDescent="0.3">
      <c r="A38" s="42"/>
    </row>
    <row r="39" spans="1:1" ht="15.75" customHeight="1" x14ac:dyDescent="0.3">
      <c r="A39" s="42"/>
    </row>
    <row r="40" spans="1:1" ht="15.75" customHeight="1" x14ac:dyDescent="0.3">
      <c r="A40" s="42"/>
    </row>
    <row r="41" spans="1:1" ht="15.75" customHeight="1" x14ac:dyDescent="0.3">
      <c r="A41" s="42"/>
    </row>
    <row r="42" spans="1:1" ht="15.75" customHeight="1" x14ac:dyDescent="0.3">
      <c r="A42" s="42"/>
    </row>
    <row r="43" spans="1:1" ht="15.75" customHeight="1" x14ac:dyDescent="0.3">
      <c r="A43" s="42"/>
    </row>
    <row r="44" spans="1:1" ht="15.75" customHeight="1" x14ac:dyDescent="0.3">
      <c r="A44" s="42"/>
    </row>
    <row r="45" spans="1:1" ht="15.75" customHeight="1" x14ac:dyDescent="0.3">
      <c r="A45" s="42"/>
    </row>
    <row r="46" spans="1:1" ht="15.75" customHeight="1" x14ac:dyDescent="0.3">
      <c r="A46" s="42"/>
    </row>
    <row r="47" spans="1:1" ht="15.75" customHeight="1" x14ac:dyDescent="0.3">
      <c r="A47" s="42"/>
    </row>
    <row r="48" spans="1:1" ht="15.75" customHeight="1" x14ac:dyDescent="0.3">
      <c r="A48" s="42"/>
    </row>
    <row r="49" spans="1:1" ht="15.75" customHeight="1" x14ac:dyDescent="0.3">
      <c r="A49" s="42"/>
    </row>
    <row r="50" spans="1:1" ht="15.75" customHeight="1" x14ac:dyDescent="0.3">
      <c r="A50" s="42"/>
    </row>
    <row r="51" spans="1:1" ht="15.75" customHeight="1" x14ac:dyDescent="0.3">
      <c r="A51" s="42"/>
    </row>
    <row r="52" spans="1:1" ht="15.75" customHeight="1" x14ac:dyDescent="0.3">
      <c r="A52" s="42"/>
    </row>
    <row r="53" spans="1:1" ht="15.75" customHeight="1" x14ac:dyDescent="0.3">
      <c r="A53" s="42"/>
    </row>
    <row r="54" spans="1:1" ht="15.75" customHeight="1" x14ac:dyDescent="0.3">
      <c r="A54" s="42"/>
    </row>
    <row r="55" spans="1:1" ht="15.75" customHeight="1" x14ac:dyDescent="0.3">
      <c r="A55" s="42"/>
    </row>
    <row r="56" spans="1:1" ht="15.75" customHeight="1" x14ac:dyDescent="0.3">
      <c r="A56" s="42"/>
    </row>
    <row r="57" spans="1:1" ht="15.75" customHeight="1" x14ac:dyDescent="0.3">
      <c r="A57" s="42"/>
    </row>
    <row r="58" spans="1:1" ht="15.75" customHeight="1" x14ac:dyDescent="0.3">
      <c r="A58" s="42"/>
    </row>
    <row r="59" spans="1:1" ht="15.75" customHeight="1" x14ac:dyDescent="0.3">
      <c r="A59" s="42"/>
    </row>
    <row r="60" spans="1:1" ht="15.75" customHeight="1" x14ac:dyDescent="0.3">
      <c r="A60" s="42"/>
    </row>
    <row r="61" spans="1:1" ht="15.75" customHeight="1" x14ac:dyDescent="0.3">
      <c r="A61" s="42"/>
    </row>
    <row r="62" spans="1:1" ht="15.75" customHeight="1" x14ac:dyDescent="0.3">
      <c r="A62" s="42"/>
    </row>
    <row r="63" spans="1:1" ht="15.75" customHeight="1" x14ac:dyDescent="0.3">
      <c r="A63" s="42"/>
    </row>
    <row r="64" spans="1:1" ht="15.75" customHeight="1" x14ac:dyDescent="0.3">
      <c r="A64" s="42"/>
    </row>
    <row r="65" spans="1:1" ht="15.75" customHeight="1" x14ac:dyDescent="0.3">
      <c r="A65" s="42"/>
    </row>
    <row r="66" spans="1:1" ht="15.75" customHeight="1" x14ac:dyDescent="0.3">
      <c r="A66" s="42"/>
    </row>
    <row r="67" spans="1:1" ht="15.75" customHeight="1" x14ac:dyDescent="0.3">
      <c r="A67" s="42"/>
    </row>
    <row r="68" spans="1:1" ht="15.75" customHeight="1" x14ac:dyDescent="0.3">
      <c r="A68" s="42"/>
    </row>
    <row r="69" spans="1:1" ht="15.75" customHeight="1" x14ac:dyDescent="0.3">
      <c r="A69" s="42"/>
    </row>
    <row r="70" spans="1:1" ht="15.75" customHeight="1" x14ac:dyDescent="0.3">
      <c r="A70" s="42"/>
    </row>
    <row r="71" spans="1:1" ht="15.75" customHeight="1" x14ac:dyDescent="0.3">
      <c r="A71" s="42"/>
    </row>
    <row r="72" spans="1:1" ht="15.75" customHeight="1" x14ac:dyDescent="0.3">
      <c r="A72" s="42"/>
    </row>
    <row r="73" spans="1:1" ht="15.75" customHeight="1" x14ac:dyDescent="0.3">
      <c r="A73" s="42"/>
    </row>
    <row r="74" spans="1:1" ht="15.75" customHeight="1" x14ac:dyDescent="0.3">
      <c r="A74" s="42"/>
    </row>
    <row r="75" spans="1:1" ht="15.75" customHeight="1" x14ac:dyDescent="0.3">
      <c r="A75" s="42"/>
    </row>
    <row r="76" spans="1:1" ht="15.75" customHeight="1" x14ac:dyDescent="0.3">
      <c r="A76" s="42"/>
    </row>
    <row r="77" spans="1:1" ht="15.75" customHeight="1" x14ac:dyDescent="0.3">
      <c r="A77" s="42"/>
    </row>
    <row r="78" spans="1:1" ht="15.75" customHeight="1" x14ac:dyDescent="0.3">
      <c r="A78" s="42"/>
    </row>
    <row r="79" spans="1:1" ht="15.75" customHeight="1" x14ac:dyDescent="0.3">
      <c r="A79" s="42"/>
    </row>
    <row r="80" spans="1:1" ht="15.75" customHeight="1" x14ac:dyDescent="0.3">
      <c r="A80" s="42"/>
    </row>
    <row r="81" spans="1:1" ht="15.75" customHeight="1" x14ac:dyDescent="0.3">
      <c r="A81" s="42"/>
    </row>
    <row r="82" spans="1:1" ht="15.75" customHeight="1" x14ac:dyDescent="0.3">
      <c r="A82" s="42"/>
    </row>
    <row r="83" spans="1:1" ht="15.75" customHeight="1" x14ac:dyDescent="0.3">
      <c r="A83" s="42"/>
    </row>
    <row r="84" spans="1:1" ht="15.75" customHeight="1" x14ac:dyDescent="0.3">
      <c r="A84" s="42"/>
    </row>
    <row r="85" spans="1:1" ht="15.75" customHeight="1" x14ac:dyDescent="0.3">
      <c r="A85" s="42"/>
    </row>
    <row r="86" spans="1:1" ht="15.75" customHeight="1" x14ac:dyDescent="0.3">
      <c r="A86" s="42"/>
    </row>
    <row r="87" spans="1:1" ht="15.75" customHeight="1" x14ac:dyDescent="0.3">
      <c r="A87" s="42"/>
    </row>
    <row r="88" spans="1:1" ht="15.75" customHeight="1" x14ac:dyDescent="0.3">
      <c r="A88" s="42"/>
    </row>
    <row r="89" spans="1:1" ht="15.75" customHeight="1" x14ac:dyDescent="0.3">
      <c r="A89" s="42"/>
    </row>
    <row r="90" spans="1:1" ht="15.75" customHeight="1" x14ac:dyDescent="0.3">
      <c r="A90" s="42"/>
    </row>
    <row r="91" spans="1:1" ht="15.75" customHeight="1" x14ac:dyDescent="0.3">
      <c r="A91" s="42"/>
    </row>
    <row r="92" spans="1:1" ht="15.75" customHeight="1" x14ac:dyDescent="0.3">
      <c r="A92" s="42"/>
    </row>
    <row r="93" spans="1:1" ht="15.75" customHeight="1" x14ac:dyDescent="0.3">
      <c r="A93" s="42"/>
    </row>
    <row r="94" spans="1:1" ht="15.75" customHeight="1" x14ac:dyDescent="0.3">
      <c r="A94" s="42"/>
    </row>
    <row r="95" spans="1:1" ht="15.75" customHeight="1" x14ac:dyDescent="0.3">
      <c r="A95" s="42"/>
    </row>
    <row r="96" spans="1:1" ht="15.75" customHeight="1" x14ac:dyDescent="0.3">
      <c r="A96" s="42"/>
    </row>
    <row r="97" spans="1:1" ht="15.75" customHeight="1" x14ac:dyDescent="0.3">
      <c r="A97" s="42"/>
    </row>
    <row r="98" spans="1:1" ht="15.75" customHeight="1" x14ac:dyDescent="0.3">
      <c r="A98" s="42"/>
    </row>
    <row r="99" spans="1:1" ht="15.75" customHeight="1" x14ac:dyDescent="0.3">
      <c r="A99" s="42"/>
    </row>
    <row r="100" spans="1:1" ht="15.75" customHeight="1" x14ac:dyDescent="0.3">
      <c r="A100" s="42"/>
    </row>
    <row r="101" spans="1:1" ht="15.75" customHeight="1" x14ac:dyDescent="0.3">
      <c r="A101" s="42"/>
    </row>
    <row r="102" spans="1:1" ht="15.75" customHeight="1" x14ac:dyDescent="0.3">
      <c r="A102" s="42"/>
    </row>
    <row r="103" spans="1:1" ht="15.75" customHeight="1" x14ac:dyDescent="0.3">
      <c r="A103" s="42"/>
    </row>
    <row r="104" spans="1:1" ht="15.75" customHeight="1" x14ac:dyDescent="0.3">
      <c r="A104" s="42"/>
    </row>
    <row r="105" spans="1:1" ht="15.75" customHeight="1" x14ac:dyDescent="0.3">
      <c r="A105" s="42"/>
    </row>
    <row r="106" spans="1:1" ht="15.75" customHeight="1" x14ac:dyDescent="0.3">
      <c r="A106" s="42"/>
    </row>
    <row r="107" spans="1:1" ht="15.75" customHeight="1" x14ac:dyDescent="0.3">
      <c r="A107" s="42"/>
    </row>
    <row r="108" spans="1:1" ht="15.75" customHeight="1" x14ac:dyDescent="0.3">
      <c r="A108" s="42"/>
    </row>
    <row r="109" spans="1:1" ht="15.75" customHeight="1" x14ac:dyDescent="0.3">
      <c r="A109" s="42"/>
    </row>
    <row r="110" spans="1:1" ht="15.75" customHeight="1" x14ac:dyDescent="0.3">
      <c r="A110" s="42"/>
    </row>
    <row r="111" spans="1:1" ht="15.75" customHeight="1" x14ac:dyDescent="0.3">
      <c r="A111" s="42"/>
    </row>
    <row r="112" spans="1:1" ht="15.75" customHeight="1" x14ac:dyDescent="0.3">
      <c r="A112" s="42"/>
    </row>
    <row r="113" spans="1:1" ht="15.75" customHeight="1" x14ac:dyDescent="0.3">
      <c r="A113" s="42"/>
    </row>
    <row r="114" spans="1:1" ht="15.75" customHeight="1" x14ac:dyDescent="0.3">
      <c r="A114" s="42"/>
    </row>
    <row r="115" spans="1:1" ht="15.75" customHeight="1" x14ac:dyDescent="0.3">
      <c r="A115" s="42"/>
    </row>
    <row r="116" spans="1:1" ht="15.75" customHeight="1" x14ac:dyDescent="0.3">
      <c r="A116" s="42"/>
    </row>
    <row r="117" spans="1:1" ht="15.75" customHeight="1" x14ac:dyDescent="0.3">
      <c r="A117" s="42"/>
    </row>
    <row r="118" spans="1:1" ht="15.75" customHeight="1" x14ac:dyDescent="0.3">
      <c r="A118" s="42"/>
    </row>
    <row r="119" spans="1:1" ht="15.75" customHeight="1" x14ac:dyDescent="0.3">
      <c r="A119" s="42"/>
    </row>
    <row r="120" spans="1:1" ht="15.75" customHeight="1" x14ac:dyDescent="0.3">
      <c r="A120" s="42"/>
    </row>
    <row r="121" spans="1:1" ht="15.75" customHeight="1" x14ac:dyDescent="0.3">
      <c r="A121" s="42"/>
    </row>
    <row r="122" spans="1:1" ht="15.75" customHeight="1" x14ac:dyDescent="0.3">
      <c r="A122" s="42"/>
    </row>
    <row r="123" spans="1:1" ht="15.75" customHeight="1" x14ac:dyDescent="0.3">
      <c r="A123" s="42"/>
    </row>
    <row r="124" spans="1:1" ht="15.75" customHeight="1" x14ac:dyDescent="0.3">
      <c r="A124" s="42"/>
    </row>
    <row r="125" spans="1:1" ht="15.75" customHeight="1" x14ac:dyDescent="0.3">
      <c r="A125" s="42"/>
    </row>
    <row r="126" spans="1:1" ht="15.75" customHeight="1" x14ac:dyDescent="0.3">
      <c r="A126" s="42"/>
    </row>
    <row r="127" spans="1:1" ht="15.75" customHeight="1" x14ac:dyDescent="0.3">
      <c r="A127" s="42"/>
    </row>
    <row r="128" spans="1:1" ht="15.75" customHeight="1" x14ac:dyDescent="0.3">
      <c r="A128" s="42"/>
    </row>
    <row r="129" spans="1:1" ht="15.75" customHeight="1" x14ac:dyDescent="0.3">
      <c r="A129" s="42"/>
    </row>
    <row r="130" spans="1:1" ht="15.75" customHeight="1" x14ac:dyDescent="0.3">
      <c r="A130" s="42"/>
    </row>
    <row r="131" spans="1:1" ht="15.75" customHeight="1" x14ac:dyDescent="0.3">
      <c r="A131" s="42"/>
    </row>
    <row r="132" spans="1:1" ht="15.75" customHeight="1" x14ac:dyDescent="0.3">
      <c r="A132" s="42"/>
    </row>
    <row r="133" spans="1:1" ht="15.75" customHeight="1" x14ac:dyDescent="0.3">
      <c r="A133" s="42"/>
    </row>
    <row r="134" spans="1:1" ht="15.75" customHeight="1" x14ac:dyDescent="0.3">
      <c r="A134" s="42"/>
    </row>
    <row r="135" spans="1:1" ht="15.75" customHeight="1" x14ac:dyDescent="0.3">
      <c r="A135" s="42"/>
    </row>
    <row r="136" spans="1:1" ht="15.75" customHeight="1" x14ac:dyDescent="0.3">
      <c r="A136" s="42"/>
    </row>
    <row r="137" spans="1:1" ht="15.75" customHeight="1" x14ac:dyDescent="0.3">
      <c r="A137" s="42"/>
    </row>
    <row r="138" spans="1:1" ht="15.75" customHeight="1" x14ac:dyDescent="0.3">
      <c r="A138" s="42"/>
    </row>
    <row r="139" spans="1:1" ht="15.75" customHeight="1" x14ac:dyDescent="0.3">
      <c r="A139" s="42"/>
    </row>
    <row r="140" spans="1:1" ht="15.75" customHeight="1" x14ac:dyDescent="0.3">
      <c r="A140" s="42"/>
    </row>
    <row r="141" spans="1:1" ht="15.75" customHeight="1" x14ac:dyDescent="0.3">
      <c r="A141" s="42"/>
    </row>
    <row r="142" spans="1:1" ht="15.75" customHeight="1" x14ac:dyDescent="0.3">
      <c r="A142" s="42"/>
    </row>
    <row r="143" spans="1:1" ht="15.75" customHeight="1" x14ac:dyDescent="0.3">
      <c r="A143" s="42"/>
    </row>
    <row r="144" spans="1:1" ht="15.75" customHeight="1" x14ac:dyDescent="0.3">
      <c r="A144" s="42"/>
    </row>
    <row r="145" spans="1:1" ht="15.75" customHeight="1" x14ac:dyDescent="0.3">
      <c r="A145" s="42"/>
    </row>
    <row r="146" spans="1:1" ht="15.75" customHeight="1" x14ac:dyDescent="0.3">
      <c r="A146" s="42"/>
    </row>
    <row r="147" spans="1:1" ht="15.75" customHeight="1" x14ac:dyDescent="0.3">
      <c r="A147" s="42"/>
    </row>
    <row r="148" spans="1:1" ht="15.75" customHeight="1" x14ac:dyDescent="0.3">
      <c r="A148" s="42"/>
    </row>
    <row r="149" spans="1:1" ht="15.75" customHeight="1" x14ac:dyDescent="0.3">
      <c r="A149" s="42"/>
    </row>
    <row r="150" spans="1:1" ht="15.75" customHeight="1" x14ac:dyDescent="0.3">
      <c r="A150" s="42"/>
    </row>
    <row r="151" spans="1:1" ht="15.75" customHeight="1" x14ac:dyDescent="0.3">
      <c r="A151" s="42"/>
    </row>
    <row r="152" spans="1:1" ht="15.75" customHeight="1" x14ac:dyDescent="0.3">
      <c r="A152" s="42"/>
    </row>
    <row r="153" spans="1:1" ht="15.75" customHeight="1" x14ac:dyDescent="0.3">
      <c r="A153" s="42"/>
    </row>
    <row r="154" spans="1:1" ht="15.75" customHeight="1" x14ac:dyDescent="0.3">
      <c r="A154" s="42"/>
    </row>
    <row r="155" spans="1:1" ht="15.75" customHeight="1" x14ac:dyDescent="0.3">
      <c r="A155" s="42"/>
    </row>
    <row r="156" spans="1:1" ht="15.75" customHeight="1" x14ac:dyDescent="0.3">
      <c r="A156" s="42"/>
    </row>
    <row r="157" spans="1:1" ht="15.75" customHeight="1" x14ac:dyDescent="0.3">
      <c r="A157" s="42"/>
    </row>
    <row r="158" spans="1:1" ht="15.75" customHeight="1" x14ac:dyDescent="0.3">
      <c r="A158" s="42"/>
    </row>
    <row r="159" spans="1:1" ht="15.75" customHeight="1" x14ac:dyDescent="0.3">
      <c r="A159" s="42"/>
    </row>
    <row r="160" spans="1:1" ht="15.75" customHeight="1" x14ac:dyDescent="0.3">
      <c r="A160" s="42"/>
    </row>
    <row r="161" spans="1:1" ht="15.75" customHeight="1" x14ac:dyDescent="0.3">
      <c r="A161" s="42"/>
    </row>
    <row r="162" spans="1:1" ht="15.75" customHeight="1" x14ac:dyDescent="0.3">
      <c r="A162" s="42"/>
    </row>
    <row r="163" spans="1:1" ht="15.75" customHeight="1" x14ac:dyDescent="0.3">
      <c r="A163" s="42"/>
    </row>
    <row r="164" spans="1:1" ht="15.75" customHeight="1" x14ac:dyDescent="0.3">
      <c r="A164" s="42"/>
    </row>
    <row r="165" spans="1:1" ht="15.75" customHeight="1" x14ac:dyDescent="0.3">
      <c r="A165" s="42"/>
    </row>
    <row r="166" spans="1:1" ht="15.75" customHeight="1" x14ac:dyDescent="0.3">
      <c r="A166" s="42"/>
    </row>
    <row r="167" spans="1:1" ht="15.75" customHeight="1" x14ac:dyDescent="0.3">
      <c r="A167" s="42"/>
    </row>
    <row r="168" spans="1:1" ht="15.75" customHeight="1" x14ac:dyDescent="0.3">
      <c r="A168" s="42"/>
    </row>
    <row r="169" spans="1:1" ht="15.75" customHeight="1" x14ac:dyDescent="0.3">
      <c r="A169" s="42"/>
    </row>
    <row r="170" spans="1:1" ht="15.75" customHeight="1" x14ac:dyDescent="0.3">
      <c r="A170" s="42"/>
    </row>
    <row r="171" spans="1:1" ht="15.75" customHeight="1" x14ac:dyDescent="0.3">
      <c r="A171" s="42"/>
    </row>
    <row r="172" spans="1:1" ht="15.75" customHeight="1" x14ac:dyDescent="0.3">
      <c r="A172" s="42"/>
    </row>
    <row r="173" spans="1:1" ht="15.75" customHeight="1" x14ac:dyDescent="0.3">
      <c r="A173" s="42"/>
    </row>
    <row r="174" spans="1:1" ht="15.75" customHeight="1" x14ac:dyDescent="0.3">
      <c r="A174" s="42"/>
    </row>
    <row r="175" spans="1:1" ht="15.75" customHeight="1" x14ac:dyDescent="0.3">
      <c r="A175" s="42"/>
    </row>
    <row r="176" spans="1:1" ht="15.75" customHeight="1" x14ac:dyDescent="0.3">
      <c r="A176" s="42"/>
    </row>
    <row r="177" spans="1:1" ht="15.75" customHeight="1" x14ac:dyDescent="0.3">
      <c r="A177" s="42"/>
    </row>
    <row r="178" spans="1:1" ht="15.75" customHeight="1" x14ac:dyDescent="0.3">
      <c r="A178" s="42"/>
    </row>
    <row r="179" spans="1:1" ht="15.75" customHeight="1" x14ac:dyDescent="0.3">
      <c r="A179" s="42"/>
    </row>
    <row r="180" spans="1:1" ht="15.75" customHeight="1" x14ac:dyDescent="0.3">
      <c r="A180" s="42"/>
    </row>
    <row r="181" spans="1:1" ht="15.75" customHeight="1" x14ac:dyDescent="0.3">
      <c r="A181" s="42"/>
    </row>
    <row r="182" spans="1:1" ht="15.75" customHeight="1" x14ac:dyDescent="0.3">
      <c r="A182" s="42"/>
    </row>
    <row r="183" spans="1:1" ht="15.75" customHeight="1" x14ac:dyDescent="0.3">
      <c r="A183" s="42"/>
    </row>
    <row r="184" spans="1:1" ht="15.75" customHeight="1" x14ac:dyDescent="0.3">
      <c r="A184" s="42"/>
    </row>
    <row r="185" spans="1:1" ht="15.75" customHeight="1" x14ac:dyDescent="0.3">
      <c r="A185" s="42"/>
    </row>
    <row r="186" spans="1:1" ht="15.75" customHeight="1" x14ac:dyDescent="0.3">
      <c r="A186" s="42"/>
    </row>
    <row r="187" spans="1:1" ht="15.75" customHeight="1" x14ac:dyDescent="0.3">
      <c r="A187" s="42"/>
    </row>
    <row r="188" spans="1:1" ht="15.75" customHeight="1" x14ac:dyDescent="0.3">
      <c r="A188" s="42"/>
    </row>
    <row r="189" spans="1:1" ht="15.75" customHeight="1" x14ac:dyDescent="0.3">
      <c r="A189" s="42"/>
    </row>
    <row r="190" spans="1:1" ht="15.75" customHeight="1" x14ac:dyDescent="0.3">
      <c r="A190" s="42"/>
    </row>
    <row r="191" spans="1:1" ht="15.75" customHeight="1" x14ac:dyDescent="0.3">
      <c r="A191" s="42"/>
    </row>
    <row r="192" spans="1:1" ht="15.75" customHeight="1" x14ac:dyDescent="0.3">
      <c r="A192" s="42"/>
    </row>
    <row r="193" spans="1:1" ht="15.75" customHeight="1" x14ac:dyDescent="0.3">
      <c r="A193" s="42"/>
    </row>
    <row r="194" spans="1:1" ht="15.75" customHeight="1" x14ac:dyDescent="0.3">
      <c r="A194" s="42"/>
    </row>
    <row r="195" spans="1:1" ht="15.75" customHeight="1" x14ac:dyDescent="0.3">
      <c r="A195" s="42"/>
    </row>
    <row r="196" spans="1:1" ht="15.75" customHeight="1" x14ac:dyDescent="0.3">
      <c r="A196" s="42"/>
    </row>
    <row r="197" spans="1:1" ht="15.75" customHeight="1" x14ac:dyDescent="0.3">
      <c r="A197" s="42"/>
    </row>
    <row r="198" spans="1:1" ht="15.75" customHeight="1" x14ac:dyDescent="0.3">
      <c r="A198" s="42"/>
    </row>
    <row r="199" spans="1:1" ht="15.75" customHeight="1" x14ac:dyDescent="0.3">
      <c r="A199" s="42"/>
    </row>
    <row r="200" spans="1:1" ht="15.75" customHeight="1" x14ac:dyDescent="0.3">
      <c r="A200" s="42"/>
    </row>
    <row r="201" spans="1:1" ht="15.75" customHeight="1" x14ac:dyDescent="0.3">
      <c r="A201" s="42"/>
    </row>
    <row r="202" spans="1:1" ht="15.75" customHeight="1" x14ac:dyDescent="0.3">
      <c r="A202" s="42"/>
    </row>
    <row r="203" spans="1:1" ht="15.75" customHeight="1" x14ac:dyDescent="0.3">
      <c r="A203" s="42"/>
    </row>
    <row r="204" spans="1:1" ht="15.75" customHeight="1" x14ac:dyDescent="0.3">
      <c r="A204" s="42"/>
    </row>
    <row r="205" spans="1:1" ht="15.75" customHeight="1" x14ac:dyDescent="0.3">
      <c r="A205" s="42"/>
    </row>
    <row r="206" spans="1:1" ht="15.75" customHeight="1" x14ac:dyDescent="0.3">
      <c r="A206" s="42"/>
    </row>
    <row r="207" spans="1:1" ht="15.75" customHeight="1" x14ac:dyDescent="0.3">
      <c r="A207" s="42"/>
    </row>
    <row r="208" spans="1:1" ht="15.75" customHeight="1" x14ac:dyDescent="0.3">
      <c r="A208" s="42"/>
    </row>
    <row r="209" spans="1:1" ht="15.75" customHeight="1" x14ac:dyDescent="0.3">
      <c r="A209" s="42"/>
    </row>
    <row r="210" spans="1:1" ht="15.75" customHeight="1" x14ac:dyDescent="0.3">
      <c r="A210" s="42"/>
    </row>
    <row r="211" spans="1:1" ht="15.75" customHeight="1" x14ac:dyDescent="0.3">
      <c r="A211" s="42"/>
    </row>
    <row r="212" spans="1:1" ht="15.75" customHeight="1" x14ac:dyDescent="0.3">
      <c r="A212" s="42"/>
    </row>
    <row r="213" spans="1:1" ht="15.75" customHeight="1" x14ac:dyDescent="0.3">
      <c r="A213" s="42"/>
    </row>
    <row r="214" spans="1:1" ht="15.75" customHeight="1" x14ac:dyDescent="0.3">
      <c r="A214" s="42"/>
    </row>
    <row r="215" spans="1:1" ht="15.75" customHeight="1" x14ac:dyDescent="0.3">
      <c r="A215" s="42"/>
    </row>
    <row r="216" spans="1:1" ht="15.75" customHeight="1" x14ac:dyDescent="0.3">
      <c r="A216" s="42"/>
    </row>
    <row r="217" spans="1:1" ht="15.75" customHeight="1" x14ac:dyDescent="0.3">
      <c r="A217" s="42"/>
    </row>
    <row r="218" spans="1:1" ht="15.75" customHeight="1" x14ac:dyDescent="0.3">
      <c r="A218" s="42"/>
    </row>
    <row r="219" spans="1:1" ht="15.75" customHeight="1" x14ac:dyDescent="0.3">
      <c r="A219" s="42"/>
    </row>
    <row r="220" spans="1:1" ht="15.75" customHeight="1" x14ac:dyDescent="0.3">
      <c r="A220" s="42"/>
    </row>
    <row r="221" spans="1:1" ht="15.75" customHeight="1" x14ac:dyDescent="0.3">
      <c r="A221" s="42"/>
    </row>
    <row r="222" spans="1:1" ht="15.75" customHeight="1" x14ac:dyDescent="0.3">
      <c r="A222" s="42"/>
    </row>
    <row r="223" spans="1:1" ht="15.75" customHeight="1" x14ac:dyDescent="0.3">
      <c r="A223" s="42"/>
    </row>
    <row r="224" spans="1:1" ht="15.75" customHeight="1" x14ac:dyDescent="0.3">
      <c r="A224" s="42"/>
    </row>
    <row r="225" spans="1:1" ht="15.75" customHeight="1" x14ac:dyDescent="0.3">
      <c r="A225" s="42"/>
    </row>
    <row r="226" spans="1:1" ht="15.75" customHeight="1" x14ac:dyDescent="0.3">
      <c r="A226" s="42"/>
    </row>
    <row r="227" spans="1:1" ht="15.75" customHeight="1" x14ac:dyDescent="0.3">
      <c r="A227" s="42"/>
    </row>
    <row r="228" spans="1:1" ht="15.75" customHeight="1" x14ac:dyDescent="0.3">
      <c r="A228" s="42"/>
    </row>
    <row r="229" spans="1:1" ht="15.75" customHeight="1" x14ac:dyDescent="0.3">
      <c r="A229" s="42"/>
    </row>
    <row r="230" spans="1:1" ht="15.75" customHeight="1" x14ac:dyDescent="0.3">
      <c r="A230" s="42"/>
    </row>
    <row r="231" spans="1:1" ht="15.75" customHeight="1" x14ac:dyDescent="0.3">
      <c r="A231" s="42"/>
    </row>
    <row r="232" spans="1:1" ht="15.75" customHeight="1" x14ac:dyDescent="0.3">
      <c r="A232" s="42"/>
    </row>
    <row r="233" spans="1:1" ht="15.75" customHeight="1" x14ac:dyDescent="0.3">
      <c r="A233" s="42"/>
    </row>
    <row r="234" spans="1:1" ht="15.75" customHeight="1" x14ac:dyDescent="0.3">
      <c r="A234" s="42"/>
    </row>
    <row r="235" spans="1:1" ht="15.75" customHeight="1" x14ac:dyDescent="0.3">
      <c r="A235" s="42"/>
    </row>
    <row r="236" spans="1:1" ht="15.75" customHeight="1" x14ac:dyDescent="0.3">
      <c r="A236" s="42"/>
    </row>
    <row r="237" spans="1:1" ht="15.75" customHeight="1" x14ac:dyDescent="0.3">
      <c r="A237" s="42"/>
    </row>
    <row r="238" spans="1:1" ht="15.75" customHeight="1" x14ac:dyDescent="0.3">
      <c r="A238" s="42"/>
    </row>
    <row r="239" spans="1:1" ht="15.75" customHeight="1" x14ac:dyDescent="0.3">
      <c r="A239" s="42"/>
    </row>
    <row r="240" spans="1:1" ht="15.75" customHeight="1" x14ac:dyDescent="0.3">
      <c r="A240" s="42"/>
    </row>
    <row r="241" spans="1:1" ht="15.75" customHeight="1" x14ac:dyDescent="0.3">
      <c r="A241" s="42"/>
    </row>
    <row r="242" spans="1:1" ht="15.75" customHeight="1" x14ac:dyDescent="0.3">
      <c r="A242" s="42"/>
    </row>
    <row r="243" spans="1:1" ht="15.75" customHeight="1" x14ac:dyDescent="0.3">
      <c r="A243" s="42"/>
    </row>
    <row r="244" spans="1:1" ht="15.75" customHeight="1" x14ac:dyDescent="0.3">
      <c r="A244" s="42"/>
    </row>
    <row r="245" spans="1:1" ht="15.75" customHeight="1" x14ac:dyDescent="0.3">
      <c r="A245" s="42"/>
    </row>
    <row r="246" spans="1:1" ht="15.75" customHeight="1" x14ac:dyDescent="0.3">
      <c r="A246" s="42"/>
    </row>
    <row r="247" spans="1:1" ht="15.75" customHeight="1" x14ac:dyDescent="0.3">
      <c r="A247" s="42"/>
    </row>
    <row r="248" spans="1:1" ht="15.75" customHeight="1" x14ac:dyDescent="0.3">
      <c r="A248" s="42"/>
    </row>
    <row r="249" spans="1:1" ht="15.75" customHeight="1" x14ac:dyDescent="0.3">
      <c r="A249" s="42"/>
    </row>
    <row r="250" spans="1:1" ht="15.75" customHeight="1" x14ac:dyDescent="0.3">
      <c r="A250" s="42"/>
    </row>
    <row r="251" spans="1:1" ht="15.75" customHeight="1" x14ac:dyDescent="0.3">
      <c r="A251" s="42"/>
    </row>
    <row r="252" spans="1:1" ht="15.75" customHeight="1" x14ac:dyDescent="0.3">
      <c r="A252" s="42"/>
    </row>
    <row r="253" spans="1:1" ht="15.75" customHeight="1" x14ac:dyDescent="0.3">
      <c r="A253" s="42"/>
    </row>
    <row r="254" spans="1:1" ht="15.75" customHeight="1" x14ac:dyDescent="0.3">
      <c r="A254" s="42"/>
    </row>
    <row r="255" spans="1:1" ht="15.75" customHeight="1" x14ac:dyDescent="0.3">
      <c r="A255" s="42"/>
    </row>
    <row r="256" spans="1:1" ht="15.75" customHeight="1" x14ac:dyDescent="0.3">
      <c r="A256" s="42"/>
    </row>
    <row r="257" spans="1:1" ht="15.75" customHeight="1" x14ac:dyDescent="0.3">
      <c r="A257" s="42"/>
    </row>
    <row r="258" spans="1:1" ht="15.75" customHeight="1" x14ac:dyDescent="0.3">
      <c r="A258" s="42"/>
    </row>
    <row r="259" spans="1:1" ht="15.75" customHeight="1" x14ac:dyDescent="0.3">
      <c r="A259" s="42"/>
    </row>
    <row r="260" spans="1:1" ht="15.75" customHeight="1" x14ac:dyDescent="0.3">
      <c r="A260" s="42"/>
    </row>
    <row r="261" spans="1:1" ht="15.75" customHeight="1" x14ac:dyDescent="0.3">
      <c r="A261" s="42"/>
    </row>
    <row r="262" spans="1:1" ht="15.75" customHeight="1" x14ac:dyDescent="0.3">
      <c r="A262" s="42"/>
    </row>
    <row r="263" spans="1:1" ht="15.75" customHeight="1" x14ac:dyDescent="0.3">
      <c r="A263" s="42"/>
    </row>
    <row r="264" spans="1:1" ht="15.75" customHeight="1" x14ac:dyDescent="0.3">
      <c r="A264" s="42"/>
    </row>
    <row r="265" spans="1:1" ht="15.75" customHeight="1" x14ac:dyDescent="0.3">
      <c r="A265" s="42"/>
    </row>
    <row r="266" spans="1:1" ht="15.75" customHeight="1" x14ac:dyDescent="0.3">
      <c r="A266" s="42"/>
    </row>
    <row r="267" spans="1:1" ht="15.75" customHeight="1" x14ac:dyDescent="0.3">
      <c r="A267" s="42"/>
    </row>
    <row r="268" spans="1:1" ht="15.75" customHeight="1" x14ac:dyDescent="0.3">
      <c r="A268" s="42"/>
    </row>
    <row r="269" spans="1:1" ht="15.75" customHeight="1" x14ac:dyDescent="0.3">
      <c r="A269" s="42"/>
    </row>
    <row r="270" spans="1:1" ht="15.75" customHeight="1" x14ac:dyDescent="0.3">
      <c r="A270" s="42"/>
    </row>
    <row r="271" spans="1:1" ht="15.75" customHeight="1" x14ac:dyDescent="0.3">
      <c r="A271" s="42"/>
    </row>
    <row r="272" spans="1:1" ht="15.75" customHeight="1" x14ac:dyDescent="0.3">
      <c r="A272" s="42"/>
    </row>
    <row r="273" spans="1:1" ht="15.75" customHeight="1" x14ac:dyDescent="0.3">
      <c r="A273" s="42"/>
    </row>
    <row r="274" spans="1:1" ht="15.75" customHeight="1" x14ac:dyDescent="0.3">
      <c r="A274" s="42"/>
    </row>
    <row r="275" spans="1:1" ht="15.75" customHeight="1" x14ac:dyDescent="0.3">
      <c r="A275" s="42"/>
    </row>
    <row r="276" spans="1:1" ht="15.75" customHeight="1" x14ac:dyDescent="0.3">
      <c r="A276" s="42"/>
    </row>
    <row r="277" spans="1:1" ht="15.75" customHeight="1" x14ac:dyDescent="0.3">
      <c r="A277" s="42"/>
    </row>
    <row r="278" spans="1:1" ht="15.75" customHeight="1" x14ac:dyDescent="0.3">
      <c r="A278" s="42"/>
    </row>
    <row r="279" spans="1:1" ht="15.75" customHeight="1" x14ac:dyDescent="0.3">
      <c r="A279" s="42"/>
    </row>
    <row r="280" spans="1:1" ht="15.75" customHeight="1" x14ac:dyDescent="0.3">
      <c r="A280" s="42"/>
    </row>
    <row r="281" spans="1:1" ht="15.75" customHeight="1" x14ac:dyDescent="0.3">
      <c r="A281" s="42"/>
    </row>
    <row r="282" spans="1:1" ht="15.75" customHeight="1" x14ac:dyDescent="0.3">
      <c r="A282" s="42"/>
    </row>
    <row r="283" spans="1:1" ht="15.75" customHeight="1" x14ac:dyDescent="0.3">
      <c r="A283" s="42"/>
    </row>
    <row r="284" spans="1:1" ht="15.75" customHeight="1" x14ac:dyDescent="0.3">
      <c r="A284" s="42"/>
    </row>
    <row r="285" spans="1:1" ht="15.75" customHeight="1" x14ac:dyDescent="0.3">
      <c r="A285" s="42"/>
    </row>
    <row r="286" spans="1:1" ht="15.75" customHeight="1" x14ac:dyDescent="0.3">
      <c r="A286" s="42"/>
    </row>
    <row r="287" spans="1:1" ht="15.75" customHeight="1" x14ac:dyDescent="0.3">
      <c r="A287" s="42"/>
    </row>
    <row r="288" spans="1:1" ht="15.75" customHeight="1" x14ac:dyDescent="0.3">
      <c r="A288" s="42"/>
    </row>
    <row r="289" spans="1:1" ht="15.75" customHeight="1" x14ac:dyDescent="0.3">
      <c r="A289" s="42"/>
    </row>
    <row r="290" spans="1:1" ht="15.75" customHeight="1" x14ac:dyDescent="0.3">
      <c r="A290" s="42"/>
    </row>
    <row r="291" spans="1:1" ht="15.75" customHeight="1" x14ac:dyDescent="0.3">
      <c r="A291" s="42"/>
    </row>
    <row r="292" spans="1:1" ht="15.75" customHeight="1" x14ac:dyDescent="0.3">
      <c r="A292" s="42"/>
    </row>
    <row r="293" spans="1:1" ht="15.75" customHeight="1" x14ac:dyDescent="0.3">
      <c r="A293" s="42"/>
    </row>
    <row r="294" spans="1:1" ht="15.75" customHeight="1" x14ac:dyDescent="0.3">
      <c r="A294" s="42"/>
    </row>
    <row r="295" spans="1:1" ht="15.75" customHeight="1" x14ac:dyDescent="0.3">
      <c r="A295" s="42"/>
    </row>
    <row r="296" spans="1:1" ht="15.75" customHeight="1" x14ac:dyDescent="0.3">
      <c r="A296" s="42"/>
    </row>
    <row r="297" spans="1:1" ht="15.75" customHeight="1" x14ac:dyDescent="0.3">
      <c r="A297" s="42"/>
    </row>
    <row r="298" spans="1:1" ht="15.75" customHeight="1" x14ac:dyDescent="0.3">
      <c r="A298" s="42"/>
    </row>
    <row r="299" spans="1:1" ht="15.75" customHeight="1" x14ac:dyDescent="0.3">
      <c r="A299" s="42"/>
    </row>
    <row r="300" spans="1:1" ht="15.75" customHeight="1" x14ac:dyDescent="0.3">
      <c r="A300" s="42"/>
    </row>
    <row r="301" spans="1:1" ht="15.75" customHeight="1" x14ac:dyDescent="0.3">
      <c r="A301" s="42"/>
    </row>
    <row r="302" spans="1:1" ht="15.75" customHeight="1" x14ac:dyDescent="0.3">
      <c r="A302" s="42"/>
    </row>
    <row r="303" spans="1:1" ht="15.75" customHeight="1" x14ac:dyDescent="0.3">
      <c r="A303" s="42"/>
    </row>
    <row r="304" spans="1:1" ht="15.75" customHeight="1" x14ac:dyDescent="0.3">
      <c r="A304" s="42"/>
    </row>
    <row r="305" spans="1:1" ht="15.75" customHeight="1" x14ac:dyDescent="0.3">
      <c r="A305" s="42"/>
    </row>
    <row r="306" spans="1:1" ht="15.75" customHeight="1" x14ac:dyDescent="0.3">
      <c r="A306" s="42"/>
    </row>
    <row r="307" spans="1:1" ht="15.75" customHeight="1" x14ac:dyDescent="0.3">
      <c r="A307" s="42"/>
    </row>
    <row r="308" spans="1:1" ht="15.75" customHeight="1" x14ac:dyDescent="0.3">
      <c r="A308" s="42"/>
    </row>
    <row r="309" spans="1:1" ht="15.75" customHeight="1" x14ac:dyDescent="0.3">
      <c r="A309" s="42"/>
    </row>
    <row r="310" spans="1:1" ht="15.75" customHeight="1" x14ac:dyDescent="0.3">
      <c r="A310" s="42"/>
    </row>
    <row r="311" spans="1:1" ht="15.75" customHeight="1" x14ac:dyDescent="0.3">
      <c r="A311" s="42"/>
    </row>
    <row r="312" spans="1:1" ht="15.75" customHeight="1" x14ac:dyDescent="0.3">
      <c r="A312" s="42"/>
    </row>
    <row r="313" spans="1:1" ht="15.75" customHeight="1" x14ac:dyDescent="0.3">
      <c r="A313" s="42"/>
    </row>
    <row r="314" spans="1:1" ht="15.75" customHeight="1" x14ac:dyDescent="0.3">
      <c r="A314" s="42"/>
    </row>
    <row r="315" spans="1:1" ht="15.75" customHeight="1" x14ac:dyDescent="0.3">
      <c r="A315" s="42"/>
    </row>
    <row r="316" spans="1:1" ht="15.75" customHeight="1" x14ac:dyDescent="0.3">
      <c r="A316" s="42"/>
    </row>
    <row r="317" spans="1:1" ht="15.75" customHeight="1" x14ac:dyDescent="0.3">
      <c r="A317" s="42"/>
    </row>
    <row r="318" spans="1:1" ht="15.75" customHeight="1" x14ac:dyDescent="0.3">
      <c r="A318" s="42"/>
    </row>
    <row r="319" spans="1:1" ht="15.75" customHeight="1" x14ac:dyDescent="0.3">
      <c r="A319" s="42"/>
    </row>
    <row r="320" spans="1:1" ht="15.75" customHeight="1" x14ac:dyDescent="0.3">
      <c r="A320" s="42"/>
    </row>
    <row r="321" spans="1:1" ht="15.75" customHeight="1" x14ac:dyDescent="0.3">
      <c r="A321" s="42"/>
    </row>
    <row r="322" spans="1:1" ht="15.75" customHeight="1" x14ac:dyDescent="0.3">
      <c r="A322" s="42"/>
    </row>
    <row r="323" spans="1:1" ht="15.75" customHeight="1" x14ac:dyDescent="0.3">
      <c r="A323" s="42"/>
    </row>
    <row r="324" spans="1:1" ht="15.75" customHeight="1" x14ac:dyDescent="0.3">
      <c r="A324" s="42"/>
    </row>
    <row r="325" spans="1:1" ht="15.75" customHeight="1" x14ac:dyDescent="0.3">
      <c r="A325" s="42"/>
    </row>
    <row r="326" spans="1:1" ht="15.75" customHeight="1" x14ac:dyDescent="0.3">
      <c r="A326" s="42"/>
    </row>
    <row r="327" spans="1:1" ht="15.75" customHeight="1" x14ac:dyDescent="0.3">
      <c r="A327" s="42"/>
    </row>
    <row r="328" spans="1:1" ht="15.75" customHeight="1" x14ac:dyDescent="0.3">
      <c r="A328" s="42"/>
    </row>
    <row r="329" spans="1:1" ht="15.75" customHeight="1" x14ac:dyDescent="0.3">
      <c r="A329" s="42"/>
    </row>
    <row r="330" spans="1:1" ht="15.75" customHeight="1" x14ac:dyDescent="0.3">
      <c r="A330" s="42"/>
    </row>
    <row r="331" spans="1:1" ht="15.75" customHeight="1" x14ac:dyDescent="0.3">
      <c r="A331" s="42"/>
    </row>
    <row r="332" spans="1:1" ht="15.75" customHeight="1" x14ac:dyDescent="0.3">
      <c r="A332" s="42"/>
    </row>
    <row r="333" spans="1:1" ht="15.75" customHeight="1" x14ac:dyDescent="0.3">
      <c r="A333" s="42"/>
    </row>
    <row r="334" spans="1:1" ht="15.75" customHeight="1" x14ac:dyDescent="0.3">
      <c r="A334" s="42"/>
    </row>
    <row r="335" spans="1:1" ht="15.75" customHeight="1" x14ac:dyDescent="0.3">
      <c r="A335" s="42"/>
    </row>
    <row r="336" spans="1:1" ht="15.75" customHeight="1" x14ac:dyDescent="0.3">
      <c r="A336" s="42"/>
    </row>
    <row r="337" spans="1:1" ht="15.75" customHeight="1" x14ac:dyDescent="0.3">
      <c r="A337" s="42"/>
    </row>
    <row r="338" spans="1:1" ht="15.75" customHeight="1" x14ac:dyDescent="0.3">
      <c r="A338" s="42"/>
    </row>
    <row r="339" spans="1:1" ht="15.75" customHeight="1" x14ac:dyDescent="0.3">
      <c r="A339" s="42"/>
    </row>
    <row r="340" spans="1:1" ht="15.75" customHeight="1" x14ac:dyDescent="0.3">
      <c r="A340" s="42"/>
    </row>
    <row r="341" spans="1:1" ht="15.75" customHeight="1" x14ac:dyDescent="0.3">
      <c r="A341" s="42"/>
    </row>
    <row r="342" spans="1:1" ht="15.75" customHeight="1" x14ac:dyDescent="0.3">
      <c r="A342" s="42"/>
    </row>
    <row r="343" spans="1:1" ht="15.75" customHeight="1" x14ac:dyDescent="0.3">
      <c r="A343" s="42"/>
    </row>
    <row r="344" spans="1:1" ht="15.75" customHeight="1" x14ac:dyDescent="0.3">
      <c r="A344" s="42"/>
    </row>
    <row r="345" spans="1:1" ht="15.75" customHeight="1" x14ac:dyDescent="0.3">
      <c r="A345" s="42"/>
    </row>
    <row r="346" spans="1:1" ht="15.75" customHeight="1" x14ac:dyDescent="0.3">
      <c r="A346" s="42"/>
    </row>
    <row r="347" spans="1:1" ht="15.75" customHeight="1" x14ac:dyDescent="0.3">
      <c r="A347" s="42"/>
    </row>
    <row r="348" spans="1:1" ht="15.75" customHeight="1" x14ac:dyDescent="0.3">
      <c r="A348" s="42"/>
    </row>
    <row r="349" spans="1:1" ht="15.75" customHeight="1" x14ac:dyDescent="0.3">
      <c r="A349" s="42"/>
    </row>
    <row r="350" spans="1:1" ht="15.75" customHeight="1" x14ac:dyDescent="0.3">
      <c r="A350" s="42"/>
    </row>
    <row r="351" spans="1:1" ht="15.75" customHeight="1" x14ac:dyDescent="0.3">
      <c r="A351" s="42"/>
    </row>
    <row r="352" spans="1:1" ht="15.75" customHeight="1" x14ac:dyDescent="0.3">
      <c r="A352" s="42"/>
    </row>
    <row r="353" spans="1:1" ht="15.75" customHeight="1" x14ac:dyDescent="0.3">
      <c r="A353" s="42"/>
    </row>
    <row r="354" spans="1:1" ht="15.75" customHeight="1" x14ac:dyDescent="0.3">
      <c r="A354" s="42"/>
    </row>
    <row r="355" spans="1:1" ht="15.75" customHeight="1" x14ac:dyDescent="0.3">
      <c r="A355" s="42"/>
    </row>
    <row r="356" spans="1:1" ht="15.75" customHeight="1" x14ac:dyDescent="0.3">
      <c r="A356" s="42"/>
    </row>
    <row r="357" spans="1:1" ht="15.75" customHeight="1" x14ac:dyDescent="0.3">
      <c r="A357" s="42"/>
    </row>
    <row r="358" spans="1:1" ht="15.75" customHeight="1" x14ac:dyDescent="0.3">
      <c r="A358" s="42"/>
    </row>
    <row r="359" spans="1:1" ht="15.75" customHeight="1" x14ac:dyDescent="0.3">
      <c r="A359" s="42"/>
    </row>
    <row r="360" spans="1:1" ht="15.75" customHeight="1" x14ac:dyDescent="0.3">
      <c r="A360" s="42"/>
    </row>
    <row r="361" spans="1:1" ht="15.75" customHeight="1" x14ac:dyDescent="0.3">
      <c r="A361" s="42"/>
    </row>
    <row r="362" spans="1:1" ht="15.75" customHeight="1" x14ac:dyDescent="0.3">
      <c r="A362" s="42"/>
    </row>
    <row r="363" spans="1:1" ht="15.75" customHeight="1" x14ac:dyDescent="0.3">
      <c r="A363" s="42"/>
    </row>
    <row r="364" spans="1:1" ht="15.75" customHeight="1" x14ac:dyDescent="0.3">
      <c r="A364" s="42"/>
    </row>
    <row r="365" spans="1:1" ht="15.75" customHeight="1" x14ac:dyDescent="0.3">
      <c r="A365" s="42"/>
    </row>
    <row r="366" spans="1:1" ht="15.75" customHeight="1" x14ac:dyDescent="0.3">
      <c r="A366" s="42"/>
    </row>
    <row r="367" spans="1:1" ht="15.75" customHeight="1" x14ac:dyDescent="0.3">
      <c r="A367" s="42"/>
    </row>
    <row r="368" spans="1:1" ht="15.75" customHeight="1" x14ac:dyDescent="0.3">
      <c r="A368" s="42"/>
    </row>
    <row r="369" spans="1:1" ht="15.75" customHeight="1" x14ac:dyDescent="0.3">
      <c r="A369" s="42"/>
    </row>
    <row r="370" spans="1:1" ht="15.75" customHeight="1" x14ac:dyDescent="0.3">
      <c r="A370" s="42"/>
    </row>
    <row r="371" spans="1:1" ht="15.75" customHeight="1" x14ac:dyDescent="0.3">
      <c r="A371" s="42"/>
    </row>
    <row r="372" spans="1:1" ht="15.75" customHeight="1" x14ac:dyDescent="0.3">
      <c r="A372" s="42"/>
    </row>
    <row r="373" spans="1:1" ht="15.75" customHeight="1" x14ac:dyDescent="0.3">
      <c r="A373" s="42"/>
    </row>
    <row r="374" spans="1:1" ht="15.75" customHeight="1" x14ac:dyDescent="0.3">
      <c r="A374" s="42"/>
    </row>
    <row r="375" spans="1:1" ht="15.75" customHeight="1" x14ac:dyDescent="0.3">
      <c r="A375" s="42"/>
    </row>
    <row r="376" spans="1:1" ht="15.75" customHeight="1" x14ac:dyDescent="0.3">
      <c r="A376" s="42"/>
    </row>
    <row r="377" spans="1:1" ht="15.75" customHeight="1" x14ac:dyDescent="0.3">
      <c r="A377" s="42"/>
    </row>
    <row r="378" spans="1:1" ht="15.75" customHeight="1" x14ac:dyDescent="0.3">
      <c r="A378" s="42"/>
    </row>
    <row r="379" spans="1:1" ht="15.75" customHeight="1" x14ac:dyDescent="0.3">
      <c r="A379" s="42"/>
    </row>
    <row r="380" spans="1:1" ht="15.75" customHeight="1" x14ac:dyDescent="0.3">
      <c r="A380" s="42"/>
    </row>
    <row r="381" spans="1:1" ht="15.75" customHeight="1" x14ac:dyDescent="0.3">
      <c r="A381" s="42"/>
    </row>
    <row r="382" spans="1:1" ht="15.75" customHeight="1" x14ac:dyDescent="0.3">
      <c r="A382" s="42"/>
    </row>
    <row r="383" spans="1:1" ht="15.75" customHeight="1" x14ac:dyDescent="0.3">
      <c r="A383" s="42"/>
    </row>
    <row r="384" spans="1:1" ht="15.75" customHeight="1" x14ac:dyDescent="0.3">
      <c r="A384" s="42"/>
    </row>
    <row r="385" spans="1:1" ht="15.75" customHeight="1" x14ac:dyDescent="0.3">
      <c r="A385" s="42"/>
    </row>
    <row r="386" spans="1:1" ht="15.75" customHeight="1" x14ac:dyDescent="0.3">
      <c r="A386" s="42"/>
    </row>
    <row r="387" spans="1:1" ht="15.75" customHeight="1" x14ac:dyDescent="0.3">
      <c r="A387" s="42"/>
    </row>
    <row r="388" spans="1:1" ht="15.75" customHeight="1" x14ac:dyDescent="0.3">
      <c r="A388" s="42"/>
    </row>
    <row r="389" spans="1:1" ht="15.75" customHeight="1" x14ac:dyDescent="0.3">
      <c r="A389" s="42"/>
    </row>
    <row r="390" spans="1:1" ht="15.75" customHeight="1" x14ac:dyDescent="0.3">
      <c r="A390" s="42"/>
    </row>
    <row r="391" spans="1:1" ht="15.75" customHeight="1" x14ac:dyDescent="0.3">
      <c r="A391" s="42"/>
    </row>
    <row r="392" spans="1:1" ht="15.75" customHeight="1" x14ac:dyDescent="0.3">
      <c r="A392" s="42"/>
    </row>
    <row r="393" spans="1:1" ht="15.75" customHeight="1" x14ac:dyDescent="0.3">
      <c r="A393" s="42"/>
    </row>
    <row r="394" spans="1:1" ht="15.75" customHeight="1" x14ac:dyDescent="0.3">
      <c r="A394" s="42"/>
    </row>
    <row r="395" spans="1:1" ht="15.75" customHeight="1" x14ac:dyDescent="0.3">
      <c r="A395" s="42"/>
    </row>
    <row r="396" spans="1:1" ht="15.75" customHeight="1" x14ac:dyDescent="0.3">
      <c r="A396" s="42"/>
    </row>
    <row r="397" spans="1:1" ht="15.75" customHeight="1" x14ac:dyDescent="0.3">
      <c r="A397" s="42"/>
    </row>
    <row r="398" spans="1:1" ht="15.75" customHeight="1" x14ac:dyDescent="0.3">
      <c r="A398" s="42"/>
    </row>
    <row r="399" spans="1:1" ht="15.75" customHeight="1" x14ac:dyDescent="0.3">
      <c r="A399" s="42"/>
    </row>
    <row r="400" spans="1:1" ht="15.75" customHeight="1" x14ac:dyDescent="0.3">
      <c r="A400" s="42"/>
    </row>
    <row r="401" spans="1:1" ht="15.75" customHeight="1" x14ac:dyDescent="0.3">
      <c r="A401" s="42"/>
    </row>
    <row r="402" spans="1:1" ht="15.75" customHeight="1" x14ac:dyDescent="0.3">
      <c r="A402" s="42"/>
    </row>
    <row r="403" spans="1:1" ht="15.75" customHeight="1" x14ac:dyDescent="0.3">
      <c r="A403" s="42"/>
    </row>
    <row r="404" spans="1:1" ht="15.75" customHeight="1" x14ac:dyDescent="0.3">
      <c r="A404" s="42"/>
    </row>
    <row r="405" spans="1:1" ht="15.75" customHeight="1" x14ac:dyDescent="0.3">
      <c r="A405" s="42"/>
    </row>
    <row r="406" spans="1:1" ht="15.75" customHeight="1" x14ac:dyDescent="0.3">
      <c r="A406" s="42"/>
    </row>
    <row r="407" spans="1:1" ht="15.75" customHeight="1" x14ac:dyDescent="0.3">
      <c r="A407" s="42"/>
    </row>
    <row r="408" spans="1:1" ht="15.75" customHeight="1" x14ac:dyDescent="0.3">
      <c r="A408" s="42"/>
    </row>
    <row r="409" spans="1:1" ht="15.75" customHeight="1" x14ac:dyDescent="0.3">
      <c r="A409" s="42"/>
    </row>
    <row r="410" spans="1:1" ht="15.75" customHeight="1" x14ac:dyDescent="0.3">
      <c r="A410" s="42"/>
    </row>
    <row r="411" spans="1:1" ht="15.75" customHeight="1" x14ac:dyDescent="0.3">
      <c r="A411" s="42"/>
    </row>
    <row r="412" spans="1:1" ht="15.75" customHeight="1" x14ac:dyDescent="0.3">
      <c r="A412" s="42"/>
    </row>
    <row r="413" spans="1:1" ht="15.75" customHeight="1" x14ac:dyDescent="0.3">
      <c r="A413" s="42"/>
    </row>
    <row r="414" spans="1:1" ht="15.75" customHeight="1" x14ac:dyDescent="0.3">
      <c r="A414" s="42"/>
    </row>
    <row r="415" spans="1:1" ht="15.75" customHeight="1" x14ac:dyDescent="0.3">
      <c r="A415" s="42"/>
    </row>
    <row r="416" spans="1:1" ht="15.75" customHeight="1" x14ac:dyDescent="0.3">
      <c r="A416" s="42"/>
    </row>
    <row r="417" spans="1:1" ht="15.75" customHeight="1" x14ac:dyDescent="0.3">
      <c r="A417" s="42"/>
    </row>
    <row r="418" spans="1:1" ht="15.75" customHeight="1" x14ac:dyDescent="0.3">
      <c r="A418" s="42"/>
    </row>
    <row r="419" spans="1:1" ht="15.75" customHeight="1" x14ac:dyDescent="0.3">
      <c r="A419" s="42"/>
    </row>
    <row r="420" spans="1:1" ht="15.75" customHeight="1" x14ac:dyDescent="0.3">
      <c r="A420" s="42"/>
    </row>
    <row r="421" spans="1:1" ht="15.75" customHeight="1" x14ac:dyDescent="0.3">
      <c r="A421" s="42"/>
    </row>
    <row r="422" spans="1:1" ht="15.75" customHeight="1" x14ac:dyDescent="0.3">
      <c r="A422" s="42"/>
    </row>
    <row r="423" spans="1:1" ht="15.75" customHeight="1" x14ac:dyDescent="0.3">
      <c r="A423" s="42"/>
    </row>
    <row r="424" spans="1:1" ht="15.75" customHeight="1" x14ac:dyDescent="0.3">
      <c r="A424" s="42"/>
    </row>
    <row r="425" spans="1:1" ht="15.75" customHeight="1" x14ac:dyDescent="0.3">
      <c r="A425" s="42"/>
    </row>
    <row r="426" spans="1:1" ht="15.75" customHeight="1" x14ac:dyDescent="0.3">
      <c r="A426" s="42"/>
    </row>
    <row r="427" spans="1:1" ht="15.75" customHeight="1" x14ac:dyDescent="0.3">
      <c r="A427" s="42"/>
    </row>
    <row r="428" spans="1:1" ht="15.75" customHeight="1" x14ac:dyDescent="0.3">
      <c r="A428" s="42"/>
    </row>
    <row r="429" spans="1:1" ht="15.75" customHeight="1" x14ac:dyDescent="0.3">
      <c r="A429" s="42"/>
    </row>
    <row r="430" spans="1:1" ht="15.75" customHeight="1" x14ac:dyDescent="0.3">
      <c r="A430" s="42"/>
    </row>
    <row r="431" spans="1:1" ht="15.75" customHeight="1" x14ac:dyDescent="0.3">
      <c r="A431" s="42"/>
    </row>
    <row r="432" spans="1:1" ht="15.75" customHeight="1" x14ac:dyDescent="0.3">
      <c r="A432" s="42"/>
    </row>
    <row r="433" spans="1:1" ht="15.75" customHeight="1" x14ac:dyDescent="0.3">
      <c r="A433" s="42"/>
    </row>
    <row r="434" spans="1:1" ht="15.75" customHeight="1" x14ac:dyDescent="0.3">
      <c r="A434" s="42"/>
    </row>
    <row r="435" spans="1:1" ht="15.75" customHeight="1" x14ac:dyDescent="0.3">
      <c r="A435" s="42"/>
    </row>
    <row r="436" spans="1:1" ht="15.75" customHeight="1" x14ac:dyDescent="0.3">
      <c r="A436" s="42"/>
    </row>
    <row r="437" spans="1:1" ht="15.75" customHeight="1" x14ac:dyDescent="0.3">
      <c r="A437" s="42"/>
    </row>
    <row r="438" spans="1:1" ht="15.75" customHeight="1" x14ac:dyDescent="0.3">
      <c r="A438" s="42"/>
    </row>
    <row r="439" spans="1:1" ht="15.75" customHeight="1" x14ac:dyDescent="0.3">
      <c r="A439" s="42"/>
    </row>
    <row r="440" spans="1:1" ht="15.75" customHeight="1" x14ac:dyDescent="0.3">
      <c r="A440" s="42"/>
    </row>
    <row r="441" spans="1:1" ht="15.75" customHeight="1" x14ac:dyDescent="0.3">
      <c r="A441" s="42"/>
    </row>
    <row r="442" spans="1:1" ht="15.75" customHeight="1" x14ac:dyDescent="0.3">
      <c r="A442" s="42"/>
    </row>
    <row r="443" spans="1:1" ht="15.75" customHeight="1" x14ac:dyDescent="0.3">
      <c r="A443" s="42"/>
    </row>
    <row r="444" spans="1:1" ht="15.75" customHeight="1" x14ac:dyDescent="0.3">
      <c r="A444" s="42"/>
    </row>
    <row r="445" spans="1:1" ht="15.75" customHeight="1" x14ac:dyDescent="0.3">
      <c r="A445" s="42"/>
    </row>
    <row r="446" spans="1:1" ht="15.75" customHeight="1" x14ac:dyDescent="0.3">
      <c r="A446" s="42"/>
    </row>
    <row r="447" spans="1:1" ht="15.75" customHeight="1" x14ac:dyDescent="0.3">
      <c r="A447" s="42"/>
    </row>
    <row r="448" spans="1:1" ht="15.75" customHeight="1" x14ac:dyDescent="0.3">
      <c r="A448" s="42"/>
    </row>
    <row r="449" spans="1:1" ht="15.75" customHeight="1" x14ac:dyDescent="0.3">
      <c r="A449" s="42"/>
    </row>
    <row r="450" spans="1:1" ht="15.75" customHeight="1" x14ac:dyDescent="0.3">
      <c r="A450" s="42"/>
    </row>
    <row r="451" spans="1:1" ht="15.75" customHeight="1" x14ac:dyDescent="0.3">
      <c r="A451" s="42"/>
    </row>
    <row r="452" spans="1:1" ht="15.75" customHeight="1" x14ac:dyDescent="0.3">
      <c r="A452" s="42"/>
    </row>
    <row r="453" spans="1:1" ht="15.75" customHeight="1" x14ac:dyDescent="0.3">
      <c r="A453" s="42"/>
    </row>
    <row r="454" spans="1:1" ht="15.75" customHeight="1" x14ac:dyDescent="0.3">
      <c r="A454" s="42"/>
    </row>
    <row r="455" spans="1:1" ht="15.75" customHeight="1" x14ac:dyDescent="0.3">
      <c r="A455" s="42"/>
    </row>
    <row r="456" spans="1:1" ht="15.75" customHeight="1" x14ac:dyDescent="0.3">
      <c r="A456" s="42"/>
    </row>
    <row r="457" spans="1:1" ht="15.75" customHeight="1" x14ac:dyDescent="0.3">
      <c r="A457" s="42"/>
    </row>
    <row r="458" spans="1:1" ht="15.75" customHeight="1" x14ac:dyDescent="0.3">
      <c r="A458" s="42"/>
    </row>
    <row r="459" spans="1:1" ht="15.75" customHeight="1" x14ac:dyDescent="0.3">
      <c r="A459" s="42"/>
    </row>
    <row r="460" spans="1:1" ht="15.75" customHeight="1" x14ac:dyDescent="0.3">
      <c r="A460" s="42"/>
    </row>
    <row r="461" spans="1:1" ht="15.75" customHeight="1" x14ac:dyDescent="0.3">
      <c r="A461" s="42"/>
    </row>
    <row r="462" spans="1:1" ht="15.75" customHeight="1" x14ac:dyDescent="0.3">
      <c r="A462" s="42"/>
    </row>
    <row r="463" spans="1:1" ht="15.75" customHeight="1" x14ac:dyDescent="0.3">
      <c r="A463" s="42"/>
    </row>
    <row r="464" spans="1:1" ht="15.75" customHeight="1" x14ac:dyDescent="0.3">
      <c r="A464" s="42"/>
    </row>
    <row r="465" spans="1:1" ht="15.75" customHeight="1" x14ac:dyDescent="0.3">
      <c r="A465" s="42"/>
    </row>
    <row r="466" spans="1:1" ht="15.75" customHeight="1" x14ac:dyDescent="0.3">
      <c r="A466" s="42"/>
    </row>
    <row r="467" spans="1:1" ht="15.75" customHeight="1" x14ac:dyDescent="0.3">
      <c r="A467" s="42"/>
    </row>
    <row r="468" spans="1:1" ht="15.75" customHeight="1" x14ac:dyDescent="0.3">
      <c r="A468" s="42"/>
    </row>
    <row r="469" spans="1:1" ht="15.75" customHeight="1" x14ac:dyDescent="0.3">
      <c r="A469" s="42"/>
    </row>
    <row r="470" spans="1:1" ht="15.75" customHeight="1" x14ac:dyDescent="0.3">
      <c r="A470" s="42"/>
    </row>
    <row r="471" spans="1:1" ht="15.75" customHeight="1" x14ac:dyDescent="0.3">
      <c r="A471" s="42"/>
    </row>
    <row r="472" spans="1:1" ht="15.75" customHeight="1" x14ac:dyDescent="0.3">
      <c r="A472" s="42"/>
    </row>
    <row r="473" spans="1:1" ht="15.75" customHeight="1" x14ac:dyDescent="0.3">
      <c r="A473" s="42"/>
    </row>
    <row r="474" spans="1:1" ht="15.75" customHeight="1" x14ac:dyDescent="0.3">
      <c r="A474" s="42"/>
    </row>
    <row r="475" spans="1:1" ht="15.75" customHeight="1" x14ac:dyDescent="0.3">
      <c r="A475" s="42"/>
    </row>
    <row r="476" spans="1:1" ht="15.75" customHeight="1" x14ac:dyDescent="0.3">
      <c r="A476" s="42"/>
    </row>
    <row r="477" spans="1:1" ht="15.75" customHeight="1" x14ac:dyDescent="0.3">
      <c r="A477" s="42"/>
    </row>
    <row r="478" spans="1:1" ht="15.75" customHeight="1" x14ac:dyDescent="0.3">
      <c r="A478" s="42"/>
    </row>
    <row r="479" spans="1:1" ht="15.75" customHeight="1" x14ac:dyDescent="0.3">
      <c r="A479" s="42"/>
    </row>
    <row r="480" spans="1:1" ht="15.75" customHeight="1" x14ac:dyDescent="0.3">
      <c r="A480" s="42"/>
    </row>
    <row r="481" spans="1:1" ht="15.75" customHeight="1" x14ac:dyDescent="0.3">
      <c r="A481" s="42"/>
    </row>
    <row r="482" spans="1:1" ht="15.75" customHeight="1" x14ac:dyDescent="0.3">
      <c r="A482" s="42"/>
    </row>
    <row r="483" spans="1:1" ht="15.75" customHeight="1" x14ac:dyDescent="0.3">
      <c r="A483" s="42"/>
    </row>
    <row r="484" spans="1:1" ht="15.75" customHeight="1" x14ac:dyDescent="0.3">
      <c r="A484" s="42"/>
    </row>
    <row r="485" spans="1:1" ht="15.75" customHeight="1" x14ac:dyDescent="0.3">
      <c r="A485" s="42"/>
    </row>
    <row r="486" spans="1:1" ht="15.75" customHeight="1" x14ac:dyDescent="0.3">
      <c r="A486" s="42"/>
    </row>
    <row r="487" spans="1:1" ht="15.75" customHeight="1" x14ac:dyDescent="0.3">
      <c r="A487" s="42"/>
    </row>
    <row r="488" spans="1:1" ht="15.75" customHeight="1" x14ac:dyDescent="0.3">
      <c r="A488" s="42"/>
    </row>
    <row r="489" spans="1:1" ht="15.75" customHeight="1" x14ac:dyDescent="0.3">
      <c r="A489" s="42"/>
    </row>
    <row r="490" spans="1:1" ht="15.75" customHeight="1" x14ac:dyDescent="0.3">
      <c r="A490" s="42"/>
    </row>
    <row r="491" spans="1:1" ht="15.75" customHeight="1" x14ac:dyDescent="0.3">
      <c r="A491" s="42"/>
    </row>
    <row r="492" spans="1:1" ht="15.75" customHeight="1" x14ac:dyDescent="0.3">
      <c r="A492" s="42"/>
    </row>
    <row r="493" spans="1:1" ht="15.75" customHeight="1" x14ac:dyDescent="0.3">
      <c r="A493" s="42"/>
    </row>
    <row r="494" spans="1:1" ht="15.75" customHeight="1" x14ac:dyDescent="0.3">
      <c r="A494" s="42"/>
    </row>
    <row r="495" spans="1:1" ht="15.75" customHeight="1" x14ac:dyDescent="0.3">
      <c r="A495" s="42"/>
    </row>
    <row r="496" spans="1:1" ht="15.75" customHeight="1" x14ac:dyDescent="0.3">
      <c r="A496" s="42"/>
    </row>
    <row r="497" spans="1:1" ht="15.75" customHeight="1" x14ac:dyDescent="0.3">
      <c r="A497" s="42"/>
    </row>
    <row r="498" spans="1:1" ht="15.75" customHeight="1" x14ac:dyDescent="0.3">
      <c r="A498" s="42"/>
    </row>
    <row r="499" spans="1:1" ht="15.75" customHeight="1" x14ac:dyDescent="0.3">
      <c r="A499" s="42"/>
    </row>
    <row r="500" spans="1:1" ht="15.75" customHeight="1" x14ac:dyDescent="0.3">
      <c r="A500" s="42"/>
    </row>
    <row r="501" spans="1:1" ht="15.75" customHeight="1" x14ac:dyDescent="0.3">
      <c r="A501" s="42"/>
    </row>
    <row r="502" spans="1:1" ht="15.75" customHeight="1" x14ac:dyDescent="0.3">
      <c r="A502" s="42"/>
    </row>
    <row r="503" spans="1:1" ht="15.75" customHeight="1" x14ac:dyDescent="0.3">
      <c r="A503" s="42"/>
    </row>
    <row r="504" spans="1:1" ht="15.75" customHeight="1" x14ac:dyDescent="0.3">
      <c r="A504" s="42"/>
    </row>
    <row r="505" spans="1:1" ht="15.75" customHeight="1" x14ac:dyDescent="0.3">
      <c r="A505" s="42"/>
    </row>
    <row r="506" spans="1:1" ht="15.75" customHeight="1" x14ac:dyDescent="0.3">
      <c r="A506" s="42"/>
    </row>
    <row r="507" spans="1:1" ht="15.75" customHeight="1" x14ac:dyDescent="0.3">
      <c r="A507" s="42"/>
    </row>
    <row r="508" spans="1:1" ht="15.75" customHeight="1" x14ac:dyDescent="0.3">
      <c r="A508" s="42"/>
    </row>
    <row r="509" spans="1:1" ht="15.75" customHeight="1" x14ac:dyDescent="0.3">
      <c r="A509" s="42"/>
    </row>
    <row r="510" spans="1:1" ht="15.75" customHeight="1" x14ac:dyDescent="0.3">
      <c r="A510" s="42"/>
    </row>
    <row r="511" spans="1:1" ht="15.75" customHeight="1" x14ac:dyDescent="0.3">
      <c r="A511" s="42"/>
    </row>
    <row r="512" spans="1:1" ht="15.75" customHeight="1" x14ac:dyDescent="0.3">
      <c r="A512" s="42"/>
    </row>
    <row r="513" spans="1:1" ht="15.75" customHeight="1" x14ac:dyDescent="0.3">
      <c r="A513" s="42"/>
    </row>
    <row r="514" spans="1:1" ht="15.75" customHeight="1" x14ac:dyDescent="0.3">
      <c r="A514" s="42"/>
    </row>
    <row r="515" spans="1:1" ht="15.75" customHeight="1" x14ac:dyDescent="0.3">
      <c r="A515" s="42"/>
    </row>
    <row r="516" spans="1:1" ht="15.75" customHeight="1" x14ac:dyDescent="0.3">
      <c r="A516" s="42"/>
    </row>
    <row r="517" spans="1:1" ht="15.75" customHeight="1" x14ac:dyDescent="0.3">
      <c r="A517" s="42"/>
    </row>
    <row r="518" spans="1:1" ht="15.75" customHeight="1" x14ac:dyDescent="0.3">
      <c r="A518" s="42"/>
    </row>
    <row r="519" spans="1:1" ht="15.75" customHeight="1" x14ac:dyDescent="0.3">
      <c r="A519" s="42"/>
    </row>
    <row r="520" spans="1:1" ht="15.75" customHeight="1" x14ac:dyDescent="0.3">
      <c r="A520" s="42"/>
    </row>
    <row r="521" spans="1:1" ht="15.75" customHeight="1" x14ac:dyDescent="0.3">
      <c r="A521" s="42"/>
    </row>
    <row r="522" spans="1:1" ht="15.75" customHeight="1" x14ac:dyDescent="0.3">
      <c r="A522" s="42"/>
    </row>
    <row r="523" spans="1:1" ht="15.75" customHeight="1" x14ac:dyDescent="0.3">
      <c r="A523" s="42"/>
    </row>
    <row r="524" spans="1:1" ht="15.75" customHeight="1" x14ac:dyDescent="0.3">
      <c r="A524" s="42"/>
    </row>
    <row r="525" spans="1:1" ht="15.75" customHeight="1" x14ac:dyDescent="0.3">
      <c r="A525" s="42"/>
    </row>
    <row r="526" spans="1:1" ht="15.75" customHeight="1" x14ac:dyDescent="0.3">
      <c r="A526" s="42"/>
    </row>
    <row r="527" spans="1:1" ht="15.75" customHeight="1" x14ac:dyDescent="0.3">
      <c r="A527" s="42"/>
    </row>
    <row r="528" spans="1:1" ht="15.75" customHeight="1" x14ac:dyDescent="0.3">
      <c r="A528" s="42"/>
    </row>
    <row r="529" spans="1:1" ht="15.75" customHeight="1" x14ac:dyDescent="0.3">
      <c r="A529" s="42"/>
    </row>
    <row r="530" spans="1:1" ht="15.75" customHeight="1" x14ac:dyDescent="0.3">
      <c r="A530" s="42"/>
    </row>
    <row r="531" spans="1:1" ht="15.75" customHeight="1" x14ac:dyDescent="0.3">
      <c r="A531" s="42"/>
    </row>
    <row r="532" spans="1:1" ht="15.75" customHeight="1" x14ac:dyDescent="0.3">
      <c r="A532" s="42"/>
    </row>
    <row r="533" spans="1:1" ht="15.75" customHeight="1" x14ac:dyDescent="0.3">
      <c r="A533" s="42"/>
    </row>
    <row r="534" spans="1:1" ht="15.75" customHeight="1" x14ac:dyDescent="0.3">
      <c r="A534" s="42"/>
    </row>
    <row r="535" spans="1:1" ht="15.75" customHeight="1" x14ac:dyDescent="0.3">
      <c r="A535" s="42"/>
    </row>
    <row r="536" spans="1:1" ht="15.75" customHeight="1" x14ac:dyDescent="0.3">
      <c r="A536" s="42"/>
    </row>
    <row r="537" spans="1:1" ht="15.75" customHeight="1" x14ac:dyDescent="0.3">
      <c r="A537" s="42"/>
    </row>
    <row r="538" spans="1:1" ht="15.75" customHeight="1" x14ac:dyDescent="0.3">
      <c r="A538" s="42"/>
    </row>
    <row r="539" spans="1:1" ht="15.75" customHeight="1" x14ac:dyDescent="0.3">
      <c r="A539" s="42"/>
    </row>
    <row r="540" spans="1:1" ht="15.75" customHeight="1" x14ac:dyDescent="0.3">
      <c r="A540" s="42"/>
    </row>
    <row r="541" spans="1:1" ht="15.75" customHeight="1" x14ac:dyDescent="0.3">
      <c r="A541" s="42"/>
    </row>
    <row r="542" spans="1:1" ht="15.75" customHeight="1" x14ac:dyDescent="0.3">
      <c r="A542" s="42"/>
    </row>
    <row r="543" spans="1:1" ht="15.75" customHeight="1" x14ac:dyDescent="0.3">
      <c r="A543" s="42"/>
    </row>
    <row r="544" spans="1:1" ht="15.75" customHeight="1" x14ac:dyDescent="0.3">
      <c r="A544" s="42"/>
    </row>
    <row r="545" spans="1:1" ht="15.75" customHeight="1" x14ac:dyDescent="0.3">
      <c r="A545" s="42"/>
    </row>
    <row r="546" spans="1:1" ht="15.75" customHeight="1" x14ac:dyDescent="0.3">
      <c r="A546" s="42"/>
    </row>
    <row r="547" spans="1:1" ht="15.75" customHeight="1" x14ac:dyDescent="0.3">
      <c r="A547" s="42"/>
    </row>
    <row r="548" spans="1:1" ht="15.75" customHeight="1" x14ac:dyDescent="0.3">
      <c r="A548" s="42"/>
    </row>
    <row r="549" spans="1:1" ht="15.75" customHeight="1" x14ac:dyDescent="0.3">
      <c r="A549" s="42"/>
    </row>
    <row r="550" spans="1:1" ht="15.75" customHeight="1" x14ac:dyDescent="0.3">
      <c r="A550" s="42"/>
    </row>
    <row r="551" spans="1:1" ht="15.75" customHeight="1" x14ac:dyDescent="0.3">
      <c r="A551" s="42"/>
    </row>
    <row r="552" spans="1:1" ht="15.75" customHeight="1" x14ac:dyDescent="0.3">
      <c r="A552" s="42"/>
    </row>
    <row r="553" spans="1:1" ht="15.75" customHeight="1" x14ac:dyDescent="0.3">
      <c r="A553" s="42"/>
    </row>
    <row r="554" spans="1:1" ht="15.75" customHeight="1" x14ac:dyDescent="0.3">
      <c r="A554" s="42"/>
    </row>
    <row r="555" spans="1:1" ht="15.75" customHeight="1" x14ac:dyDescent="0.3">
      <c r="A555" s="42"/>
    </row>
    <row r="556" spans="1:1" ht="15.75" customHeight="1" x14ac:dyDescent="0.3">
      <c r="A556" s="42"/>
    </row>
    <row r="557" spans="1:1" ht="15.75" customHeight="1" x14ac:dyDescent="0.3">
      <c r="A557" s="42"/>
    </row>
    <row r="558" spans="1:1" ht="15.75" customHeight="1" x14ac:dyDescent="0.3">
      <c r="A558" s="42"/>
    </row>
    <row r="559" spans="1:1" ht="15.75" customHeight="1" x14ac:dyDescent="0.3">
      <c r="A559" s="42"/>
    </row>
    <row r="560" spans="1:1" ht="15.75" customHeight="1" x14ac:dyDescent="0.3">
      <c r="A560" s="42"/>
    </row>
    <row r="561" spans="1:1" ht="15.75" customHeight="1" x14ac:dyDescent="0.3">
      <c r="A561" s="42"/>
    </row>
    <row r="562" spans="1:1" ht="15.75" customHeight="1" x14ac:dyDescent="0.3">
      <c r="A562" s="42"/>
    </row>
    <row r="563" spans="1:1" ht="15.75" customHeight="1" x14ac:dyDescent="0.3">
      <c r="A563" s="42"/>
    </row>
    <row r="564" spans="1:1" ht="15.75" customHeight="1" x14ac:dyDescent="0.3">
      <c r="A564" s="42"/>
    </row>
    <row r="565" spans="1:1" ht="15.75" customHeight="1" x14ac:dyDescent="0.3">
      <c r="A565" s="42"/>
    </row>
    <row r="566" spans="1:1" ht="15.75" customHeight="1" x14ac:dyDescent="0.3">
      <c r="A566" s="42"/>
    </row>
    <row r="567" spans="1:1" ht="15.75" customHeight="1" x14ac:dyDescent="0.3">
      <c r="A567" s="42"/>
    </row>
    <row r="568" spans="1:1" ht="15.75" customHeight="1" x14ac:dyDescent="0.3">
      <c r="A568" s="42"/>
    </row>
    <row r="569" spans="1:1" ht="15.75" customHeight="1" x14ac:dyDescent="0.3">
      <c r="A569" s="42"/>
    </row>
    <row r="570" spans="1:1" ht="15.75" customHeight="1" x14ac:dyDescent="0.3">
      <c r="A570" s="42"/>
    </row>
    <row r="571" spans="1:1" ht="15.75" customHeight="1" x14ac:dyDescent="0.3">
      <c r="A571" s="42"/>
    </row>
    <row r="572" spans="1:1" ht="15.75" customHeight="1" x14ac:dyDescent="0.3">
      <c r="A572" s="42"/>
    </row>
    <row r="573" spans="1:1" ht="15.75" customHeight="1" x14ac:dyDescent="0.3">
      <c r="A573" s="42"/>
    </row>
    <row r="574" spans="1:1" ht="15.75" customHeight="1" x14ac:dyDescent="0.3">
      <c r="A574" s="42"/>
    </row>
    <row r="575" spans="1:1" ht="15.75" customHeight="1" x14ac:dyDescent="0.3">
      <c r="A575" s="42"/>
    </row>
    <row r="576" spans="1:1" ht="15.75" customHeight="1" x14ac:dyDescent="0.3">
      <c r="A576" s="42"/>
    </row>
    <row r="577" spans="1:1" ht="15.75" customHeight="1" x14ac:dyDescent="0.3">
      <c r="A577" s="42"/>
    </row>
    <row r="578" spans="1:1" ht="15.75" customHeight="1" x14ac:dyDescent="0.3">
      <c r="A578" s="42"/>
    </row>
    <row r="579" spans="1:1" ht="15.75" customHeight="1" x14ac:dyDescent="0.3">
      <c r="A579" s="42"/>
    </row>
    <row r="580" spans="1:1" ht="15.75" customHeight="1" x14ac:dyDescent="0.3">
      <c r="A580" s="42"/>
    </row>
    <row r="581" spans="1:1" ht="15.75" customHeight="1" x14ac:dyDescent="0.3">
      <c r="A581" s="42"/>
    </row>
    <row r="582" spans="1:1" ht="15.75" customHeight="1" x14ac:dyDescent="0.3">
      <c r="A582" s="42"/>
    </row>
    <row r="583" spans="1:1" ht="15.75" customHeight="1" x14ac:dyDescent="0.3">
      <c r="A583" s="42"/>
    </row>
    <row r="584" spans="1:1" ht="15.75" customHeight="1" x14ac:dyDescent="0.3">
      <c r="A584" s="42"/>
    </row>
    <row r="585" spans="1:1" ht="15.75" customHeight="1" x14ac:dyDescent="0.3">
      <c r="A585" s="42"/>
    </row>
    <row r="586" spans="1:1" ht="15.75" customHeight="1" x14ac:dyDescent="0.3">
      <c r="A586" s="42"/>
    </row>
    <row r="587" spans="1:1" ht="15.75" customHeight="1" x14ac:dyDescent="0.3">
      <c r="A587" s="42"/>
    </row>
    <row r="588" spans="1:1" ht="15.75" customHeight="1" x14ac:dyDescent="0.3">
      <c r="A588" s="42"/>
    </row>
    <row r="589" spans="1:1" ht="15.75" customHeight="1" x14ac:dyDescent="0.3">
      <c r="A589" s="42"/>
    </row>
    <row r="590" spans="1:1" ht="15.75" customHeight="1" x14ac:dyDescent="0.3">
      <c r="A590" s="42"/>
    </row>
    <row r="591" spans="1:1" ht="15.75" customHeight="1" x14ac:dyDescent="0.3">
      <c r="A591" s="42"/>
    </row>
    <row r="592" spans="1:1" ht="15.75" customHeight="1" x14ac:dyDescent="0.3">
      <c r="A592" s="42"/>
    </row>
    <row r="593" spans="1:1" ht="15.75" customHeight="1" x14ac:dyDescent="0.3">
      <c r="A593" s="42"/>
    </row>
    <row r="594" spans="1:1" ht="15.75" customHeight="1" x14ac:dyDescent="0.3">
      <c r="A594" s="42"/>
    </row>
    <row r="595" spans="1:1" ht="15.75" customHeight="1" x14ac:dyDescent="0.3">
      <c r="A595" s="42"/>
    </row>
    <row r="596" spans="1:1" ht="15.75" customHeight="1" x14ac:dyDescent="0.3">
      <c r="A596" s="42"/>
    </row>
    <row r="597" spans="1:1" ht="15.75" customHeight="1" x14ac:dyDescent="0.3">
      <c r="A597" s="42"/>
    </row>
    <row r="598" spans="1:1" ht="15.75" customHeight="1" x14ac:dyDescent="0.3">
      <c r="A598" s="42"/>
    </row>
    <row r="599" spans="1:1" ht="15.75" customHeight="1" x14ac:dyDescent="0.3">
      <c r="A599" s="42"/>
    </row>
    <row r="600" spans="1:1" ht="15.75" customHeight="1" x14ac:dyDescent="0.3">
      <c r="A600" s="42"/>
    </row>
    <row r="601" spans="1:1" ht="15.75" customHeight="1" x14ac:dyDescent="0.3">
      <c r="A601" s="42"/>
    </row>
    <row r="602" spans="1:1" ht="15.75" customHeight="1" x14ac:dyDescent="0.3">
      <c r="A602" s="42"/>
    </row>
    <row r="603" spans="1:1" ht="15.75" customHeight="1" x14ac:dyDescent="0.3">
      <c r="A603" s="42"/>
    </row>
    <row r="604" spans="1:1" ht="15.75" customHeight="1" x14ac:dyDescent="0.3">
      <c r="A604" s="42"/>
    </row>
    <row r="605" spans="1:1" ht="15.75" customHeight="1" x14ac:dyDescent="0.3">
      <c r="A605" s="42"/>
    </row>
    <row r="606" spans="1:1" ht="15.75" customHeight="1" x14ac:dyDescent="0.3">
      <c r="A606" s="42"/>
    </row>
    <row r="607" spans="1:1" ht="15.75" customHeight="1" x14ac:dyDescent="0.3">
      <c r="A607" s="42"/>
    </row>
    <row r="608" spans="1:1" ht="15.75" customHeight="1" x14ac:dyDescent="0.3">
      <c r="A608" s="42"/>
    </row>
    <row r="609" spans="1:1" ht="15.75" customHeight="1" x14ac:dyDescent="0.3">
      <c r="A609" s="42"/>
    </row>
    <row r="610" spans="1:1" ht="15.75" customHeight="1" x14ac:dyDescent="0.3">
      <c r="A610" s="42"/>
    </row>
    <row r="611" spans="1:1" ht="15.75" customHeight="1" x14ac:dyDescent="0.3">
      <c r="A611" s="42"/>
    </row>
    <row r="612" spans="1:1" ht="15.75" customHeight="1" x14ac:dyDescent="0.3">
      <c r="A612" s="42"/>
    </row>
    <row r="613" spans="1:1" ht="15.75" customHeight="1" x14ac:dyDescent="0.3">
      <c r="A613" s="42"/>
    </row>
    <row r="614" spans="1:1" ht="15.75" customHeight="1" x14ac:dyDescent="0.3">
      <c r="A614" s="42"/>
    </row>
    <row r="615" spans="1:1" ht="15.75" customHeight="1" x14ac:dyDescent="0.3">
      <c r="A615" s="42"/>
    </row>
    <row r="616" spans="1:1" ht="15.75" customHeight="1" x14ac:dyDescent="0.3">
      <c r="A616" s="42"/>
    </row>
    <row r="617" spans="1:1" ht="15.75" customHeight="1" x14ac:dyDescent="0.3">
      <c r="A617" s="42"/>
    </row>
    <row r="618" spans="1:1" ht="15.75" customHeight="1" x14ac:dyDescent="0.3">
      <c r="A618" s="42"/>
    </row>
    <row r="619" spans="1:1" ht="15.75" customHeight="1" x14ac:dyDescent="0.3">
      <c r="A619" s="42"/>
    </row>
    <row r="620" spans="1:1" ht="15.75" customHeight="1" x14ac:dyDescent="0.3">
      <c r="A620" s="42"/>
    </row>
    <row r="621" spans="1:1" ht="15.75" customHeight="1" x14ac:dyDescent="0.3">
      <c r="A621" s="42"/>
    </row>
    <row r="622" spans="1:1" ht="15.75" customHeight="1" x14ac:dyDescent="0.3">
      <c r="A622" s="42"/>
    </row>
    <row r="623" spans="1:1" ht="15.75" customHeight="1" x14ac:dyDescent="0.3">
      <c r="A623" s="42"/>
    </row>
    <row r="624" spans="1:1" ht="15.75" customHeight="1" x14ac:dyDescent="0.3">
      <c r="A624" s="42"/>
    </row>
    <row r="625" spans="1:1" ht="15.75" customHeight="1" x14ac:dyDescent="0.3">
      <c r="A625" s="42"/>
    </row>
    <row r="626" spans="1:1" ht="15.75" customHeight="1" x14ac:dyDescent="0.3">
      <c r="A626" s="42"/>
    </row>
    <row r="627" spans="1:1" ht="15.75" customHeight="1" x14ac:dyDescent="0.3">
      <c r="A627" s="42"/>
    </row>
    <row r="628" spans="1:1" ht="15.75" customHeight="1" x14ac:dyDescent="0.3">
      <c r="A628" s="42"/>
    </row>
    <row r="629" spans="1:1" ht="15.75" customHeight="1" x14ac:dyDescent="0.3">
      <c r="A629" s="42"/>
    </row>
    <row r="630" spans="1:1" ht="15.75" customHeight="1" x14ac:dyDescent="0.3">
      <c r="A630" s="42"/>
    </row>
    <row r="631" spans="1:1" ht="15.75" customHeight="1" x14ac:dyDescent="0.3">
      <c r="A631" s="42"/>
    </row>
    <row r="632" spans="1:1" ht="15.75" customHeight="1" x14ac:dyDescent="0.3">
      <c r="A632" s="42"/>
    </row>
    <row r="633" spans="1:1" ht="15.75" customHeight="1" x14ac:dyDescent="0.3">
      <c r="A633" s="42"/>
    </row>
    <row r="634" spans="1:1" ht="15.75" customHeight="1" x14ac:dyDescent="0.3">
      <c r="A634" s="42"/>
    </row>
    <row r="635" spans="1:1" ht="15.75" customHeight="1" x14ac:dyDescent="0.3">
      <c r="A635" s="42"/>
    </row>
    <row r="636" spans="1:1" ht="15.75" customHeight="1" x14ac:dyDescent="0.3">
      <c r="A636" s="42"/>
    </row>
    <row r="637" spans="1:1" ht="15.75" customHeight="1" x14ac:dyDescent="0.3">
      <c r="A637" s="42"/>
    </row>
    <row r="638" spans="1:1" ht="15.75" customHeight="1" x14ac:dyDescent="0.3">
      <c r="A638" s="42"/>
    </row>
    <row r="639" spans="1:1" ht="15.75" customHeight="1" x14ac:dyDescent="0.3">
      <c r="A639" s="42"/>
    </row>
    <row r="640" spans="1:1" ht="15.75" customHeight="1" x14ac:dyDescent="0.3">
      <c r="A640" s="42"/>
    </row>
    <row r="641" spans="1:1" ht="15.75" customHeight="1" x14ac:dyDescent="0.3">
      <c r="A641" s="42"/>
    </row>
    <row r="642" spans="1:1" ht="15.75" customHeight="1" x14ac:dyDescent="0.3">
      <c r="A642" s="42"/>
    </row>
    <row r="643" spans="1:1" ht="15.75" customHeight="1" x14ac:dyDescent="0.3">
      <c r="A643" s="42"/>
    </row>
    <row r="644" spans="1:1" ht="15.75" customHeight="1" x14ac:dyDescent="0.3">
      <c r="A644" s="42"/>
    </row>
    <row r="645" spans="1:1" ht="15.75" customHeight="1" x14ac:dyDescent="0.3">
      <c r="A645" s="42"/>
    </row>
    <row r="646" spans="1:1" ht="15.75" customHeight="1" x14ac:dyDescent="0.3">
      <c r="A646" s="42"/>
    </row>
    <row r="647" spans="1:1" ht="15.75" customHeight="1" x14ac:dyDescent="0.3">
      <c r="A647" s="42"/>
    </row>
    <row r="648" spans="1:1" ht="15.75" customHeight="1" x14ac:dyDescent="0.3">
      <c r="A648" s="42"/>
    </row>
    <row r="649" spans="1:1" ht="15.75" customHeight="1" x14ac:dyDescent="0.3">
      <c r="A649" s="42"/>
    </row>
    <row r="650" spans="1:1" ht="15.75" customHeight="1" x14ac:dyDescent="0.3">
      <c r="A650" s="42"/>
    </row>
    <row r="651" spans="1:1" ht="15.75" customHeight="1" x14ac:dyDescent="0.3">
      <c r="A651" s="42"/>
    </row>
    <row r="652" spans="1:1" ht="15.75" customHeight="1" x14ac:dyDescent="0.3">
      <c r="A652" s="42"/>
    </row>
    <row r="653" spans="1:1" ht="15.75" customHeight="1" x14ac:dyDescent="0.3">
      <c r="A653" s="42"/>
    </row>
    <row r="654" spans="1:1" ht="15.75" customHeight="1" x14ac:dyDescent="0.3">
      <c r="A654" s="42"/>
    </row>
    <row r="655" spans="1:1" ht="15.75" customHeight="1" x14ac:dyDescent="0.3">
      <c r="A655" s="42"/>
    </row>
    <row r="656" spans="1:1" ht="15.75" customHeight="1" x14ac:dyDescent="0.3">
      <c r="A656" s="42"/>
    </row>
    <row r="657" spans="1:1" ht="15.75" customHeight="1" x14ac:dyDescent="0.3">
      <c r="A657" s="42"/>
    </row>
    <row r="658" spans="1:1" ht="15.75" customHeight="1" x14ac:dyDescent="0.3">
      <c r="A658" s="42"/>
    </row>
    <row r="659" spans="1:1" ht="15.75" customHeight="1" x14ac:dyDescent="0.3">
      <c r="A659" s="42"/>
    </row>
    <row r="660" spans="1:1" ht="15.75" customHeight="1" x14ac:dyDescent="0.3">
      <c r="A660" s="42"/>
    </row>
    <row r="661" spans="1:1" ht="15.75" customHeight="1" x14ac:dyDescent="0.3">
      <c r="A661" s="42"/>
    </row>
    <row r="662" spans="1:1" ht="15.75" customHeight="1" x14ac:dyDescent="0.3">
      <c r="A662" s="42"/>
    </row>
    <row r="663" spans="1:1" ht="15.75" customHeight="1" x14ac:dyDescent="0.3">
      <c r="A663" s="42"/>
    </row>
    <row r="664" spans="1:1" ht="15.75" customHeight="1" x14ac:dyDescent="0.3">
      <c r="A664" s="42"/>
    </row>
    <row r="665" spans="1:1" ht="15.75" customHeight="1" x14ac:dyDescent="0.3">
      <c r="A665" s="42"/>
    </row>
    <row r="666" spans="1:1" ht="15.75" customHeight="1" x14ac:dyDescent="0.3">
      <c r="A666" s="42"/>
    </row>
    <row r="667" spans="1:1" ht="15.75" customHeight="1" x14ac:dyDescent="0.3">
      <c r="A667" s="42"/>
    </row>
    <row r="668" spans="1:1" ht="15.75" customHeight="1" x14ac:dyDescent="0.3">
      <c r="A668" s="42"/>
    </row>
    <row r="669" spans="1:1" ht="15.75" customHeight="1" x14ac:dyDescent="0.3">
      <c r="A669" s="42"/>
    </row>
    <row r="670" spans="1:1" ht="15.75" customHeight="1" x14ac:dyDescent="0.3">
      <c r="A670" s="42"/>
    </row>
    <row r="671" spans="1:1" ht="15.75" customHeight="1" x14ac:dyDescent="0.3">
      <c r="A671" s="42"/>
    </row>
    <row r="672" spans="1:1" ht="15.75" customHeight="1" x14ac:dyDescent="0.3">
      <c r="A672" s="42"/>
    </row>
    <row r="673" spans="1:1" ht="15.75" customHeight="1" x14ac:dyDescent="0.3">
      <c r="A673" s="42"/>
    </row>
    <row r="674" spans="1:1" ht="15.75" customHeight="1" x14ac:dyDescent="0.3">
      <c r="A674" s="42"/>
    </row>
    <row r="675" spans="1:1" ht="15.75" customHeight="1" x14ac:dyDescent="0.3">
      <c r="A675" s="42"/>
    </row>
    <row r="676" spans="1:1" ht="15.75" customHeight="1" x14ac:dyDescent="0.3">
      <c r="A676" s="42"/>
    </row>
    <row r="677" spans="1:1" ht="15.75" customHeight="1" x14ac:dyDescent="0.3">
      <c r="A677" s="42"/>
    </row>
    <row r="678" spans="1:1" ht="15.75" customHeight="1" x14ac:dyDescent="0.3">
      <c r="A678" s="42"/>
    </row>
    <row r="679" spans="1:1" ht="15.75" customHeight="1" x14ac:dyDescent="0.3">
      <c r="A679" s="42"/>
    </row>
    <row r="680" spans="1:1" ht="15.75" customHeight="1" x14ac:dyDescent="0.3">
      <c r="A680" s="42"/>
    </row>
    <row r="681" spans="1:1" ht="15.75" customHeight="1" x14ac:dyDescent="0.3">
      <c r="A681" s="42"/>
    </row>
    <row r="682" spans="1:1" ht="15.75" customHeight="1" x14ac:dyDescent="0.3">
      <c r="A682" s="42"/>
    </row>
    <row r="683" spans="1:1" ht="15.75" customHeight="1" x14ac:dyDescent="0.3">
      <c r="A683" s="42"/>
    </row>
    <row r="684" spans="1:1" ht="15.75" customHeight="1" x14ac:dyDescent="0.3">
      <c r="A684" s="42"/>
    </row>
    <row r="685" spans="1:1" ht="15.75" customHeight="1" x14ac:dyDescent="0.3">
      <c r="A685" s="42"/>
    </row>
    <row r="686" spans="1:1" ht="15.75" customHeight="1" x14ac:dyDescent="0.3">
      <c r="A686" s="42"/>
    </row>
    <row r="687" spans="1:1" ht="15.75" customHeight="1" x14ac:dyDescent="0.3">
      <c r="A687" s="42"/>
    </row>
    <row r="688" spans="1:1" ht="15.75" customHeight="1" x14ac:dyDescent="0.3">
      <c r="A688" s="42"/>
    </row>
    <row r="689" spans="1:1" ht="15.75" customHeight="1" x14ac:dyDescent="0.3">
      <c r="A689" s="42"/>
    </row>
    <row r="690" spans="1:1" ht="15.75" customHeight="1" x14ac:dyDescent="0.3">
      <c r="A690" s="42"/>
    </row>
    <row r="691" spans="1:1" ht="15.75" customHeight="1" x14ac:dyDescent="0.3">
      <c r="A691" s="42"/>
    </row>
    <row r="692" spans="1:1" ht="15.75" customHeight="1" x14ac:dyDescent="0.3">
      <c r="A692" s="42"/>
    </row>
    <row r="693" spans="1:1" ht="15.75" customHeight="1" x14ac:dyDescent="0.3">
      <c r="A693" s="42"/>
    </row>
    <row r="694" spans="1:1" ht="15.75" customHeight="1" x14ac:dyDescent="0.3">
      <c r="A694" s="42"/>
    </row>
    <row r="695" spans="1:1" ht="15.75" customHeight="1" x14ac:dyDescent="0.3">
      <c r="A695" s="42"/>
    </row>
    <row r="696" spans="1:1" ht="15.75" customHeight="1" x14ac:dyDescent="0.3">
      <c r="A696" s="42"/>
    </row>
    <row r="697" spans="1:1" ht="15.75" customHeight="1" x14ac:dyDescent="0.3">
      <c r="A697" s="42"/>
    </row>
    <row r="698" spans="1:1" ht="15.75" customHeight="1" x14ac:dyDescent="0.3">
      <c r="A698" s="42"/>
    </row>
    <row r="699" spans="1:1" ht="15.75" customHeight="1" x14ac:dyDescent="0.3">
      <c r="A699" s="42"/>
    </row>
    <row r="700" spans="1:1" ht="15.75" customHeight="1" x14ac:dyDescent="0.3">
      <c r="A700" s="42"/>
    </row>
    <row r="701" spans="1:1" ht="15.75" customHeight="1" x14ac:dyDescent="0.3">
      <c r="A701" s="42"/>
    </row>
    <row r="702" spans="1:1" ht="15.75" customHeight="1" x14ac:dyDescent="0.3">
      <c r="A702" s="42"/>
    </row>
    <row r="703" spans="1:1" ht="15.75" customHeight="1" x14ac:dyDescent="0.3">
      <c r="A703" s="42"/>
    </row>
    <row r="704" spans="1:1" ht="15.75" customHeight="1" x14ac:dyDescent="0.3">
      <c r="A704" s="42"/>
    </row>
    <row r="705" spans="1:1" ht="15.75" customHeight="1" x14ac:dyDescent="0.3">
      <c r="A705" s="42"/>
    </row>
    <row r="706" spans="1:1" ht="15.75" customHeight="1" x14ac:dyDescent="0.3">
      <c r="A706" s="42"/>
    </row>
    <row r="707" spans="1:1" ht="15.75" customHeight="1" x14ac:dyDescent="0.3">
      <c r="A707" s="42"/>
    </row>
    <row r="708" spans="1:1" ht="15.75" customHeight="1" x14ac:dyDescent="0.3">
      <c r="A708" s="42"/>
    </row>
    <row r="709" spans="1:1" ht="15.75" customHeight="1" x14ac:dyDescent="0.3">
      <c r="A709" s="42"/>
    </row>
    <row r="710" spans="1:1" ht="15.75" customHeight="1" x14ac:dyDescent="0.3">
      <c r="A710" s="42"/>
    </row>
    <row r="711" spans="1:1" ht="15.75" customHeight="1" x14ac:dyDescent="0.3">
      <c r="A711" s="42"/>
    </row>
    <row r="712" spans="1:1" ht="15.75" customHeight="1" x14ac:dyDescent="0.3">
      <c r="A712" s="42"/>
    </row>
    <row r="713" spans="1:1" ht="15.75" customHeight="1" x14ac:dyDescent="0.3">
      <c r="A713" s="42"/>
    </row>
    <row r="714" spans="1:1" ht="15.75" customHeight="1" x14ac:dyDescent="0.3">
      <c r="A714" s="42"/>
    </row>
    <row r="715" spans="1:1" ht="15.75" customHeight="1" x14ac:dyDescent="0.3">
      <c r="A715" s="42"/>
    </row>
    <row r="716" spans="1:1" ht="15.75" customHeight="1" x14ac:dyDescent="0.3">
      <c r="A716" s="42"/>
    </row>
    <row r="717" spans="1:1" ht="15.75" customHeight="1" x14ac:dyDescent="0.3">
      <c r="A717" s="42"/>
    </row>
    <row r="718" spans="1:1" ht="15.75" customHeight="1" x14ac:dyDescent="0.3">
      <c r="A718" s="42"/>
    </row>
    <row r="719" spans="1:1" ht="15.75" customHeight="1" x14ac:dyDescent="0.3">
      <c r="A719" s="42"/>
    </row>
    <row r="720" spans="1:1" ht="15.75" customHeight="1" x14ac:dyDescent="0.3">
      <c r="A720" s="42"/>
    </row>
    <row r="721" spans="1:1" ht="15.75" customHeight="1" x14ac:dyDescent="0.3">
      <c r="A721" s="42"/>
    </row>
    <row r="722" spans="1:1" ht="15.75" customHeight="1" x14ac:dyDescent="0.3">
      <c r="A722" s="42"/>
    </row>
    <row r="723" spans="1:1" ht="15.75" customHeight="1" x14ac:dyDescent="0.3">
      <c r="A723" s="42"/>
    </row>
    <row r="724" spans="1:1" ht="15.75" customHeight="1" x14ac:dyDescent="0.3">
      <c r="A724" s="42"/>
    </row>
    <row r="725" spans="1:1" ht="15.75" customHeight="1" x14ac:dyDescent="0.3">
      <c r="A725" s="42"/>
    </row>
    <row r="726" spans="1:1" ht="15.75" customHeight="1" x14ac:dyDescent="0.3">
      <c r="A726" s="42"/>
    </row>
    <row r="727" spans="1:1" ht="15.75" customHeight="1" x14ac:dyDescent="0.3">
      <c r="A727" s="42"/>
    </row>
    <row r="728" spans="1:1" ht="15.75" customHeight="1" x14ac:dyDescent="0.3">
      <c r="A728" s="42"/>
    </row>
    <row r="729" spans="1:1" ht="15.75" customHeight="1" x14ac:dyDescent="0.3">
      <c r="A729" s="42"/>
    </row>
    <row r="730" spans="1:1" ht="15.75" customHeight="1" x14ac:dyDescent="0.3">
      <c r="A730" s="42"/>
    </row>
    <row r="731" spans="1:1" ht="15.75" customHeight="1" x14ac:dyDescent="0.3">
      <c r="A731" s="42"/>
    </row>
    <row r="732" spans="1:1" ht="15.75" customHeight="1" x14ac:dyDescent="0.3">
      <c r="A732" s="42"/>
    </row>
    <row r="733" spans="1:1" ht="15.75" customHeight="1" x14ac:dyDescent="0.3">
      <c r="A733" s="42"/>
    </row>
    <row r="734" spans="1:1" ht="15.75" customHeight="1" x14ac:dyDescent="0.3">
      <c r="A734" s="42"/>
    </row>
    <row r="735" spans="1:1" ht="15.75" customHeight="1" x14ac:dyDescent="0.3">
      <c r="A735" s="42"/>
    </row>
    <row r="736" spans="1:1" ht="15.75" customHeight="1" x14ac:dyDescent="0.3">
      <c r="A736" s="42"/>
    </row>
    <row r="737" spans="1:1" ht="15.75" customHeight="1" x14ac:dyDescent="0.3">
      <c r="A737" s="42"/>
    </row>
    <row r="738" spans="1:1" ht="15.75" customHeight="1" x14ac:dyDescent="0.3">
      <c r="A738" s="42"/>
    </row>
    <row r="739" spans="1:1" ht="15.75" customHeight="1" x14ac:dyDescent="0.3">
      <c r="A739" s="42"/>
    </row>
    <row r="740" spans="1:1" ht="15.75" customHeight="1" x14ac:dyDescent="0.3">
      <c r="A740" s="42"/>
    </row>
    <row r="741" spans="1:1" ht="15.75" customHeight="1" x14ac:dyDescent="0.3">
      <c r="A741" s="42"/>
    </row>
    <row r="742" spans="1:1" ht="15.75" customHeight="1" x14ac:dyDescent="0.3">
      <c r="A742" s="42"/>
    </row>
    <row r="743" spans="1:1" ht="15.75" customHeight="1" x14ac:dyDescent="0.3">
      <c r="A743" s="42"/>
    </row>
    <row r="744" spans="1:1" ht="15.75" customHeight="1" x14ac:dyDescent="0.3">
      <c r="A744" s="42"/>
    </row>
    <row r="745" spans="1:1" ht="15.75" customHeight="1" x14ac:dyDescent="0.3">
      <c r="A745" s="42"/>
    </row>
    <row r="746" spans="1:1" ht="15.75" customHeight="1" x14ac:dyDescent="0.3">
      <c r="A746" s="42"/>
    </row>
    <row r="747" spans="1:1" ht="15.75" customHeight="1" x14ac:dyDescent="0.3">
      <c r="A747" s="42"/>
    </row>
    <row r="748" spans="1:1" ht="15.75" customHeight="1" x14ac:dyDescent="0.3">
      <c r="A748" s="42"/>
    </row>
    <row r="749" spans="1:1" ht="15.75" customHeight="1" x14ac:dyDescent="0.3">
      <c r="A749" s="42"/>
    </row>
    <row r="750" spans="1:1" ht="15.75" customHeight="1" x14ac:dyDescent="0.3">
      <c r="A750" s="42"/>
    </row>
    <row r="751" spans="1:1" ht="15.75" customHeight="1" x14ac:dyDescent="0.3">
      <c r="A751" s="42"/>
    </row>
    <row r="752" spans="1:1" ht="15.75" customHeight="1" x14ac:dyDescent="0.3">
      <c r="A752" s="42"/>
    </row>
    <row r="753" spans="1:1" ht="15.75" customHeight="1" x14ac:dyDescent="0.3">
      <c r="A753" s="42"/>
    </row>
    <row r="754" spans="1:1" ht="15.75" customHeight="1" x14ac:dyDescent="0.3">
      <c r="A754" s="42"/>
    </row>
    <row r="755" spans="1:1" ht="15.75" customHeight="1" x14ac:dyDescent="0.3">
      <c r="A755" s="42"/>
    </row>
    <row r="756" spans="1:1" ht="15.75" customHeight="1" x14ac:dyDescent="0.3">
      <c r="A756" s="42"/>
    </row>
    <row r="757" spans="1:1" ht="15.75" customHeight="1" x14ac:dyDescent="0.3">
      <c r="A757" s="42"/>
    </row>
    <row r="758" spans="1:1" ht="15.75" customHeight="1" x14ac:dyDescent="0.3">
      <c r="A758" s="42"/>
    </row>
    <row r="759" spans="1:1" ht="15.75" customHeight="1" x14ac:dyDescent="0.3">
      <c r="A759" s="42"/>
    </row>
    <row r="760" spans="1:1" ht="15.75" customHeight="1" x14ac:dyDescent="0.3">
      <c r="A760" s="42"/>
    </row>
    <row r="761" spans="1:1" ht="15.75" customHeight="1" x14ac:dyDescent="0.3">
      <c r="A761" s="42"/>
    </row>
    <row r="762" spans="1:1" ht="15.75" customHeight="1" x14ac:dyDescent="0.3">
      <c r="A762" s="42"/>
    </row>
    <row r="763" spans="1:1" ht="15.75" customHeight="1" x14ac:dyDescent="0.3">
      <c r="A763" s="42"/>
    </row>
    <row r="764" spans="1:1" ht="15.75" customHeight="1" x14ac:dyDescent="0.3">
      <c r="A764" s="42"/>
    </row>
    <row r="765" spans="1:1" ht="15.75" customHeight="1" x14ac:dyDescent="0.3">
      <c r="A765" s="42"/>
    </row>
    <row r="766" spans="1:1" ht="15.75" customHeight="1" x14ac:dyDescent="0.3">
      <c r="A766" s="42"/>
    </row>
    <row r="767" spans="1:1" ht="15.75" customHeight="1" x14ac:dyDescent="0.3">
      <c r="A767" s="42"/>
    </row>
    <row r="768" spans="1:1" ht="15.75" customHeight="1" x14ac:dyDescent="0.3">
      <c r="A768" s="42"/>
    </row>
    <row r="769" spans="1:1" ht="15.75" customHeight="1" x14ac:dyDescent="0.3">
      <c r="A769" s="42"/>
    </row>
    <row r="770" spans="1:1" ht="15.75" customHeight="1" x14ac:dyDescent="0.3">
      <c r="A770" s="42"/>
    </row>
    <row r="771" spans="1:1" ht="15.75" customHeight="1" x14ac:dyDescent="0.3">
      <c r="A771" s="42"/>
    </row>
    <row r="772" spans="1:1" ht="15.75" customHeight="1" x14ac:dyDescent="0.3">
      <c r="A772" s="42"/>
    </row>
    <row r="773" spans="1:1" ht="15.75" customHeight="1" x14ac:dyDescent="0.3">
      <c r="A773" s="42"/>
    </row>
    <row r="774" spans="1:1" ht="15.75" customHeight="1" x14ac:dyDescent="0.3">
      <c r="A774" s="42"/>
    </row>
    <row r="775" spans="1:1" ht="15.75" customHeight="1" x14ac:dyDescent="0.3">
      <c r="A775" s="42"/>
    </row>
    <row r="776" spans="1:1" ht="15.75" customHeight="1" x14ac:dyDescent="0.3">
      <c r="A776" s="42"/>
    </row>
    <row r="777" spans="1:1" ht="15.75" customHeight="1" x14ac:dyDescent="0.3">
      <c r="A777" s="42"/>
    </row>
    <row r="778" spans="1:1" ht="15.75" customHeight="1" x14ac:dyDescent="0.3">
      <c r="A778" s="42"/>
    </row>
    <row r="779" spans="1:1" ht="15.75" customHeight="1" x14ac:dyDescent="0.3">
      <c r="A779" s="42"/>
    </row>
    <row r="780" spans="1:1" ht="15.75" customHeight="1" x14ac:dyDescent="0.3">
      <c r="A780" s="42"/>
    </row>
    <row r="781" spans="1:1" ht="15.75" customHeight="1" x14ac:dyDescent="0.3">
      <c r="A781" s="42"/>
    </row>
    <row r="782" spans="1:1" ht="15.75" customHeight="1" x14ac:dyDescent="0.3">
      <c r="A782" s="42"/>
    </row>
    <row r="783" spans="1:1" ht="15.75" customHeight="1" x14ac:dyDescent="0.3">
      <c r="A783" s="42"/>
    </row>
    <row r="784" spans="1:1" ht="15.75" customHeight="1" x14ac:dyDescent="0.3">
      <c r="A784" s="42"/>
    </row>
    <row r="785" spans="1:1" ht="15.75" customHeight="1" x14ac:dyDescent="0.3">
      <c r="A785" s="42"/>
    </row>
    <row r="786" spans="1:1" ht="15.75" customHeight="1" x14ac:dyDescent="0.3">
      <c r="A786" s="42"/>
    </row>
    <row r="787" spans="1:1" ht="15.75" customHeight="1" x14ac:dyDescent="0.3">
      <c r="A787" s="42"/>
    </row>
    <row r="788" spans="1:1" ht="15.75" customHeight="1" x14ac:dyDescent="0.3">
      <c r="A788" s="42"/>
    </row>
    <row r="789" spans="1:1" ht="15.75" customHeight="1" x14ac:dyDescent="0.3">
      <c r="A789" s="42"/>
    </row>
    <row r="790" spans="1:1" ht="15.75" customHeight="1" x14ac:dyDescent="0.3">
      <c r="A790" s="42"/>
    </row>
    <row r="791" spans="1:1" ht="15.75" customHeight="1" x14ac:dyDescent="0.3">
      <c r="A791" s="42"/>
    </row>
    <row r="792" spans="1:1" ht="15.75" customHeight="1" x14ac:dyDescent="0.3">
      <c r="A792" s="42"/>
    </row>
    <row r="793" spans="1:1" ht="15.75" customHeight="1" x14ac:dyDescent="0.3">
      <c r="A793" s="42"/>
    </row>
    <row r="794" spans="1:1" ht="15.75" customHeight="1" x14ac:dyDescent="0.3">
      <c r="A794" s="42"/>
    </row>
    <row r="795" spans="1:1" ht="15.75" customHeight="1" x14ac:dyDescent="0.3">
      <c r="A795" s="42"/>
    </row>
    <row r="796" spans="1:1" ht="15.75" customHeight="1" x14ac:dyDescent="0.3">
      <c r="A796" s="42"/>
    </row>
    <row r="797" spans="1:1" ht="15.75" customHeight="1" x14ac:dyDescent="0.3">
      <c r="A797" s="42"/>
    </row>
    <row r="798" spans="1:1" ht="15.75" customHeight="1" x14ac:dyDescent="0.3">
      <c r="A798" s="42"/>
    </row>
    <row r="799" spans="1:1" ht="15.75" customHeight="1" x14ac:dyDescent="0.3">
      <c r="A799" s="42"/>
    </row>
    <row r="800" spans="1:1" ht="15.75" customHeight="1" x14ac:dyDescent="0.3">
      <c r="A800" s="42"/>
    </row>
    <row r="801" spans="1:1" ht="15.75" customHeight="1" x14ac:dyDescent="0.3">
      <c r="A801" s="42"/>
    </row>
    <row r="802" spans="1:1" ht="15.75" customHeight="1" x14ac:dyDescent="0.3">
      <c r="A802" s="42"/>
    </row>
    <row r="803" spans="1:1" ht="15.75" customHeight="1" x14ac:dyDescent="0.3">
      <c r="A803" s="42"/>
    </row>
    <row r="804" spans="1:1" ht="15.75" customHeight="1" x14ac:dyDescent="0.3">
      <c r="A804" s="42"/>
    </row>
    <row r="805" spans="1:1" ht="15.75" customHeight="1" x14ac:dyDescent="0.3">
      <c r="A805" s="42"/>
    </row>
    <row r="806" spans="1:1" ht="15.75" customHeight="1" x14ac:dyDescent="0.3">
      <c r="A806" s="42"/>
    </row>
    <row r="807" spans="1:1" ht="15.75" customHeight="1" x14ac:dyDescent="0.3">
      <c r="A807" s="42"/>
    </row>
    <row r="808" spans="1:1" ht="15.75" customHeight="1" x14ac:dyDescent="0.3">
      <c r="A808" s="42"/>
    </row>
    <row r="809" spans="1:1" ht="15.75" customHeight="1" x14ac:dyDescent="0.3">
      <c r="A809" s="42"/>
    </row>
    <row r="810" spans="1:1" ht="15.75" customHeight="1" x14ac:dyDescent="0.3">
      <c r="A810" s="42"/>
    </row>
    <row r="811" spans="1:1" ht="15.75" customHeight="1" x14ac:dyDescent="0.3">
      <c r="A811" s="42"/>
    </row>
    <row r="812" spans="1:1" ht="15.75" customHeight="1" x14ac:dyDescent="0.3">
      <c r="A812" s="42"/>
    </row>
    <row r="813" spans="1:1" ht="15.75" customHeight="1" x14ac:dyDescent="0.3">
      <c r="A813" s="42"/>
    </row>
    <row r="814" spans="1:1" ht="15.75" customHeight="1" x14ac:dyDescent="0.3">
      <c r="A814" s="42"/>
    </row>
    <row r="815" spans="1:1" ht="15.75" customHeight="1" x14ac:dyDescent="0.3">
      <c r="A815" s="42"/>
    </row>
    <row r="816" spans="1:1" ht="15.75" customHeight="1" x14ac:dyDescent="0.3">
      <c r="A816" s="42"/>
    </row>
    <row r="817" spans="1:1" ht="15.75" customHeight="1" x14ac:dyDescent="0.3">
      <c r="A817" s="42"/>
    </row>
    <row r="818" spans="1:1" ht="15.75" customHeight="1" x14ac:dyDescent="0.3">
      <c r="A818" s="42"/>
    </row>
    <row r="819" spans="1:1" ht="15.75" customHeight="1" x14ac:dyDescent="0.3">
      <c r="A819" s="42"/>
    </row>
    <row r="820" spans="1:1" ht="15.75" customHeight="1" x14ac:dyDescent="0.3">
      <c r="A820" s="42"/>
    </row>
    <row r="821" spans="1:1" ht="15.75" customHeight="1" x14ac:dyDescent="0.3">
      <c r="A821" s="42"/>
    </row>
    <row r="822" spans="1:1" ht="15.75" customHeight="1" x14ac:dyDescent="0.3">
      <c r="A822" s="42"/>
    </row>
    <row r="823" spans="1:1" ht="15.75" customHeight="1" x14ac:dyDescent="0.3">
      <c r="A823" s="42"/>
    </row>
    <row r="824" spans="1:1" ht="15.75" customHeight="1" x14ac:dyDescent="0.3">
      <c r="A824" s="42"/>
    </row>
    <row r="825" spans="1:1" ht="15.75" customHeight="1" x14ac:dyDescent="0.3">
      <c r="A825" s="42"/>
    </row>
    <row r="826" spans="1:1" ht="15.75" customHeight="1" x14ac:dyDescent="0.3">
      <c r="A826" s="42"/>
    </row>
    <row r="827" spans="1:1" ht="15.75" customHeight="1" x14ac:dyDescent="0.3">
      <c r="A827" s="42"/>
    </row>
    <row r="828" spans="1:1" ht="15.75" customHeight="1" x14ac:dyDescent="0.3">
      <c r="A828" s="42"/>
    </row>
    <row r="829" spans="1:1" ht="15.75" customHeight="1" x14ac:dyDescent="0.3">
      <c r="A829" s="42"/>
    </row>
    <row r="830" spans="1:1" ht="15.75" customHeight="1" x14ac:dyDescent="0.3">
      <c r="A830" s="42"/>
    </row>
    <row r="831" spans="1:1" ht="15.75" customHeight="1" x14ac:dyDescent="0.3">
      <c r="A831" s="42"/>
    </row>
    <row r="832" spans="1:1" ht="15.75" customHeight="1" x14ac:dyDescent="0.3">
      <c r="A832" s="42"/>
    </row>
    <row r="833" spans="1:1" ht="15.75" customHeight="1" x14ac:dyDescent="0.3">
      <c r="A833" s="42"/>
    </row>
    <row r="834" spans="1:1" ht="15.75" customHeight="1" x14ac:dyDescent="0.3">
      <c r="A834" s="42"/>
    </row>
    <row r="835" spans="1:1" ht="15.75" customHeight="1" x14ac:dyDescent="0.3">
      <c r="A835" s="42"/>
    </row>
    <row r="836" spans="1:1" ht="15.75" customHeight="1" x14ac:dyDescent="0.3">
      <c r="A836" s="42"/>
    </row>
    <row r="837" spans="1:1" ht="15.75" customHeight="1" x14ac:dyDescent="0.3">
      <c r="A837" s="42"/>
    </row>
    <row r="838" spans="1:1" ht="15.75" customHeight="1" x14ac:dyDescent="0.3">
      <c r="A838" s="42"/>
    </row>
    <row r="839" spans="1:1" ht="15.75" customHeight="1" x14ac:dyDescent="0.3">
      <c r="A839" s="42"/>
    </row>
    <row r="840" spans="1:1" ht="15.75" customHeight="1" x14ac:dyDescent="0.3">
      <c r="A840" s="42"/>
    </row>
    <row r="841" spans="1:1" ht="15.75" customHeight="1" x14ac:dyDescent="0.3">
      <c r="A841" s="42"/>
    </row>
    <row r="842" spans="1:1" ht="15.75" customHeight="1" x14ac:dyDescent="0.3">
      <c r="A842" s="42"/>
    </row>
    <row r="843" spans="1:1" ht="15.75" customHeight="1" x14ac:dyDescent="0.3">
      <c r="A843" s="42"/>
    </row>
    <row r="844" spans="1:1" ht="15.75" customHeight="1" x14ac:dyDescent="0.3">
      <c r="A844" s="42"/>
    </row>
    <row r="845" spans="1:1" ht="15.75" customHeight="1" x14ac:dyDescent="0.3">
      <c r="A845" s="42"/>
    </row>
    <row r="846" spans="1:1" ht="15.75" customHeight="1" x14ac:dyDescent="0.3">
      <c r="A846" s="42"/>
    </row>
    <row r="847" spans="1:1" ht="15.75" customHeight="1" x14ac:dyDescent="0.3">
      <c r="A847" s="42"/>
    </row>
    <row r="848" spans="1:1" ht="15.75" customHeight="1" x14ac:dyDescent="0.3">
      <c r="A848" s="42"/>
    </row>
    <row r="849" spans="1:1" ht="15.75" customHeight="1" x14ac:dyDescent="0.3">
      <c r="A849" s="42"/>
    </row>
    <row r="850" spans="1:1" ht="15.75" customHeight="1" x14ac:dyDescent="0.3">
      <c r="A850" s="42"/>
    </row>
    <row r="851" spans="1:1" ht="15.75" customHeight="1" x14ac:dyDescent="0.3">
      <c r="A851" s="42"/>
    </row>
    <row r="852" spans="1:1" ht="15.75" customHeight="1" x14ac:dyDescent="0.3">
      <c r="A852" s="42"/>
    </row>
    <row r="853" spans="1:1" ht="15.75" customHeight="1" x14ac:dyDescent="0.3">
      <c r="A853" s="42"/>
    </row>
    <row r="854" spans="1:1" ht="15.75" customHeight="1" x14ac:dyDescent="0.3">
      <c r="A854" s="42"/>
    </row>
    <row r="855" spans="1:1" ht="15.75" customHeight="1" x14ac:dyDescent="0.3">
      <c r="A855" s="42"/>
    </row>
    <row r="856" spans="1:1" ht="15.75" customHeight="1" x14ac:dyDescent="0.3">
      <c r="A856" s="42"/>
    </row>
    <row r="857" spans="1:1" ht="15.75" customHeight="1" x14ac:dyDescent="0.3">
      <c r="A857" s="42"/>
    </row>
    <row r="858" spans="1:1" ht="15.75" customHeight="1" x14ac:dyDescent="0.3">
      <c r="A858" s="42"/>
    </row>
    <row r="859" spans="1:1" ht="15.75" customHeight="1" x14ac:dyDescent="0.3">
      <c r="A859" s="42"/>
    </row>
    <row r="860" spans="1:1" ht="15.75" customHeight="1" x14ac:dyDescent="0.3">
      <c r="A860" s="42"/>
    </row>
    <row r="861" spans="1:1" ht="15.75" customHeight="1" x14ac:dyDescent="0.3">
      <c r="A861" s="42"/>
    </row>
    <row r="862" spans="1:1" ht="15.75" customHeight="1" x14ac:dyDescent="0.3">
      <c r="A862" s="42"/>
    </row>
    <row r="863" spans="1:1" ht="15.75" customHeight="1" x14ac:dyDescent="0.3">
      <c r="A863" s="42"/>
    </row>
    <row r="864" spans="1:1" ht="15.75" customHeight="1" x14ac:dyDescent="0.3">
      <c r="A864" s="42"/>
    </row>
    <row r="865" spans="1:1" ht="15.75" customHeight="1" x14ac:dyDescent="0.3">
      <c r="A865" s="42"/>
    </row>
    <row r="866" spans="1:1" ht="15.75" customHeight="1" x14ac:dyDescent="0.3">
      <c r="A866" s="42"/>
    </row>
    <row r="867" spans="1:1" ht="15.75" customHeight="1" x14ac:dyDescent="0.3">
      <c r="A867" s="42"/>
    </row>
    <row r="868" spans="1:1" ht="15.75" customHeight="1" x14ac:dyDescent="0.3">
      <c r="A868" s="42"/>
    </row>
    <row r="869" spans="1:1" ht="15.75" customHeight="1" x14ac:dyDescent="0.3">
      <c r="A869" s="42"/>
    </row>
    <row r="870" spans="1:1" ht="15.75" customHeight="1" x14ac:dyDescent="0.3">
      <c r="A870" s="42"/>
    </row>
    <row r="871" spans="1:1" ht="15.75" customHeight="1" x14ac:dyDescent="0.3">
      <c r="A871" s="42"/>
    </row>
    <row r="872" spans="1:1" ht="15.75" customHeight="1" x14ac:dyDescent="0.3">
      <c r="A872" s="42"/>
    </row>
    <row r="873" spans="1:1" ht="15.75" customHeight="1" x14ac:dyDescent="0.3">
      <c r="A873" s="42"/>
    </row>
    <row r="874" spans="1:1" ht="15.75" customHeight="1" x14ac:dyDescent="0.3">
      <c r="A874" s="42"/>
    </row>
    <row r="875" spans="1:1" ht="15.75" customHeight="1" x14ac:dyDescent="0.3">
      <c r="A875" s="42"/>
    </row>
    <row r="876" spans="1:1" ht="15.75" customHeight="1" x14ac:dyDescent="0.3">
      <c r="A876" s="42"/>
    </row>
    <row r="877" spans="1:1" ht="15.75" customHeight="1" x14ac:dyDescent="0.3">
      <c r="A877" s="42"/>
    </row>
    <row r="878" spans="1:1" ht="15.75" customHeight="1" x14ac:dyDescent="0.3">
      <c r="A878" s="42"/>
    </row>
    <row r="879" spans="1:1" ht="15.75" customHeight="1" x14ac:dyDescent="0.3">
      <c r="A879" s="42"/>
    </row>
    <row r="880" spans="1:1" ht="15.75" customHeight="1" x14ac:dyDescent="0.3">
      <c r="A880" s="42"/>
    </row>
    <row r="881" spans="1:1" ht="15.75" customHeight="1" x14ac:dyDescent="0.3">
      <c r="A881" s="42"/>
    </row>
    <row r="882" spans="1:1" ht="15.75" customHeight="1" x14ac:dyDescent="0.3">
      <c r="A882" s="42"/>
    </row>
    <row r="883" spans="1:1" ht="15.75" customHeight="1" x14ac:dyDescent="0.3">
      <c r="A883" s="42"/>
    </row>
    <row r="884" spans="1:1" ht="15.75" customHeight="1" x14ac:dyDescent="0.3">
      <c r="A884" s="42"/>
    </row>
    <row r="885" spans="1:1" ht="15.75" customHeight="1" x14ac:dyDescent="0.3">
      <c r="A885" s="42"/>
    </row>
    <row r="886" spans="1:1" ht="15.75" customHeight="1" x14ac:dyDescent="0.3">
      <c r="A886" s="42"/>
    </row>
    <row r="887" spans="1:1" ht="15.75" customHeight="1" x14ac:dyDescent="0.3">
      <c r="A887" s="42"/>
    </row>
    <row r="888" spans="1:1" ht="15.75" customHeight="1" x14ac:dyDescent="0.3">
      <c r="A888" s="42"/>
    </row>
    <row r="889" spans="1:1" ht="15.75" customHeight="1" x14ac:dyDescent="0.3">
      <c r="A889" s="42"/>
    </row>
    <row r="890" spans="1:1" ht="15.75" customHeight="1" x14ac:dyDescent="0.3">
      <c r="A890" s="42"/>
    </row>
    <row r="891" spans="1:1" ht="15.75" customHeight="1" x14ac:dyDescent="0.3">
      <c r="A891" s="42"/>
    </row>
    <row r="892" spans="1:1" ht="15.75" customHeight="1" x14ac:dyDescent="0.3">
      <c r="A892" s="42"/>
    </row>
    <row r="893" spans="1:1" ht="15.75" customHeight="1" x14ac:dyDescent="0.3">
      <c r="A893" s="42"/>
    </row>
    <row r="894" spans="1:1" ht="15.75" customHeight="1" x14ac:dyDescent="0.3">
      <c r="A894" s="42"/>
    </row>
    <row r="895" spans="1:1" ht="15.75" customHeight="1" x14ac:dyDescent="0.3">
      <c r="A895" s="42"/>
    </row>
    <row r="896" spans="1:1" ht="15.75" customHeight="1" x14ac:dyDescent="0.3">
      <c r="A896" s="42"/>
    </row>
    <row r="897" spans="1:1" ht="15.75" customHeight="1" x14ac:dyDescent="0.3">
      <c r="A897" s="42"/>
    </row>
    <row r="898" spans="1:1" ht="15.75" customHeight="1" x14ac:dyDescent="0.3">
      <c r="A898" s="42"/>
    </row>
    <row r="899" spans="1:1" ht="15.75" customHeight="1" x14ac:dyDescent="0.3">
      <c r="A899" s="42"/>
    </row>
    <row r="900" spans="1:1" ht="15.75" customHeight="1" x14ac:dyDescent="0.3">
      <c r="A900" s="42"/>
    </row>
    <row r="901" spans="1:1" ht="15.75" customHeight="1" x14ac:dyDescent="0.3">
      <c r="A901" s="42"/>
    </row>
    <row r="902" spans="1:1" ht="15.75" customHeight="1" x14ac:dyDescent="0.3">
      <c r="A902" s="42"/>
    </row>
    <row r="903" spans="1:1" ht="15.75" customHeight="1" x14ac:dyDescent="0.3">
      <c r="A903" s="42"/>
    </row>
    <row r="904" spans="1:1" ht="15.75" customHeight="1" x14ac:dyDescent="0.3">
      <c r="A904" s="42"/>
    </row>
    <row r="905" spans="1:1" ht="15.75" customHeight="1" x14ac:dyDescent="0.3">
      <c r="A905" s="42"/>
    </row>
    <row r="906" spans="1:1" ht="15.75" customHeight="1" x14ac:dyDescent="0.3">
      <c r="A906" s="42"/>
    </row>
    <row r="907" spans="1:1" ht="15.75" customHeight="1" x14ac:dyDescent="0.3">
      <c r="A907" s="42"/>
    </row>
    <row r="908" spans="1:1" ht="15.75" customHeight="1" x14ac:dyDescent="0.3">
      <c r="A908" s="42"/>
    </row>
    <row r="909" spans="1:1" ht="15.75" customHeight="1" x14ac:dyDescent="0.3">
      <c r="A909" s="42"/>
    </row>
    <row r="910" spans="1:1" ht="15.75" customHeight="1" x14ac:dyDescent="0.3">
      <c r="A910" s="42"/>
    </row>
    <row r="911" spans="1:1" ht="15.75" customHeight="1" x14ac:dyDescent="0.3">
      <c r="A911" s="42"/>
    </row>
    <row r="912" spans="1:1" ht="15.75" customHeight="1" x14ac:dyDescent="0.3">
      <c r="A912" s="42"/>
    </row>
    <row r="913" spans="1:1" ht="15.75" customHeight="1" x14ac:dyDescent="0.3">
      <c r="A913" s="42"/>
    </row>
    <row r="914" spans="1:1" ht="15.75" customHeight="1" x14ac:dyDescent="0.3">
      <c r="A914" s="42"/>
    </row>
    <row r="915" spans="1:1" ht="15.75" customHeight="1" x14ac:dyDescent="0.3">
      <c r="A915" s="42"/>
    </row>
    <row r="916" spans="1:1" ht="15.75" customHeight="1" x14ac:dyDescent="0.3">
      <c r="A916" s="42"/>
    </row>
    <row r="917" spans="1:1" ht="15.75" customHeight="1" x14ac:dyDescent="0.3">
      <c r="A917" s="42"/>
    </row>
    <row r="918" spans="1:1" ht="15.75" customHeight="1" x14ac:dyDescent="0.3">
      <c r="A918" s="42"/>
    </row>
    <row r="919" spans="1:1" ht="15.75" customHeight="1" x14ac:dyDescent="0.3">
      <c r="A919" s="42"/>
    </row>
    <row r="920" spans="1:1" ht="15.75" customHeight="1" x14ac:dyDescent="0.3">
      <c r="A920" s="42"/>
    </row>
    <row r="921" spans="1:1" ht="15.75" customHeight="1" x14ac:dyDescent="0.3">
      <c r="A921" s="42"/>
    </row>
    <row r="922" spans="1:1" ht="15.75" customHeight="1" x14ac:dyDescent="0.3">
      <c r="A922" s="42"/>
    </row>
    <row r="923" spans="1:1" ht="15.75" customHeight="1" x14ac:dyDescent="0.3">
      <c r="A923" s="42"/>
    </row>
    <row r="924" spans="1:1" ht="15.75" customHeight="1" x14ac:dyDescent="0.3">
      <c r="A924" s="42"/>
    </row>
    <row r="925" spans="1:1" ht="15.75" customHeight="1" x14ac:dyDescent="0.3">
      <c r="A925" s="42"/>
    </row>
    <row r="926" spans="1:1" ht="15.75" customHeight="1" x14ac:dyDescent="0.3">
      <c r="A926" s="42"/>
    </row>
    <row r="927" spans="1:1" ht="15.75" customHeight="1" x14ac:dyDescent="0.3">
      <c r="A927" s="42"/>
    </row>
    <row r="928" spans="1:1" ht="15.75" customHeight="1" x14ac:dyDescent="0.3">
      <c r="A928" s="42"/>
    </row>
    <row r="929" spans="1:1" ht="15.75" customHeight="1" x14ac:dyDescent="0.3">
      <c r="A929" s="42"/>
    </row>
    <row r="930" spans="1:1" ht="15.75" customHeight="1" x14ac:dyDescent="0.3">
      <c r="A930" s="42"/>
    </row>
    <row r="931" spans="1:1" ht="15.75" customHeight="1" x14ac:dyDescent="0.3">
      <c r="A931" s="42"/>
    </row>
    <row r="932" spans="1:1" ht="15.75" customHeight="1" x14ac:dyDescent="0.3">
      <c r="A932" s="42"/>
    </row>
    <row r="933" spans="1:1" ht="15.75" customHeight="1" x14ac:dyDescent="0.3">
      <c r="A933" s="42"/>
    </row>
    <row r="934" spans="1:1" ht="15.75" customHeight="1" x14ac:dyDescent="0.3">
      <c r="A934" s="42"/>
    </row>
    <row r="935" spans="1:1" ht="15.75" customHeight="1" x14ac:dyDescent="0.3">
      <c r="A935" s="42"/>
    </row>
    <row r="936" spans="1:1" ht="15.75" customHeight="1" x14ac:dyDescent="0.3">
      <c r="A936" s="42"/>
    </row>
    <row r="937" spans="1:1" ht="15.75" customHeight="1" x14ac:dyDescent="0.3">
      <c r="A937" s="42"/>
    </row>
    <row r="938" spans="1:1" ht="15.75" customHeight="1" x14ac:dyDescent="0.3">
      <c r="A938" s="42"/>
    </row>
    <row r="939" spans="1:1" ht="15.75" customHeight="1" x14ac:dyDescent="0.3">
      <c r="A939" s="42"/>
    </row>
    <row r="940" spans="1:1" ht="15.75" customHeight="1" x14ac:dyDescent="0.3">
      <c r="A940" s="42"/>
    </row>
    <row r="941" spans="1:1" ht="15.75" customHeight="1" x14ac:dyDescent="0.3">
      <c r="A941" s="42"/>
    </row>
    <row r="942" spans="1:1" ht="15.75" customHeight="1" x14ac:dyDescent="0.3">
      <c r="A942" s="42"/>
    </row>
    <row r="943" spans="1:1" ht="15.75" customHeight="1" x14ac:dyDescent="0.3">
      <c r="A943" s="42"/>
    </row>
    <row r="944" spans="1:1" ht="15.75" customHeight="1" x14ac:dyDescent="0.3">
      <c r="A944" s="42"/>
    </row>
    <row r="945" spans="1:1" ht="15.75" customHeight="1" x14ac:dyDescent="0.3">
      <c r="A945" s="42"/>
    </row>
    <row r="946" spans="1:1" ht="15.75" customHeight="1" x14ac:dyDescent="0.3">
      <c r="A946" s="42"/>
    </row>
    <row r="947" spans="1:1" ht="15.75" customHeight="1" x14ac:dyDescent="0.3">
      <c r="A947" s="42"/>
    </row>
    <row r="948" spans="1:1" ht="15.75" customHeight="1" x14ac:dyDescent="0.3">
      <c r="A948" s="42"/>
    </row>
    <row r="949" spans="1:1" ht="15.75" customHeight="1" x14ac:dyDescent="0.3">
      <c r="A949" s="42"/>
    </row>
    <row r="950" spans="1:1" ht="15.75" customHeight="1" x14ac:dyDescent="0.3">
      <c r="A950" s="42"/>
    </row>
    <row r="951" spans="1:1" ht="15.75" customHeight="1" x14ac:dyDescent="0.3">
      <c r="A951" s="42"/>
    </row>
    <row r="952" spans="1:1" ht="15.75" customHeight="1" x14ac:dyDescent="0.3">
      <c r="A952" s="42"/>
    </row>
    <row r="953" spans="1:1" ht="15.75" customHeight="1" x14ac:dyDescent="0.3">
      <c r="A953" s="42"/>
    </row>
    <row r="954" spans="1:1" ht="15.75" customHeight="1" x14ac:dyDescent="0.3">
      <c r="A954" s="42"/>
    </row>
    <row r="955" spans="1:1" ht="15.75" customHeight="1" x14ac:dyDescent="0.3">
      <c r="A955" s="42"/>
    </row>
    <row r="956" spans="1:1" ht="15.75" customHeight="1" x14ac:dyDescent="0.3">
      <c r="A956" s="42"/>
    </row>
    <row r="957" spans="1:1" ht="15.75" customHeight="1" x14ac:dyDescent="0.3">
      <c r="A957" s="42"/>
    </row>
    <row r="958" spans="1:1" ht="15.75" customHeight="1" x14ac:dyDescent="0.3">
      <c r="A958" s="42"/>
    </row>
    <row r="959" spans="1:1" ht="15.75" customHeight="1" x14ac:dyDescent="0.3">
      <c r="A959" s="42"/>
    </row>
    <row r="960" spans="1:1" ht="15.75" customHeight="1" x14ac:dyDescent="0.3">
      <c r="A960" s="42"/>
    </row>
    <row r="961" spans="1:1" ht="15.75" customHeight="1" x14ac:dyDescent="0.3">
      <c r="A961" s="42"/>
    </row>
    <row r="962" spans="1:1" ht="15.75" customHeight="1" x14ac:dyDescent="0.3">
      <c r="A962" s="42"/>
    </row>
    <row r="963" spans="1:1" ht="15.75" customHeight="1" x14ac:dyDescent="0.3">
      <c r="A963" s="42"/>
    </row>
    <row r="964" spans="1:1" ht="15.75" customHeight="1" x14ac:dyDescent="0.3">
      <c r="A964" s="42"/>
    </row>
    <row r="965" spans="1:1" ht="15.75" customHeight="1" x14ac:dyDescent="0.3">
      <c r="A965" s="42"/>
    </row>
    <row r="966" spans="1:1" ht="15.75" customHeight="1" x14ac:dyDescent="0.3">
      <c r="A966" s="42"/>
    </row>
    <row r="967" spans="1:1" ht="15.75" customHeight="1" x14ac:dyDescent="0.3">
      <c r="A967" s="42"/>
    </row>
    <row r="968" spans="1:1" ht="15.75" customHeight="1" x14ac:dyDescent="0.3">
      <c r="A968" s="42"/>
    </row>
    <row r="969" spans="1:1" ht="15.75" customHeight="1" x14ac:dyDescent="0.3">
      <c r="A969" s="42"/>
    </row>
    <row r="970" spans="1:1" ht="15.75" customHeight="1" x14ac:dyDescent="0.3">
      <c r="A970" s="42"/>
    </row>
    <row r="971" spans="1:1" ht="15.75" customHeight="1" x14ac:dyDescent="0.3">
      <c r="A971" s="42"/>
    </row>
    <row r="972" spans="1:1" ht="15.75" customHeight="1" x14ac:dyDescent="0.3">
      <c r="A972" s="42"/>
    </row>
    <row r="973" spans="1:1" ht="15.75" customHeight="1" x14ac:dyDescent="0.3">
      <c r="A973" s="42"/>
    </row>
    <row r="974" spans="1:1" ht="15.75" customHeight="1" x14ac:dyDescent="0.3">
      <c r="A974" s="42"/>
    </row>
    <row r="975" spans="1:1" ht="15.75" customHeight="1" x14ac:dyDescent="0.3">
      <c r="A975" s="42"/>
    </row>
    <row r="976" spans="1:1" ht="15.75" customHeight="1" x14ac:dyDescent="0.3">
      <c r="A976" s="42"/>
    </row>
    <row r="977" spans="1:1" ht="15.75" customHeight="1" x14ac:dyDescent="0.3">
      <c r="A977" s="42"/>
    </row>
    <row r="978" spans="1:1" ht="15.75" customHeight="1" x14ac:dyDescent="0.3">
      <c r="A978" s="42"/>
    </row>
    <row r="979" spans="1:1" ht="15.75" customHeight="1" x14ac:dyDescent="0.3">
      <c r="A979" s="42"/>
    </row>
    <row r="980" spans="1:1" ht="15.75" customHeight="1" x14ac:dyDescent="0.3">
      <c r="A980" s="42"/>
    </row>
    <row r="981" spans="1:1" ht="15.75" customHeight="1" x14ac:dyDescent="0.3">
      <c r="A981" s="42"/>
    </row>
    <row r="982" spans="1:1" ht="15.75" customHeight="1" x14ac:dyDescent="0.3">
      <c r="A982" s="42"/>
    </row>
    <row r="983" spans="1:1" ht="15.75" customHeight="1" x14ac:dyDescent="0.3">
      <c r="A983" s="42"/>
    </row>
    <row r="984" spans="1:1" ht="15.75" customHeight="1" x14ac:dyDescent="0.3">
      <c r="A984" s="42"/>
    </row>
    <row r="985" spans="1:1" ht="15.75" customHeight="1" x14ac:dyDescent="0.3">
      <c r="A985" s="42"/>
    </row>
    <row r="986" spans="1:1" ht="15.75" customHeight="1" x14ac:dyDescent="0.3">
      <c r="A986" s="42"/>
    </row>
    <row r="987" spans="1:1" ht="15.75" customHeight="1" x14ac:dyDescent="0.3">
      <c r="A987" s="42"/>
    </row>
    <row r="988" spans="1:1" ht="15.75" customHeight="1" x14ac:dyDescent="0.3">
      <c r="A988" s="42"/>
    </row>
    <row r="989" spans="1:1" ht="15.75" customHeight="1" x14ac:dyDescent="0.3">
      <c r="A989" s="42"/>
    </row>
    <row r="990" spans="1:1" ht="15.75" customHeight="1" x14ac:dyDescent="0.3">
      <c r="A990" s="42"/>
    </row>
    <row r="991" spans="1:1" ht="15.75" customHeight="1" x14ac:dyDescent="0.3">
      <c r="A991" s="42"/>
    </row>
    <row r="992" spans="1:1" ht="15.75" customHeight="1" x14ac:dyDescent="0.3">
      <c r="A992" s="42"/>
    </row>
    <row r="993" spans="1:1" ht="15.75" customHeight="1" x14ac:dyDescent="0.3">
      <c r="A993" s="42"/>
    </row>
    <row r="994" spans="1:1" ht="15.75" customHeight="1" x14ac:dyDescent="0.3">
      <c r="A994" s="42"/>
    </row>
    <row r="995" spans="1:1" ht="15.75" customHeight="1" x14ac:dyDescent="0.3">
      <c r="A995" s="42"/>
    </row>
    <row r="996" spans="1:1" ht="15.75" customHeight="1" x14ac:dyDescent="0.3">
      <c r="A996" s="42"/>
    </row>
    <row r="997" spans="1:1" ht="15.75" customHeight="1" x14ac:dyDescent="0.3">
      <c r="A997" s="42"/>
    </row>
    <row r="998" spans="1:1" ht="15.75" customHeight="1" x14ac:dyDescent="0.3">
      <c r="A998" s="42"/>
    </row>
    <row r="999" spans="1:1" ht="15.75" customHeight="1" x14ac:dyDescent="0.3">
      <c r="A999" s="42"/>
    </row>
    <row r="1000" spans="1:1" ht="15.75" customHeight="1" x14ac:dyDescent="0.3">
      <c r="A1000" s="4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O1005"/>
  <sheetViews>
    <sheetView topLeftCell="AJ1" workbookViewId="0">
      <selection activeCell="AO4" sqref="AO4"/>
    </sheetView>
  </sheetViews>
  <sheetFormatPr defaultColWidth="10.08984375" defaultRowHeight="15" customHeight="1" x14ac:dyDescent="0.25"/>
  <cols>
    <col min="1" max="1" width="31.90625" customWidth="1"/>
    <col min="2" max="36" width="15" customWidth="1"/>
    <col min="37" max="38" width="11.08984375" customWidth="1"/>
    <col min="39" max="41" width="11" customWidth="1"/>
  </cols>
  <sheetData>
    <row r="1" spans="1:41" ht="15.6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41" ht="33" customHeight="1" x14ac:dyDescent="0.55000000000000004">
      <c r="A2" s="43" t="s">
        <v>58</v>
      </c>
      <c r="B2" s="57" t="s">
        <v>4</v>
      </c>
      <c r="C2" s="21"/>
      <c r="D2" s="58" t="s">
        <v>59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41" ht="15.6" x14ac:dyDescent="0.3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N3" s="59">
        <f>AN5+AN10</f>
        <v>6051305.5277113449</v>
      </c>
      <c r="AO3" s="60">
        <f>AN3/(B5+B10)</f>
        <v>9.964637565084436E-2</v>
      </c>
    </row>
    <row r="4" spans="1:41" ht="15.6" x14ac:dyDescent="0.3">
      <c r="A4" s="61"/>
      <c r="B4" s="61">
        <v>1985</v>
      </c>
      <c r="C4" s="61">
        <v>1986</v>
      </c>
      <c r="D4" s="61">
        <v>1987</v>
      </c>
      <c r="E4" s="61">
        <v>1988</v>
      </c>
      <c r="F4" s="61">
        <v>1989</v>
      </c>
      <c r="G4" s="61">
        <v>1990</v>
      </c>
      <c r="H4" s="61">
        <v>1991</v>
      </c>
      <c r="I4" s="61">
        <v>1992</v>
      </c>
      <c r="J4" s="61">
        <v>1993</v>
      </c>
      <c r="K4" s="61">
        <v>1994</v>
      </c>
      <c r="L4" s="61">
        <v>1995</v>
      </c>
      <c r="M4" s="61">
        <v>1996</v>
      </c>
      <c r="N4" s="61">
        <v>1997</v>
      </c>
      <c r="O4" s="61">
        <v>1998</v>
      </c>
      <c r="P4" s="61">
        <v>1999</v>
      </c>
      <c r="Q4" s="61">
        <v>2000</v>
      </c>
      <c r="R4" s="61">
        <v>2001</v>
      </c>
      <c r="S4" s="61">
        <v>2002</v>
      </c>
      <c r="T4" s="61">
        <v>2003</v>
      </c>
      <c r="U4" s="61">
        <v>2004</v>
      </c>
      <c r="V4" s="61">
        <v>2005</v>
      </c>
      <c r="W4" s="61">
        <v>2006</v>
      </c>
      <c r="X4" s="61">
        <v>2007</v>
      </c>
      <c r="Y4" s="61">
        <v>2008</v>
      </c>
      <c r="Z4" s="61">
        <v>2009</v>
      </c>
      <c r="AA4" s="61">
        <v>2010</v>
      </c>
      <c r="AB4" s="61">
        <v>2011</v>
      </c>
      <c r="AC4" s="61">
        <v>2012</v>
      </c>
      <c r="AD4" s="61">
        <v>2013</v>
      </c>
      <c r="AE4" s="61">
        <v>2014</v>
      </c>
      <c r="AF4" s="61">
        <v>2015</v>
      </c>
      <c r="AG4" s="61">
        <v>2016</v>
      </c>
      <c r="AH4" s="61">
        <v>2017</v>
      </c>
      <c r="AI4" s="61">
        <v>2018</v>
      </c>
      <c r="AJ4" s="61">
        <v>2019</v>
      </c>
      <c r="AK4" s="61">
        <v>2020</v>
      </c>
      <c r="AL4" s="61">
        <v>2021</v>
      </c>
      <c r="AM4" s="1"/>
      <c r="AN4" s="1"/>
      <c r="AO4" s="1"/>
    </row>
    <row r="5" spans="1:41" ht="15.6" x14ac:dyDescent="0.3">
      <c r="A5" s="62" t="s">
        <v>19</v>
      </c>
      <c r="B5" s="62">
        <v>56873611.908190064</v>
      </c>
      <c r="C5" s="62">
        <v>56782467.835891552</v>
      </c>
      <c r="D5" s="62">
        <v>56151158.85645359</v>
      </c>
      <c r="E5" s="62">
        <v>55559568.08042679</v>
      </c>
      <c r="F5" s="62">
        <v>55057768.623809755</v>
      </c>
      <c r="G5" s="62">
        <v>54566458.876793727</v>
      </c>
      <c r="H5" s="62">
        <v>54180439.137521707</v>
      </c>
      <c r="I5" s="62">
        <v>53927623.295314588</v>
      </c>
      <c r="J5" s="62">
        <v>53620964.551506095</v>
      </c>
      <c r="K5" s="62">
        <v>53682939.548782684</v>
      </c>
      <c r="L5" s="62">
        <v>53784229.608429417</v>
      </c>
      <c r="M5" s="62">
        <v>53648821.465736724</v>
      </c>
      <c r="N5" s="62">
        <v>53549428.412965462</v>
      </c>
      <c r="O5" s="62">
        <v>53221008.814137906</v>
      </c>
      <c r="P5" s="62">
        <v>52939499.21468433</v>
      </c>
      <c r="Q5" s="62">
        <v>52811192.63794411</v>
      </c>
      <c r="R5" s="62">
        <v>52630664.412119955</v>
      </c>
      <c r="S5" s="62">
        <v>52506385.83461719</v>
      </c>
      <c r="T5" s="62">
        <v>52216043.38246277</v>
      </c>
      <c r="U5" s="62">
        <v>52103473.499998212</v>
      </c>
      <c r="V5" s="62">
        <v>52042146.691856399</v>
      </c>
      <c r="W5" s="62">
        <v>52062827.757958464</v>
      </c>
      <c r="X5" s="62">
        <v>52208833.855858669</v>
      </c>
      <c r="Y5" s="62">
        <v>52162840.384375654</v>
      </c>
      <c r="Z5" s="62">
        <v>52167581.40368855</v>
      </c>
      <c r="AA5" s="62">
        <v>52140562.389165983</v>
      </c>
      <c r="AB5" s="62">
        <v>52114337.250803672</v>
      </c>
      <c r="AC5" s="62">
        <v>51500635.498885058</v>
      </c>
      <c r="AD5" s="62">
        <v>51171202.229190655</v>
      </c>
      <c r="AE5" s="62">
        <v>51008876.256524421</v>
      </c>
      <c r="AF5" s="62">
        <v>50785446.285426348</v>
      </c>
      <c r="AG5" s="62">
        <v>50706886.94282148</v>
      </c>
      <c r="AH5" s="62">
        <v>50784788.172692329</v>
      </c>
      <c r="AI5" s="62">
        <v>50798554.151586071</v>
      </c>
      <c r="AJ5" s="62">
        <v>50814597.046845563</v>
      </c>
      <c r="AK5" s="62">
        <v>50754406.1075598</v>
      </c>
      <c r="AL5" s="62">
        <v>50861989.202862486</v>
      </c>
      <c r="AM5" s="62"/>
      <c r="AN5" s="63">
        <f>B5-AL5</f>
        <v>6011622.7053275779</v>
      </c>
      <c r="AO5" s="62"/>
    </row>
    <row r="6" spans="1:41" ht="15.6" x14ac:dyDescent="0.3">
      <c r="A6" s="21" t="s">
        <v>20</v>
      </c>
      <c r="B6" s="24">
        <v>3461343.7420510734</v>
      </c>
      <c r="C6" s="24">
        <v>3443534.611619744</v>
      </c>
      <c r="D6" s="24">
        <v>3346525.0024931161</v>
      </c>
      <c r="E6" s="24">
        <v>3301379.5239001117</v>
      </c>
      <c r="F6" s="24">
        <v>3285808.5728947702</v>
      </c>
      <c r="G6" s="24">
        <v>3269248.5920255925</v>
      </c>
      <c r="H6" s="24">
        <v>3251409.3845891845</v>
      </c>
      <c r="I6" s="24">
        <v>3235694.3905777582</v>
      </c>
      <c r="J6" s="24">
        <v>3230875.1098421481</v>
      </c>
      <c r="K6" s="24">
        <v>3241930.9033393376</v>
      </c>
      <c r="L6" s="24">
        <v>3246049.6632678444</v>
      </c>
      <c r="M6" s="24">
        <v>3246691.7223020298</v>
      </c>
      <c r="N6" s="24">
        <v>3257966.4489867985</v>
      </c>
      <c r="O6" s="24">
        <v>3254688.4798794156</v>
      </c>
      <c r="P6" s="24">
        <v>3245842.3782331585</v>
      </c>
      <c r="Q6" s="24">
        <v>3240723.4697922464</v>
      </c>
      <c r="R6" s="24">
        <v>3231435.5084535652</v>
      </c>
      <c r="S6" s="24">
        <v>3219532.5544013889</v>
      </c>
      <c r="T6" s="24">
        <v>3213324.2502448345</v>
      </c>
      <c r="U6" s="24">
        <v>3186677.2145691491</v>
      </c>
      <c r="V6" s="24">
        <v>3185276.004277973</v>
      </c>
      <c r="W6" s="24">
        <v>3177814.4778503939</v>
      </c>
      <c r="X6" s="24">
        <v>3168085.5946548874</v>
      </c>
      <c r="Y6" s="24">
        <v>3160724.323127849</v>
      </c>
      <c r="Z6" s="24">
        <v>3144758.2332999911</v>
      </c>
      <c r="AA6" s="24">
        <v>3135019.2632075502</v>
      </c>
      <c r="AB6" s="24">
        <v>3126077.7051922358</v>
      </c>
      <c r="AC6" s="24">
        <v>3112978.141272034</v>
      </c>
      <c r="AD6" s="24">
        <v>3119074.6481978083</v>
      </c>
      <c r="AE6" s="24">
        <v>3127488.6338742548</v>
      </c>
      <c r="AF6" s="24">
        <v>3137977.7688950188</v>
      </c>
      <c r="AG6" s="24">
        <v>3150793.961407051</v>
      </c>
      <c r="AH6" s="24">
        <v>3159444.8533001961</v>
      </c>
      <c r="AI6" s="24">
        <v>3169146.2331307828</v>
      </c>
      <c r="AJ6" s="24">
        <v>3169265.8199020904</v>
      </c>
      <c r="AK6" s="24">
        <v>3170585.2626688266</v>
      </c>
      <c r="AL6" s="24">
        <v>3176024.658253409</v>
      </c>
      <c r="AM6" s="21"/>
      <c r="AN6" s="21"/>
      <c r="AO6" s="21"/>
    </row>
    <row r="7" spans="1:41" ht="15.6" x14ac:dyDescent="0.3">
      <c r="A7" s="21" t="s">
        <v>22</v>
      </c>
      <c r="B7" s="24">
        <v>53363548.386171758</v>
      </c>
      <c r="C7" s="24">
        <v>53289354.926157266</v>
      </c>
      <c r="D7" s="24">
        <v>52756470.258894555</v>
      </c>
      <c r="E7" s="24">
        <v>52212912.216707215</v>
      </c>
      <c r="F7" s="24">
        <v>51726907.097164012</v>
      </c>
      <c r="G7" s="24">
        <v>51254310.102897815</v>
      </c>
      <c r="H7" s="24">
        <v>50886199.306493267</v>
      </c>
      <c r="I7" s="24">
        <v>50650377.614288047</v>
      </c>
      <c r="J7" s="24">
        <v>50347210.89241986</v>
      </c>
      <c r="K7" s="24">
        <v>50397326.783519074</v>
      </c>
      <c r="L7" s="24">
        <v>50492737.929898284</v>
      </c>
      <c r="M7" s="24">
        <v>50356167.884381115</v>
      </c>
      <c r="N7" s="24">
        <v>50250297.485022441</v>
      </c>
      <c r="O7" s="24">
        <v>49927068.59551546</v>
      </c>
      <c r="P7" s="24">
        <v>49654066.622998655</v>
      </c>
      <c r="Q7" s="24">
        <v>49529519.218881905</v>
      </c>
      <c r="R7" s="24">
        <v>49357560.045366317</v>
      </c>
      <c r="S7" s="24">
        <v>49244590.595279828</v>
      </c>
      <c r="T7" s="24">
        <v>48959863.016989738</v>
      </c>
      <c r="U7" s="24">
        <v>48875079.307029419</v>
      </c>
      <c r="V7" s="24">
        <v>48814759.610080808</v>
      </c>
      <c r="W7" s="24">
        <v>48843887.070307858</v>
      </c>
      <c r="X7" s="24">
        <v>49000304.847718492</v>
      </c>
      <c r="Y7" s="24">
        <v>48961676.10372223</v>
      </c>
      <c r="Z7" s="24">
        <v>48982816.421325237</v>
      </c>
      <c r="AA7" s="24">
        <v>48965279.204436556</v>
      </c>
      <c r="AB7" s="24">
        <v>48948364.372197047</v>
      </c>
      <c r="AC7" s="24">
        <v>48348384.367713384</v>
      </c>
      <c r="AD7" s="24">
        <v>48012837.776189774</v>
      </c>
      <c r="AE7" s="24">
        <v>47842916.516924113</v>
      </c>
      <c r="AF7" s="24">
        <v>47608692.571193859</v>
      </c>
      <c r="AG7" s="24">
        <v>47516257.835310683</v>
      </c>
      <c r="AH7" s="24">
        <v>47585164.135755293</v>
      </c>
      <c r="AI7" s="24">
        <v>47588189.186162829</v>
      </c>
      <c r="AJ7" s="24">
        <v>47604142.601713136</v>
      </c>
      <c r="AK7" s="24">
        <v>47543019.148553647</v>
      </c>
      <c r="AL7" s="24">
        <v>47644757.121571124</v>
      </c>
      <c r="AM7" s="21"/>
      <c r="AN7" s="21"/>
      <c r="AO7" s="21"/>
    </row>
    <row r="8" spans="1:41" ht="15.6" x14ac:dyDescent="0.3">
      <c r="A8" s="21" t="s">
        <v>23</v>
      </c>
      <c r="B8" s="24">
        <v>24337.845881872636</v>
      </c>
      <c r="C8" s="24">
        <v>25320.404925610252</v>
      </c>
      <c r="D8" s="24">
        <v>25234.967792913751</v>
      </c>
      <c r="E8" s="24">
        <v>25802.45636763909</v>
      </c>
      <c r="F8" s="24">
        <v>26232.688464337047</v>
      </c>
      <c r="G8" s="24">
        <v>26364.956472607257</v>
      </c>
      <c r="H8" s="24">
        <v>26463.102307415647</v>
      </c>
      <c r="I8" s="24">
        <v>26689.984355444205</v>
      </c>
      <c r="J8" s="24">
        <v>26909.119507006675</v>
      </c>
      <c r="K8" s="24">
        <v>26868.193422424214</v>
      </c>
      <c r="L8" s="24">
        <v>27052.418171313446</v>
      </c>
      <c r="M8" s="24">
        <v>27556.462147198356</v>
      </c>
      <c r="N8" s="24">
        <v>27465.496238592343</v>
      </c>
      <c r="O8" s="24">
        <v>27955.988539257494</v>
      </c>
      <c r="P8" s="24">
        <v>28070.28316574069</v>
      </c>
      <c r="Q8" s="24">
        <v>28483.051411596422</v>
      </c>
      <c r="R8" s="24">
        <v>28696.873226293686</v>
      </c>
      <c r="S8" s="24">
        <v>28810.163418884011</v>
      </c>
      <c r="T8" s="24">
        <v>28790.070882580305</v>
      </c>
      <c r="U8" s="24">
        <v>28874.82769912693</v>
      </c>
      <c r="V8" s="24">
        <v>28958.731370721162</v>
      </c>
      <c r="W8" s="24">
        <v>28937.02967288185</v>
      </c>
      <c r="X8" s="24">
        <v>28891.791250842074</v>
      </c>
      <c r="Y8" s="24">
        <v>28751.620448718044</v>
      </c>
      <c r="Z8" s="24">
        <v>28866.719928655795</v>
      </c>
      <c r="AA8" s="24">
        <v>29256.561344237922</v>
      </c>
      <c r="AB8" s="24">
        <v>29482.569133892444</v>
      </c>
      <c r="AC8" s="24">
        <v>29337.780761144626</v>
      </c>
      <c r="AD8" s="24">
        <v>29346.977180450114</v>
      </c>
      <c r="AE8" s="24">
        <v>29119.267682262864</v>
      </c>
      <c r="AF8" s="24">
        <v>28762.834078368858</v>
      </c>
      <c r="AG8" s="24">
        <v>28315.040876080096</v>
      </c>
      <c r="AH8" s="24">
        <v>27848.508338097949</v>
      </c>
      <c r="AI8" s="24">
        <v>27857.441950292741</v>
      </c>
      <c r="AJ8" s="24">
        <v>27892.976084564005</v>
      </c>
      <c r="AK8" s="24">
        <v>27962.179753094268</v>
      </c>
      <c r="AL8" s="24">
        <v>28411.623029388211</v>
      </c>
      <c r="AM8" s="21"/>
      <c r="AN8" s="21"/>
      <c r="AO8" s="21"/>
    </row>
    <row r="9" spans="1:41" ht="15.6" x14ac:dyDescent="0.3">
      <c r="A9" s="21" t="s">
        <v>24</v>
      </c>
      <c r="B9" s="24">
        <v>24381.934085358298</v>
      </c>
      <c r="C9" s="24">
        <v>24257.893188941089</v>
      </c>
      <c r="D9" s="24">
        <v>22928.627273004593</v>
      </c>
      <c r="E9" s="24">
        <v>19473.883451819023</v>
      </c>
      <c r="F9" s="24">
        <v>18820.265286639675</v>
      </c>
      <c r="G9" s="24">
        <v>16535.225397711372</v>
      </c>
      <c r="H9" s="24">
        <v>16367.344131836153</v>
      </c>
      <c r="I9" s="24">
        <v>14861.306093341336</v>
      </c>
      <c r="J9" s="24">
        <v>15969.429737079083</v>
      </c>
      <c r="K9" s="24">
        <v>16813.668501849581</v>
      </c>
      <c r="L9" s="24">
        <v>18389.59709197397</v>
      </c>
      <c r="M9" s="24">
        <v>18405.396906384402</v>
      </c>
      <c r="N9" s="24">
        <v>13698.982717633273</v>
      </c>
      <c r="O9" s="24">
        <v>11295.750203772159</v>
      </c>
      <c r="P9" s="24">
        <v>11519.93028677996</v>
      </c>
      <c r="Q9" s="24">
        <v>12466.897858355889</v>
      </c>
      <c r="R9" s="24">
        <v>12971.985073785594</v>
      </c>
      <c r="S9" s="24">
        <v>13452.521517090094</v>
      </c>
      <c r="T9" s="24">
        <v>14066.044345618042</v>
      </c>
      <c r="U9" s="24">
        <v>12842.150700519058</v>
      </c>
      <c r="V9" s="24">
        <v>13152.346126892426</v>
      </c>
      <c r="W9" s="24">
        <v>12189.180127331771</v>
      </c>
      <c r="X9" s="24">
        <v>11551.622234448407</v>
      </c>
      <c r="Y9" s="24">
        <v>11688.337076855634</v>
      </c>
      <c r="Z9" s="24">
        <v>11140.029134662054</v>
      </c>
      <c r="AA9" s="24">
        <v>11007.360177643004</v>
      </c>
      <c r="AB9" s="24">
        <v>10412.604280493364</v>
      </c>
      <c r="AC9" s="24">
        <v>9935.20913849506</v>
      </c>
      <c r="AD9" s="24">
        <v>9942.8276226198122</v>
      </c>
      <c r="AE9" s="24">
        <v>9351.8380437928736</v>
      </c>
      <c r="AF9" s="24">
        <v>10013.111259100458</v>
      </c>
      <c r="AG9" s="24">
        <v>11520.105227661348</v>
      </c>
      <c r="AH9" s="24">
        <v>12330.675298736855</v>
      </c>
      <c r="AI9" s="24">
        <v>13361.290342169536</v>
      </c>
      <c r="AJ9" s="24">
        <v>13295.649145764482</v>
      </c>
      <c r="AK9" s="24">
        <v>12839.51658423486</v>
      </c>
      <c r="AL9" s="24">
        <v>12795.800008563505</v>
      </c>
      <c r="AM9" s="21"/>
      <c r="AN9" s="21"/>
      <c r="AO9" s="21"/>
    </row>
    <row r="10" spans="1:41" ht="15.6" x14ac:dyDescent="0.3">
      <c r="A10" s="62" t="s">
        <v>25</v>
      </c>
      <c r="B10" s="62">
        <v>3854191.6690800157</v>
      </c>
      <c r="C10" s="62">
        <v>3797270.0357499528</v>
      </c>
      <c r="D10" s="62">
        <v>3612737.0653341147</v>
      </c>
      <c r="E10" s="62">
        <v>3533996.5442923624</v>
      </c>
      <c r="F10" s="62">
        <v>3446348.1714625731</v>
      </c>
      <c r="G10" s="62">
        <v>3354686.347112875</v>
      </c>
      <c r="H10" s="62">
        <v>3342818.4549631374</v>
      </c>
      <c r="I10" s="62">
        <v>3381541.0004441389</v>
      </c>
      <c r="J10" s="62">
        <v>3406883.4959813091</v>
      </c>
      <c r="K10" s="62">
        <v>3476487.8903833982</v>
      </c>
      <c r="L10" s="62">
        <v>3524276.3042904343</v>
      </c>
      <c r="M10" s="62">
        <v>3538949.7256944501</v>
      </c>
      <c r="N10" s="62">
        <v>3631484.2101805857</v>
      </c>
      <c r="O10" s="62">
        <v>3617585.554345198</v>
      </c>
      <c r="P10" s="62">
        <v>3692136.1300138249</v>
      </c>
      <c r="Q10" s="62">
        <v>3762564.7059300574</v>
      </c>
      <c r="R10" s="62">
        <v>3814962.3767641038</v>
      </c>
      <c r="S10" s="62">
        <v>3797714.8463368467</v>
      </c>
      <c r="T10" s="62">
        <v>3793889.2811267059</v>
      </c>
      <c r="U10" s="62">
        <v>3765876.172564046</v>
      </c>
      <c r="V10" s="62">
        <v>3747392.9498897861</v>
      </c>
      <c r="W10" s="62">
        <v>3674998.3563374919</v>
      </c>
      <c r="X10" s="62">
        <v>3608472.7880399078</v>
      </c>
      <c r="Y10" s="62">
        <v>3597566.4740768541</v>
      </c>
      <c r="Z10" s="62">
        <v>3576752.1764122774</v>
      </c>
      <c r="AA10" s="62">
        <v>3598087.8563159886</v>
      </c>
      <c r="AB10" s="62">
        <v>3615304.4255356579</v>
      </c>
      <c r="AC10" s="62">
        <v>3738998.7876788857</v>
      </c>
      <c r="AD10" s="62">
        <v>3834779.7115551853</v>
      </c>
      <c r="AE10" s="62">
        <v>3877733.2821766241</v>
      </c>
      <c r="AF10" s="62">
        <v>3879925.611959443</v>
      </c>
      <c r="AG10" s="62">
        <v>3812755.9838425932</v>
      </c>
      <c r="AH10" s="62">
        <v>3777730.5082160062</v>
      </c>
      <c r="AI10" s="62">
        <v>3739104.6072428827</v>
      </c>
      <c r="AJ10" s="62">
        <v>3759492.5535866735</v>
      </c>
      <c r="AK10" s="62">
        <v>3737491.6520479009</v>
      </c>
      <c r="AL10" s="62">
        <v>3814508.8466962483</v>
      </c>
      <c r="AM10" s="62"/>
      <c r="AN10" s="63">
        <f>B10-AL10</f>
        <v>39682.82238376746</v>
      </c>
      <c r="AO10" s="62"/>
    </row>
    <row r="11" spans="1:41" ht="15.6" x14ac:dyDescent="0.3">
      <c r="A11" s="21" t="s">
        <v>26</v>
      </c>
      <c r="B11" s="24">
        <v>3811509.101487169</v>
      </c>
      <c r="C11" s="24">
        <v>3754128.2297883434</v>
      </c>
      <c r="D11" s="24">
        <v>3558597.9580934597</v>
      </c>
      <c r="E11" s="24">
        <v>3473941.273108671</v>
      </c>
      <c r="F11" s="24">
        <v>3382450.8613277464</v>
      </c>
      <c r="G11" s="24">
        <v>3285218.1685930318</v>
      </c>
      <c r="H11" s="24">
        <v>3277475.5398655962</v>
      </c>
      <c r="I11" s="24">
        <v>3314644.5309140291</v>
      </c>
      <c r="J11" s="24">
        <v>3342232.0933273286</v>
      </c>
      <c r="K11" s="24">
        <v>3412858.4195402386</v>
      </c>
      <c r="L11" s="24">
        <v>3459749.2542263037</v>
      </c>
      <c r="M11" s="24">
        <v>3475392.1412394871</v>
      </c>
      <c r="N11" s="24">
        <v>3568619.7768775639</v>
      </c>
      <c r="O11" s="24">
        <v>3554429.4680027105</v>
      </c>
      <c r="P11" s="24">
        <v>3629189.0758339474</v>
      </c>
      <c r="Q11" s="24">
        <v>3698003.6834896086</v>
      </c>
      <c r="R11" s="24">
        <v>3747515.4724227875</v>
      </c>
      <c r="S11" s="24">
        <v>3731527.9353895923</v>
      </c>
      <c r="T11" s="24">
        <v>3727735.337129293</v>
      </c>
      <c r="U11" s="24">
        <v>3701994.1270683669</v>
      </c>
      <c r="V11" s="24">
        <v>3686398.0452459939</v>
      </c>
      <c r="W11" s="24">
        <v>3616892.3330003461</v>
      </c>
      <c r="X11" s="24">
        <v>3553478.4495662507</v>
      </c>
      <c r="Y11" s="24">
        <v>3542117.8780285441</v>
      </c>
      <c r="Z11" s="24">
        <v>3521769.6248258501</v>
      </c>
      <c r="AA11" s="24">
        <v>3541403.6812547999</v>
      </c>
      <c r="AB11" s="24">
        <v>3557602.4540396123</v>
      </c>
      <c r="AC11" s="24">
        <v>3676843.7922186609</v>
      </c>
      <c r="AD11" s="24">
        <v>3770340.4454589682</v>
      </c>
      <c r="AE11" s="24">
        <v>3809733.3139274954</v>
      </c>
      <c r="AF11" s="24">
        <v>3809142.8067892389</v>
      </c>
      <c r="AG11" s="24">
        <v>3741548.3276879652</v>
      </c>
      <c r="AH11" s="24">
        <v>3699864.0165427811</v>
      </c>
      <c r="AI11" s="24">
        <v>3659551.0444128709</v>
      </c>
      <c r="AJ11" s="24">
        <v>3673196.2062329189</v>
      </c>
      <c r="AK11" s="24">
        <v>3650496.6320920959</v>
      </c>
      <c r="AL11" s="24">
        <v>3727515.5180596327</v>
      </c>
      <c r="AM11" s="21"/>
      <c r="AN11" s="21">
        <f>SUM(AL5,AL10)</f>
        <v>54676498.049558736</v>
      </c>
      <c r="AO11" s="21"/>
    </row>
    <row r="12" spans="1:41" ht="15.6" x14ac:dyDescent="0.3">
      <c r="A12" s="21" t="s">
        <v>30</v>
      </c>
      <c r="B12" s="35">
        <v>628.93842797851312</v>
      </c>
      <c r="C12" s="35">
        <v>745.52586647338717</v>
      </c>
      <c r="D12" s="35">
        <v>1057.9487488891605</v>
      </c>
      <c r="E12" s="35">
        <v>974.41929821166809</v>
      </c>
      <c r="F12" s="35">
        <v>1066.3116499633754</v>
      </c>
      <c r="G12" s="35">
        <v>1005.2991315063455</v>
      </c>
      <c r="H12" s="35">
        <v>705.7078585388175</v>
      </c>
      <c r="I12" s="35">
        <v>798.70560163574225</v>
      </c>
      <c r="J12" s="35">
        <v>821.89252030029229</v>
      </c>
      <c r="K12" s="24">
        <v>1572.9507656127932</v>
      </c>
      <c r="L12" s="35">
        <v>1857.034697186275</v>
      </c>
      <c r="M12" s="35">
        <v>1920.6170014038073</v>
      </c>
      <c r="N12" s="35">
        <v>1522.2476911010708</v>
      </c>
      <c r="O12" s="35">
        <v>1252.6463585266115</v>
      </c>
      <c r="P12" s="35">
        <v>795.09769976196139</v>
      </c>
      <c r="Q12" s="35">
        <v>752.20169017333683</v>
      </c>
      <c r="R12" s="35">
        <v>909.95383621825965</v>
      </c>
      <c r="S12" s="35">
        <v>1087.4979612670879</v>
      </c>
      <c r="T12" s="35">
        <v>1271.9221819152824</v>
      </c>
      <c r="U12" s="35">
        <v>1413.0501888122571</v>
      </c>
      <c r="V12" s="35">
        <v>1203.2138157287602</v>
      </c>
      <c r="W12" s="35">
        <v>849.61445253906152</v>
      </c>
      <c r="X12" s="35">
        <v>719.02227360229438</v>
      </c>
      <c r="Y12" s="35">
        <v>600.95494534911961</v>
      </c>
      <c r="Z12" s="24">
        <v>484.90167110595598</v>
      </c>
      <c r="AA12" s="35">
        <v>1075.3099849914452</v>
      </c>
      <c r="AB12" s="35">
        <v>1081.2896171203492</v>
      </c>
      <c r="AC12" s="35">
        <v>1452.4921000488296</v>
      </c>
      <c r="AD12" s="35">
        <v>1695.9031465637286</v>
      </c>
      <c r="AE12" s="35">
        <v>1373.575772198491</v>
      </c>
      <c r="AF12" s="35">
        <v>1522.5487892089918</v>
      </c>
      <c r="AG12" s="24">
        <v>1419.3806665283123</v>
      </c>
      <c r="AH12" s="24">
        <v>1458.5171930053691</v>
      </c>
      <c r="AI12" s="24">
        <v>1843.4292233703627</v>
      </c>
      <c r="AJ12" s="24">
        <v>2068.0276987976204</v>
      </c>
      <c r="AK12" s="35">
        <v>2193.5607646301341</v>
      </c>
      <c r="AL12" s="35">
        <v>750.00394632568361</v>
      </c>
      <c r="AM12" s="21"/>
      <c r="AN12" s="21"/>
      <c r="AO12" s="21"/>
    </row>
    <row r="13" spans="1:41" ht="15.6" x14ac:dyDescent="0.3">
      <c r="A13" s="21" t="s">
        <v>29</v>
      </c>
      <c r="B13" s="24">
        <v>8.9017834472656251E-2</v>
      </c>
      <c r="C13" s="24"/>
      <c r="D13" s="24"/>
      <c r="E13" s="24"/>
      <c r="F13" s="24"/>
      <c r="G13" s="24"/>
      <c r="H13" s="24"/>
      <c r="I13" s="24"/>
      <c r="J13" s="24"/>
      <c r="K13" s="24">
        <v>8.88824462890625E-2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1"/>
      <c r="AN13" s="21"/>
      <c r="AO13" s="21"/>
    </row>
    <row r="14" spans="1:41" ht="15.6" x14ac:dyDescent="0.3">
      <c r="A14" s="21" t="s">
        <v>31</v>
      </c>
      <c r="B14" s="24">
        <v>29400.887835089008</v>
      </c>
      <c r="C14" s="24">
        <v>29413.048162261868</v>
      </c>
      <c r="D14" s="24">
        <v>40119.5077188902</v>
      </c>
      <c r="E14" s="24">
        <v>46043.786014019759</v>
      </c>
      <c r="F14" s="24">
        <v>49834.588539520366</v>
      </c>
      <c r="G14" s="24">
        <v>55544.065365149901</v>
      </c>
      <c r="H14" s="24">
        <v>51770.639364405499</v>
      </c>
      <c r="I14" s="24">
        <v>53243.983632789459</v>
      </c>
      <c r="J14" s="24">
        <v>50930.45501027954</v>
      </c>
      <c r="K14" s="24">
        <v>49357.585686207705</v>
      </c>
      <c r="L14" s="24">
        <v>50243.97686936141</v>
      </c>
      <c r="M14" s="24">
        <v>49282.837149787258</v>
      </c>
      <c r="N14" s="24">
        <v>49113.556000104618</v>
      </c>
      <c r="O14" s="24">
        <v>49536.173685309972</v>
      </c>
      <c r="P14" s="24">
        <v>49346.286443268982</v>
      </c>
      <c r="Q14" s="24">
        <v>50623.827918470197</v>
      </c>
      <c r="R14" s="24">
        <v>53276.314545503141</v>
      </c>
      <c r="S14" s="24">
        <v>52203.409782606112</v>
      </c>
      <c r="T14" s="24">
        <v>51999.181507788788</v>
      </c>
      <c r="U14" s="24">
        <v>49561.660485064858</v>
      </c>
      <c r="V14" s="24">
        <v>46702.277877337518</v>
      </c>
      <c r="W14" s="24">
        <v>44146.079029119857</v>
      </c>
      <c r="X14" s="24">
        <v>41198.230470654278</v>
      </c>
      <c r="Y14" s="24">
        <v>41914.356130523935</v>
      </c>
      <c r="Z14" s="24">
        <v>41643.575388441386</v>
      </c>
      <c r="AA14" s="24">
        <v>43017.041993384715</v>
      </c>
      <c r="AB14" s="24">
        <v>44162.743911109515</v>
      </c>
      <c r="AC14" s="24">
        <v>48393.414040375807</v>
      </c>
      <c r="AD14" s="24">
        <v>50274.223155177089</v>
      </c>
      <c r="AE14" s="24">
        <v>54122.40100245495</v>
      </c>
      <c r="AF14" s="24">
        <v>56714.362790089181</v>
      </c>
      <c r="AG14" s="24">
        <v>57147.199316438207</v>
      </c>
      <c r="AH14" s="24">
        <v>63744.108069129441</v>
      </c>
      <c r="AI14" s="24">
        <v>65030.993758081728</v>
      </c>
      <c r="AJ14" s="24">
        <v>71746.422919385397</v>
      </c>
      <c r="AK14" s="24">
        <v>72350.406935980922</v>
      </c>
      <c r="AL14" s="24">
        <v>73897.99389662547</v>
      </c>
      <c r="AM14" s="21"/>
      <c r="AN14" s="21"/>
      <c r="AO14" s="21"/>
    </row>
    <row r="15" spans="1:41" ht="15.6" x14ac:dyDescent="0.3">
      <c r="A15" s="21" t="s">
        <v>33</v>
      </c>
      <c r="B15" s="24">
        <v>12651.417502020227</v>
      </c>
      <c r="C15" s="24">
        <v>12982.701394995063</v>
      </c>
      <c r="D15" s="24">
        <v>12961.118968371526</v>
      </c>
      <c r="E15" s="24">
        <v>13036.445472833204</v>
      </c>
      <c r="F15" s="24">
        <v>12995.614166717483</v>
      </c>
      <c r="G15" s="24">
        <v>12917.929770709163</v>
      </c>
      <c r="H15" s="24">
        <v>12865.861717913756</v>
      </c>
      <c r="I15" s="24">
        <v>12853.430558239666</v>
      </c>
      <c r="J15" s="24">
        <v>12898.878945666427</v>
      </c>
      <c r="K15" s="24">
        <v>12697.964257372982</v>
      </c>
      <c r="L15" s="24">
        <v>12425.241616992156</v>
      </c>
      <c r="M15" s="24">
        <v>12353.247092687967</v>
      </c>
      <c r="N15" s="24">
        <v>12227.74676975703</v>
      </c>
      <c r="O15" s="24">
        <v>12366.650843981852</v>
      </c>
      <c r="P15" s="24">
        <v>12805.14376895748</v>
      </c>
      <c r="Q15" s="24">
        <v>13184.378576385419</v>
      </c>
      <c r="R15" s="24">
        <v>13259.845343121266</v>
      </c>
      <c r="S15" s="24">
        <v>12894.772231115723</v>
      </c>
      <c r="T15" s="24">
        <v>12881.874373321541</v>
      </c>
      <c r="U15" s="24">
        <v>12906.983552233869</v>
      </c>
      <c r="V15" s="24">
        <v>13088.970196417253</v>
      </c>
      <c r="W15" s="24">
        <v>13109.710361047366</v>
      </c>
      <c r="X15" s="24">
        <v>13076.46709456787</v>
      </c>
      <c r="Y15" s="24">
        <v>12932.667164758323</v>
      </c>
      <c r="Z15" s="24">
        <v>12853.369082104477</v>
      </c>
      <c r="AA15" s="24">
        <v>12591.469285992422</v>
      </c>
      <c r="AB15" s="24">
        <v>12457.673357690426</v>
      </c>
      <c r="AC15" s="24">
        <v>12308.913259405548</v>
      </c>
      <c r="AD15" s="24">
        <v>12468.522104443417</v>
      </c>
      <c r="AE15" s="24">
        <v>12503.463227807686</v>
      </c>
      <c r="AF15" s="24">
        <v>12545.452898303269</v>
      </c>
      <c r="AG15" s="24">
        <v>12640.54941343998</v>
      </c>
      <c r="AH15" s="24">
        <v>12663.605237738044</v>
      </c>
      <c r="AI15" s="24">
        <v>12678.877042041022</v>
      </c>
      <c r="AJ15" s="24">
        <v>12481.632389892608</v>
      </c>
      <c r="AK15" s="24">
        <v>12450.786276373299</v>
      </c>
      <c r="AL15" s="24">
        <v>12345.066447985861</v>
      </c>
      <c r="AM15" s="21"/>
      <c r="AN15" s="21"/>
      <c r="AO15" s="21"/>
    </row>
    <row r="16" spans="1:41" ht="15.6" x14ac:dyDescent="0.3">
      <c r="A16" s="21" t="s">
        <v>34</v>
      </c>
      <c r="B16" s="24">
        <v>1.2348099243164063</v>
      </c>
      <c r="C16" s="24">
        <v>0.53053787841796884</v>
      </c>
      <c r="D16" s="24">
        <v>0.5318045043945312</v>
      </c>
      <c r="E16" s="24">
        <v>0.62039862670898438</v>
      </c>
      <c r="F16" s="24">
        <v>0.79577862548828127</v>
      </c>
      <c r="G16" s="24">
        <v>0.88425247802734364</v>
      </c>
      <c r="H16" s="24">
        <v>0.70615668334960935</v>
      </c>
      <c r="I16" s="24">
        <v>0.34973744506835935</v>
      </c>
      <c r="J16" s="24">
        <v>0.17617773437500001</v>
      </c>
      <c r="K16" s="24">
        <v>0.88125151977539073</v>
      </c>
      <c r="L16" s="24">
        <v>0.79688059082031248</v>
      </c>
      <c r="M16" s="24">
        <v>0.88321108398437498</v>
      </c>
      <c r="N16" s="24">
        <v>0.88284205932617188</v>
      </c>
      <c r="O16" s="24">
        <v>0.61545466918945313</v>
      </c>
      <c r="P16" s="24">
        <v>0.52626788940429681</v>
      </c>
      <c r="Q16" s="24">
        <v>0.61425541992187493</v>
      </c>
      <c r="R16" s="24">
        <v>0.79061647338867191</v>
      </c>
      <c r="S16" s="24">
        <v>1.2309722656250002</v>
      </c>
      <c r="T16" s="24">
        <v>0.96593438720703129</v>
      </c>
      <c r="U16" s="24">
        <v>0.35126956787109376</v>
      </c>
      <c r="V16" s="24">
        <v>0.44275430908203117</v>
      </c>
      <c r="W16" s="24">
        <v>0.61949443969726559</v>
      </c>
      <c r="X16" s="24">
        <v>0.61863483276367193</v>
      </c>
      <c r="Y16" s="24">
        <v>0.61780767822265636</v>
      </c>
      <c r="Z16" s="24">
        <v>0.70544477539062511</v>
      </c>
      <c r="AA16" s="24">
        <v>0.35379682006835944</v>
      </c>
      <c r="AB16" s="24">
        <v>0.26461012573242193</v>
      </c>
      <c r="AC16" s="24">
        <v>0.17606039428710937</v>
      </c>
      <c r="AD16" s="24">
        <v>0.61769003295898439</v>
      </c>
      <c r="AE16" s="24">
        <v>0.52824666748046889</v>
      </c>
      <c r="AF16" s="24">
        <v>0.44069260253906251</v>
      </c>
      <c r="AG16" s="24">
        <v>0.52675822143554685</v>
      </c>
      <c r="AH16" s="24">
        <v>0.26117335205078124</v>
      </c>
      <c r="AI16" s="24">
        <v>0.26280651855468751</v>
      </c>
      <c r="AJ16" s="24">
        <v>0.2643456787109375</v>
      </c>
      <c r="AK16" s="24">
        <v>0.26597882080078128</v>
      </c>
      <c r="AL16" s="24">
        <v>0.2643456787109375</v>
      </c>
      <c r="AM16" s="21"/>
      <c r="AN16" s="21"/>
      <c r="AO16" s="21"/>
    </row>
    <row r="17" spans="1:41" ht="15.6" x14ac:dyDescent="0.3">
      <c r="A17" s="62" t="s">
        <v>36</v>
      </c>
      <c r="B17" s="62">
        <v>23650186.7124965</v>
      </c>
      <c r="C17" s="62">
        <v>23738629.687220775</v>
      </c>
      <c r="D17" s="62">
        <v>24658262.72750935</v>
      </c>
      <c r="E17" s="62">
        <v>25263997.598886512</v>
      </c>
      <c r="F17" s="62">
        <v>25819269.1500738</v>
      </c>
      <c r="G17" s="62">
        <v>26297504.057964899</v>
      </c>
      <c r="H17" s="62">
        <v>26686723.28104097</v>
      </c>
      <c r="I17" s="62">
        <v>26879840.42254319</v>
      </c>
      <c r="J17" s="62">
        <v>27223040.055207286</v>
      </c>
      <c r="K17" s="62">
        <v>27047101.71454981</v>
      </c>
      <c r="L17" s="62">
        <v>26964838.400125422</v>
      </c>
      <c r="M17" s="62">
        <v>27100717.577565771</v>
      </c>
      <c r="N17" s="62">
        <v>27016845.656153046</v>
      </c>
      <c r="O17" s="62">
        <v>27457257.324732296</v>
      </c>
      <c r="P17" s="62">
        <v>27633450.281320922</v>
      </c>
      <c r="Q17" s="62">
        <v>27706182.06528338</v>
      </c>
      <c r="R17" s="62">
        <v>27854349.298975874</v>
      </c>
      <c r="S17" s="62">
        <v>27907569.948580135</v>
      </c>
      <c r="T17" s="62">
        <v>28241783.508618295</v>
      </c>
      <c r="U17" s="62">
        <v>28123201.274405643</v>
      </c>
      <c r="V17" s="62">
        <v>28255398.850533351</v>
      </c>
      <c r="W17" s="62">
        <v>28302908.958592057</v>
      </c>
      <c r="X17" s="62">
        <v>28236885.064771608</v>
      </c>
      <c r="Y17" s="62">
        <v>28266749.207441449</v>
      </c>
      <c r="Z17" s="62">
        <v>28281160.44486374</v>
      </c>
      <c r="AA17" s="62">
        <v>28342374.571901552</v>
      </c>
      <c r="AB17" s="62">
        <v>28364694.299733233</v>
      </c>
      <c r="AC17" s="62">
        <v>28885590.652603026</v>
      </c>
      <c r="AD17" s="62">
        <v>29201451.959594015</v>
      </c>
      <c r="AE17" s="62">
        <v>29297519.000647042</v>
      </c>
      <c r="AF17" s="62">
        <v>29587723.095039435</v>
      </c>
      <c r="AG17" s="62">
        <v>29753386.341555253</v>
      </c>
      <c r="AH17" s="62">
        <v>29720101.765871964</v>
      </c>
      <c r="AI17" s="62">
        <v>29610794.647570316</v>
      </c>
      <c r="AJ17" s="62">
        <v>29564156.043927241</v>
      </c>
      <c r="AK17" s="62">
        <v>29512670.103858326</v>
      </c>
      <c r="AL17" s="62">
        <v>29367904.171262328</v>
      </c>
      <c r="AM17" s="62"/>
      <c r="AN17" s="62">
        <f>AL17-B17</f>
        <v>5717717.4587658271</v>
      </c>
      <c r="AO17" s="62"/>
    </row>
    <row r="18" spans="1:41" ht="15.6" x14ac:dyDescent="0.3">
      <c r="A18" s="21" t="s">
        <v>37</v>
      </c>
      <c r="B18" s="24">
        <v>104190.04917087351</v>
      </c>
      <c r="C18" s="24">
        <v>107387.55591760817</v>
      </c>
      <c r="D18" s="24">
        <v>103021.28156550885</v>
      </c>
      <c r="E18" s="24">
        <v>108144.62131769345</v>
      </c>
      <c r="F18" s="24">
        <v>120268.86673412407</v>
      </c>
      <c r="G18" s="24">
        <v>130061.71374399994</v>
      </c>
      <c r="H18" s="24">
        <v>140778.10290229533</v>
      </c>
      <c r="I18" s="24">
        <v>157124.63937098611</v>
      </c>
      <c r="J18" s="24">
        <v>175288.91650588647</v>
      </c>
      <c r="K18" s="24">
        <v>229282.81193580653</v>
      </c>
      <c r="L18" s="24">
        <v>271110.28704589355</v>
      </c>
      <c r="M18" s="24">
        <v>298682.5026748355</v>
      </c>
      <c r="N18" s="24">
        <v>326494.07484816876</v>
      </c>
      <c r="O18" s="24">
        <v>359783.34245822841</v>
      </c>
      <c r="P18" s="24">
        <v>506783.92727718822</v>
      </c>
      <c r="Q18" s="24">
        <v>611986.12203305657</v>
      </c>
      <c r="R18" s="24">
        <v>687985.01329818822</v>
      </c>
      <c r="S18" s="24">
        <v>739720.10778268671</v>
      </c>
      <c r="T18" s="24">
        <v>771483.87253198342</v>
      </c>
      <c r="U18" s="24">
        <v>795523.03245906625</v>
      </c>
      <c r="V18" s="24">
        <v>844981.12503239757</v>
      </c>
      <c r="W18" s="24">
        <v>936310.97139439767</v>
      </c>
      <c r="X18" s="24">
        <v>1019624.8969264135</v>
      </c>
      <c r="Y18" s="24">
        <v>1087928.796620226</v>
      </c>
      <c r="Z18" s="24">
        <v>1161515.5023806079</v>
      </c>
      <c r="AA18" s="24">
        <v>1220395.2261028127</v>
      </c>
      <c r="AB18" s="24">
        <v>1282062.9903187002</v>
      </c>
      <c r="AC18" s="24">
        <v>1308172.192494692</v>
      </c>
      <c r="AD18" s="24">
        <v>1363118.9577350651</v>
      </c>
      <c r="AE18" s="24">
        <v>1429819.1392552396</v>
      </c>
      <c r="AF18" s="24">
        <v>1607858.8862168337</v>
      </c>
      <c r="AG18" s="24">
        <v>1726002.8605316626</v>
      </c>
      <c r="AH18" s="24">
        <v>1852389.1711093741</v>
      </c>
      <c r="AI18" s="24">
        <v>1843345.6068126014</v>
      </c>
      <c r="AJ18" s="24">
        <v>1857759.5812267857</v>
      </c>
      <c r="AK18" s="24">
        <v>1892752.3173922391</v>
      </c>
      <c r="AL18" s="24">
        <v>1906286.3977201337</v>
      </c>
      <c r="AM18" s="21"/>
      <c r="AN18" s="41">
        <f>(AL17-B17)/B17</f>
        <v>0.24176204307700655</v>
      </c>
      <c r="AO18" s="21"/>
    </row>
    <row r="19" spans="1:41" ht="15.6" x14ac:dyDescent="0.3">
      <c r="A19" s="21" t="s">
        <v>38</v>
      </c>
      <c r="B19" s="24">
        <v>728.20554048461611</v>
      </c>
      <c r="C19" s="24">
        <v>676.54960804443067</v>
      </c>
      <c r="D19" s="24">
        <v>880.57184354858191</v>
      </c>
      <c r="E19" s="24">
        <v>1464.0965910644443</v>
      </c>
      <c r="F19" s="24">
        <v>1671.1310184997551</v>
      </c>
      <c r="G19" s="24">
        <v>1253.5409757263203</v>
      </c>
      <c r="H19" s="24">
        <v>1470.1756527038619</v>
      </c>
      <c r="I19" s="24">
        <v>1761.2154706970234</v>
      </c>
      <c r="J19" s="24">
        <v>2049.7713141296476</v>
      </c>
      <c r="K19" s="24">
        <v>1910.9195079528945</v>
      </c>
      <c r="L19" s="24">
        <v>2808.6625218750091</v>
      </c>
      <c r="M19" s="24">
        <v>3006.4445542907761</v>
      </c>
      <c r="N19" s="24">
        <v>3091.6649754882833</v>
      </c>
      <c r="O19" s="24">
        <v>3065.4569325988673</v>
      </c>
      <c r="P19" s="24">
        <v>2958.3341114013679</v>
      </c>
      <c r="Q19" s="24">
        <v>3176.2596011779765</v>
      </c>
      <c r="R19" s="24">
        <v>3357.0525975463815</v>
      </c>
      <c r="S19" s="24">
        <v>3418.0599390563948</v>
      </c>
      <c r="T19" s="24">
        <v>3413.4577696777433</v>
      </c>
      <c r="U19" s="24">
        <v>3353.3202811035217</v>
      </c>
      <c r="V19" s="24">
        <v>3627.6936793518175</v>
      </c>
      <c r="W19" s="24">
        <v>3790.3847752136371</v>
      </c>
      <c r="X19" s="24">
        <v>4044.0918882873516</v>
      </c>
      <c r="Y19" s="24">
        <v>3996.0268989379615</v>
      </c>
      <c r="Z19" s="24">
        <v>4345.9328885314626</v>
      </c>
      <c r="AA19" s="24">
        <v>4537.8948052245705</v>
      </c>
      <c r="AB19" s="24">
        <v>5253.98936994015</v>
      </c>
      <c r="AC19" s="24">
        <v>5789.7541449219325</v>
      </c>
      <c r="AD19" s="24">
        <v>7914.2688362855033</v>
      </c>
      <c r="AE19" s="24">
        <v>8001.4111086548874</v>
      </c>
      <c r="AF19" s="24">
        <v>8107.9570416566003</v>
      </c>
      <c r="AG19" s="24">
        <v>8302.7020272889258</v>
      </c>
      <c r="AH19" s="24">
        <v>8890.1650884643514</v>
      </c>
      <c r="AI19" s="24">
        <v>8471.9895285400671</v>
      </c>
      <c r="AJ19" s="24">
        <v>8820.9106711120639</v>
      </c>
      <c r="AK19" s="24">
        <v>8530.2191649353226</v>
      </c>
      <c r="AL19" s="24">
        <v>9801.1130415527314</v>
      </c>
      <c r="AM19" s="21"/>
      <c r="AN19" s="21"/>
      <c r="AO19" s="21"/>
    </row>
    <row r="20" spans="1:41" ht="15.6" x14ac:dyDescent="0.3">
      <c r="A20" s="21" t="s">
        <v>39</v>
      </c>
      <c r="B20" s="24">
        <v>10558316.355611229</v>
      </c>
      <c r="C20" s="24">
        <v>10522516.776769187</v>
      </c>
      <c r="D20" s="24">
        <v>10609520.241877215</v>
      </c>
      <c r="E20" s="24">
        <v>10279884.619038854</v>
      </c>
      <c r="F20" s="24">
        <v>10306867.211034739</v>
      </c>
      <c r="G20" s="24">
        <v>10161282.064705189</v>
      </c>
      <c r="H20" s="24">
        <v>9883185.0381898507</v>
      </c>
      <c r="I20" s="24">
        <v>9530733.0682686903</v>
      </c>
      <c r="J20" s="24">
        <v>9461314.446689019</v>
      </c>
      <c r="K20" s="24">
        <v>9153153.0385338552</v>
      </c>
      <c r="L20" s="24">
        <v>9142177.4064830877</v>
      </c>
      <c r="M20" s="24">
        <v>9057648.8628734294</v>
      </c>
      <c r="N20" s="24">
        <v>8777826.7646924127</v>
      </c>
      <c r="O20" s="24">
        <v>8697186.8313372172</v>
      </c>
      <c r="P20" s="24">
        <v>8370203.3731092978</v>
      </c>
      <c r="Q20" s="24">
        <v>7920212.2445614515</v>
      </c>
      <c r="R20" s="24">
        <v>7902551.7425098512</v>
      </c>
      <c r="S20" s="24">
        <v>7790677.2459384184</v>
      </c>
      <c r="T20" s="24">
        <v>7886080.8085032869</v>
      </c>
      <c r="U20" s="24">
        <v>7710063.5621168623</v>
      </c>
      <c r="V20" s="24">
        <v>7675356.2785164453</v>
      </c>
      <c r="W20" s="24">
        <v>7549160.0691441046</v>
      </c>
      <c r="X20" s="24">
        <v>7464417.596737843</v>
      </c>
      <c r="Y20" s="24">
        <v>7293651.56608372</v>
      </c>
      <c r="Z20" s="24">
        <v>7538407.6318085166</v>
      </c>
      <c r="AA20" s="24">
        <v>7360876.9461032422</v>
      </c>
      <c r="AB20" s="24">
        <v>7182810.4810997592</v>
      </c>
      <c r="AC20" s="24">
        <v>7054034.6494659986</v>
      </c>
      <c r="AD20" s="24">
        <v>6820458.5564340279</v>
      </c>
      <c r="AE20" s="24">
        <v>6300904.4891046509</v>
      </c>
      <c r="AF20" s="24">
        <v>6466456.0275200112</v>
      </c>
      <c r="AG20" s="24">
        <v>6680640.1742286971</v>
      </c>
      <c r="AH20" s="24">
        <v>6858641.668590487</v>
      </c>
      <c r="AI20" s="24">
        <v>7265482.1054671761</v>
      </c>
      <c r="AJ20" s="24">
        <v>7508799.3066190155</v>
      </c>
      <c r="AK20" s="24">
        <v>7657365.4147780053</v>
      </c>
      <c r="AL20" s="24">
        <v>8855858.978857033</v>
      </c>
      <c r="AM20" s="21"/>
      <c r="AN20" s="21"/>
      <c r="AO20" s="21"/>
    </row>
    <row r="21" spans="1:41" ht="15.6" x14ac:dyDescent="0.3">
      <c r="A21" s="21" t="s">
        <v>40</v>
      </c>
      <c r="B21" s="24">
        <v>12986952.102173913</v>
      </c>
      <c r="C21" s="24">
        <v>13108048.804925935</v>
      </c>
      <c r="D21" s="24">
        <v>13944840.632223077</v>
      </c>
      <c r="E21" s="24">
        <v>14874504.2619389</v>
      </c>
      <c r="F21" s="24">
        <v>15390461.941286437</v>
      </c>
      <c r="G21" s="24">
        <v>16004906.738539984</v>
      </c>
      <c r="H21" s="24">
        <v>16661289.964296121</v>
      </c>
      <c r="I21" s="24">
        <v>17190221.499432817</v>
      </c>
      <c r="J21" s="24">
        <v>17584386.920698252</v>
      </c>
      <c r="K21" s="24">
        <v>17662754.944572195</v>
      </c>
      <c r="L21" s="24">
        <v>17548742.044074565</v>
      </c>
      <c r="M21" s="24">
        <v>17741379.767463215</v>
      </c>
      <c r="N21" s="24">
        <v>17909433.151636977</v>
      </c>
      <c r="O21" s="24">
        <v>18397221.694004253</v>
      </c>
      <c r="P21" s="24">
        <v>18753504.646823034</v>
      </c>
      <c r="Q21" s="24">
        <v>19170807.439087696</v>
      </c>
      <c r="R21" s="24">
        <v>19260455.490570288</v>
      </c>
      <c r="S21" s="24">
        <v>19373754.534919973</v>
      </c>
      <c r="T21" s="24">
        <v>19580805.369813345</v>
      </c>
      <c r="U21" s="24">
        <v>19614261.359548613</v>
      </c>
      <c r="V21" s="24">
        <v>19731433.753305156</v>
      </c>
      <c r="W21" s="24">
        <v>19813647.533278342</v>
      </c>
      <c r="X21" s="24">
        <v>19748798.479219064</v>
      </c>
      <c r="Y21" s="24">
        <v>19881172.817838565</v>
      </c>
      <c r="Z21" s="24">
        <v>19576891.377786085</v>
      </c>
      <c r="AA21" s="24">
        <v>19756564.504890274</v>
      </c>
      <c r="AB21" s="24">
        <v>19894566.838944834</v>
      </c>
      <c r="AC21" s="24">
        <v>20517594.056497414</v>
      </c>
      <c r="AD21" s="24">
        <v>21009960.176588636</v>
      </c>
      <c r="AE21" s="24">
        <v>21558793.961178496</v>
      </c>
      <c r="AF21" s="24">
        <v>21505300.224260934</v>
      </c>
      <c r="AG21" s="24">
        <v>21338440.604767606</v>
      </c>
      <c r="AH21" s="24">
        <v>21000180.761083636</v>
      </c>
      <c r="AI21" s="24">
        <v>20493494.945761997</v>
      </c>
      <c r="AJ21" s="24">
        <v>20188776.245410327</v>
      </c>
      <c r="AK21" s="64">
        <v>19954022.152523145</v>
      </c>
      <c r="AL21" s="64">
        <v>18595957.681643609</v>
      </c>
      <c r="AM21" s="1"/>
      <c r="AN21" s="1"/>
      <c r="AO21" s="1"/>
    </row>
    <row r="22" spans="1:41" ht="15.6" x14ac:dyDescent="0.3">
      <c r="A22" s="62" t="s">
        <v>41</v>
      </c>
      <c r="B22" s="62">
        <v>885709.20888472896</v>
      </c>
      <c r="C22" s="62">
        <v>906585.36971592228</v>
      </c>
      <c r="D22" s="62">
        <v>898722.76049807912</v>
      </c>
      <c r="E22" s="62">
        <v>909254.6441118964</v>
      </c>
      <c r="F22" s="62">
        <v>950293.09506894881</v>
      </c>
      <c r="G22" s="62">
        <v>990488.8515264669</v>
      </c>
      <c r="H22" s="62">
        <v>1029128.3951335853</v>
      </c>
      <c r="I22" s="62">
        <v>1065533.9736882276</v>
      </c>
      <c r="J22" s="62">
        <v>1077443.7645942117</v>
      </c>
      <c r="K22" s="62">
        <v>1113833.3326979075</v>
      </c>
      <c r="L22" s="62">
        <v>1098717.3469120138</v>
      </c>
      <c r="M22" s="62">
        <v>1076179.0894927874</v>
      </c>
      <c r="N22" s="62">
        <v>1114631.6565089643</v>
      </c>
      <c r="O22" s="62">
        <v>1119863.2943520262</v>
      </c>
      <c r="P22" s="62">
        <v>1151234.3766392213</v>
      </c>
      <c r="Q22" s="62">
        <v>1165790.0923569826</v>
      </c>
      <c r="R22" s="62">
        <v>1172118.226254171</v>
      </c>
      <c r="S22" s="62">
        <v>1173347.2927814114</v>
      </c>
      <c r="T22" s="62">
        <v>1128080.7473871266</v>
      </c>
      <c r="U22" s="62">
        <v>1112672.2028536098</v>
      </c>
      <c r="V22" s="62">
        <v>1123053.9512002382</v>
      </c>
      <c r="W22" s="62">
        <v>1135128.68650971</v>
      </c>
      <c r="X22" s="62">
        <v>1122093.3186334537</v>
      </c>
      <c r="Y22" s="62">
        <v>1106916.2367681446</v>
      </c>
      <c r="Z22" s="62">
        <v>1095980.6687845699</v>
      </c>
      <c r="AA22" s="62">
        <v>1113946.0712895682</v>
      </c>
      <c r="AB22" s="62">
        <v>1137846.5773446602</v>
      </c>
      <c r="AC22" s="62">
        <v>1198731.0624352505</v>
      </c>
      <c r="AD22" s="62">
        <v>1263148.3089405342</v>
      </c>
      <c r="AE22" s="62">
        <v>1328550.4281425411</v>
      </c>
      <c r="AF22" s="62">
        <v>1362576.4091429675</v>
      </c>
      <c r="AG22" s="62">
        <v>1345927.4698642769</v>
      </c>
      <c r="AH22" s="62">
        <v>1346131.8157490776</v>
      </c>
      <c r="AI22" s="62">
        <v>1416644.4144338365</v>
      </c>
      <c r="AJ22" s="62">
        <v>1410225.4920116938</v>
      </c>
      <c r="AK22" s="62">
        <v>1408928.8980616592</v>
      </c>
      <c r="AL22" s="62">
        <v>1450827.6626770461</v>
      </c>
      <c r="AM22" s="62"/>
      <c r="AN22" s="62"/>
      <c r="AO22" s="62"/>
    </row>
    <row r="23" spans="1:41" ht="15.6" x14ac:dyDescent="0.3">
      <c r="A23" s="21" t="s">
        <v>43</v>
      </c>
      <c r="B23" s="24">
        <v>135388.88590222094</v>
      </c>
      <c r="C23" s="24">
        <v>137418.43289035629</v>
      </c>
      <c r="D23" s="24">
        <v>138229.14396600309</v>
      </c>
      <c r="E23" s="24">
        <v>138838.11948247664</v>
      </c>
      <c r="F23" s="24">
        <v>140325.08855521929</v>
      </c>
      <c r="G23" s="24">
        <v>142663.98293208037</v>
      </c>
      <c r="H23" s="24">
        <v>143331.76148997282</v>
      </c>
      <c r="I23" s="24">
        <v>145167.98192121033</v>
      </c>
      <c r="J23" s="24">
        <v>144751.80278223968</v>
      </c>
      <c r="K23" s="24">
        <v>143450.61952988888</v>
      </c>
      <c r="L23" s="24">
        <v>147166.46959427404</v>
      </c>
      <c r="M23" s="24">
        <v>149023.87604262683</v>
      </c>
      <c r="N23" s="24">
        <v>149239.5891711427</v>
      </c>
      <c r="O23" s="24">
        <v>146881.60797866833</v>
      </c>
      <c r="P23" s="24">
        <v>143083.56650949735</v>
      </c>
      <c r="Q23" s="24">
        <v>140556.51868695105</v>
      </c>
      <c r="R23" s="24">
        <v>138458.43683791571</v>
      </c>
      <c r="S23" s="24">
        <v>138360.6154649356</v>
      </c>
      <c r="T23" s="24">
        <v>137118.02477177168</v>
      </c>
      <c r="U23" s="24">
        <v>136944.60080422391</v>
      </c>
      <c r="V23" s="24">
        <v>135843.32061023545</v>
      </c>
      <c r="W23" s="24">
        <v>135327.34786482507</v>
      </c>
      <c r="X23" s="24">
        <v>131399.80324830863</v>
      </c>
      <c r="Y23" s="24">
        <v>126794.71767701957</v>
      </c>
      <c r="Z23" s="24">
        <v>125981.88521826103</v>
      </c>
      <c r="AA23" s="24">
        <v>128067.93820623687</v>
      </c>
      <c r="AB23" s="24">
        <v>132996.0609819699</v>
      </c>
      <c r="AC23" s="24">
        <v>138742.12692888876</v>
      </c>
      <c r="AD23" s="24">
        <v>143042.81674468954</v>
      </c>
      <c r="AE23" s="24">
        <v>143202.11568402039</v>
      </c>
      <c r="AF23" s="24">
        <v>140666.71164680191</v>
      </c>
      <c r="AG23" s="24">
        <v>136419.31334136365</v>
      </c>
      <c r="AH23" s="24">
        <v>132309.93658272107</v>
      </c>
      <c r="AI23" s="24">
        <v>132264.0041239686</v>
      </c>
      <c r="AJ23" s="24">
        <v>127456.621611175</v>
      </c>
      <c r="AK23" s="24">
        <v>126332.48682455371</v>
      </c>
      <c r="AL23" s="24">
        <v>126067.41747882029</v>
      </c>
      <c r="AM23" s="21"/>
      <c r="AN23" s="21"/>
      <c r="AO23" s="21"/>
    </row>
    <row r="24" spans="1:41" ht="15.6" x14ac:dyDescent="0.3">
      <c r="A24" s="21" t="s">
        <v>44</v>
      </c>
      <c r="B24" s="24">
        <v>1758.5204830139044</v>
      </c>
      <c r="C24" s="24">
        <v>2169.7189352050664</v>
      </c>
      <c r="D24" s="24">
        <v>2422.4925648925796</v>
      </c>
      <c r="E24" s="24">
        <v>2691.4765133728165</v>
      </c>
      <c r="F24" s="24">
        <v>2990.71445807498</v>
      </c>
      <c r="G24" s="24">
        <v>3115.3408132995992</v>
      </c>
      <c r="H24" s="24">
        <v>3308.4128998230431</v>
      </c>
      <c r="I24" s="24">
        <v>3491.187937506153</v>
      </c>
      <c r="J24" s="24">
        <v>3612.376421270802</v>
      </c>
      <c r="K24" s="24">
        <v>3802.6746585083565</v>
      </c>
      <c r="L24" s="24">
        <v>4047.1654831909691</v>
      </c>
      <c r="M24" s="24">
        <v>4195.4990416504306</v>
      </c>
      <c r="N24" s="24">
        <v>4317.6275976440738</v>
      </c>
      <c r="O24" s="24">
        <v>4778.6788378479141</v>
      </c>
      <c r="P24" s="24">
        <v>4935.0577469970704</v>
      </c>
      <c r="Q24" s="24">
        <v>5093.9646378967236</v>
      </c>
      <c r="R24" s="24">
        <v>5267.449430389388</v>
      </c>
      <c r="S24" s="24">
        <v>5330.5775130981228</v>
      </c>
      <c r="T24" s="24">
        <v>5406.5629066039883</v>
      </c>
      <c r="U24" s="24">
        <v>5567.7133588927754</v>
      </c>
      <c r="V24" s="24">
        <v>5666.4308830504906</v>
      </c>
      <c r="W24" s="24">
        <v>5718.4906033446787</v>
      </c>
      <c r="X24" s="24">
        <v>5836.1498482238167</v>
      </c>
      <c r="Y24" s="24">
        <v>5970.7312660094676</v>
      </c>
      <c r="Z24" s="24">
        <v>6247.1955367125893</v>
      </c>
      <c r="AA24" s="24">
        <v>6560.4340212584812</v>
      </c>
      <c r="AB24" s="24">
        <v>6822.5695604125276</v>
      </c>
      <c r="AC24" s="24">
        <v>7206.9226824035013</v>
      </c>
      <c r="AD24" s="24">
        <v>7618.0841154174368</v>
      </c>
      <c r="AE24" s="24">
        <v>7788.5884683410159</v>
      </c>
      <c r="AF24" s="24">
        <v>8152.7001468383278</v>
      </c>
      <c r="AG24" s="24">
        <v>8521.052913690135</v>
      </c>
      <c r="AH24" s="24">
        <v>8697.4561126098142</v>
      </c>
      <c r="AI24" s="24">
        <v>8848.1646997802327</v>
      </c>
      <c r="AJ24" s="24">
        <v>9053.0549767760822</v>
      </c>
      <c r="AK24" s="24">
        <v>9210.7939806029863</v>
      </c>
      <c r="AL24" s="24">
        <v>9212.8291223815504</v>
      </c>
      <c r="AM24" s="21"/>
      <c r="AN24" s="21"/>
      <c r="AO24" s="21"/>
    </row>
    <row r="25" spans="1:41" ht="15.6" x14ac:dyDescent="0.3">
      <c r="A25" s="21" t="s">
        <v>45</v>
      </c>
      <c r="B25" s="24">
        <v>645039.17087056546</v>
      </c>
      <c r="C25" s="24">
        <v>645911.05272180226</v>
      </c>
      <c r="D25" s="24">
        <v>631077.78180317814</v>
      </c>
      <c r="E25" s="24">
        <v>634943.64854587452</v>
      </c>
      <c r="F25" s="24">
        <v>666948.47945696581</v>
      </c>
      <c r="G25" s="24">
        <v>696302.57068923709</v>
      </c>
      <c r="H25" s="24">
        <v>726754.7154082628</v>
      </c>
      <c r="I25" s="24">
        <v>755763.72289704334</v>
      </c>
      <c r="J25" s="24">
        <v>762472.85586927517</v>
      </c>
      <c r="K25" s="24">
        <v>792048.76601389097</v>
      </c>
      <c r="L25" s="24">
        <v>765816.39572459785</v>
      </c>
      <c r="M25" s="24">
        <v>734048.27664715564</v>
      </c>
      <c r="N25" s="24">
        <v>759433.17707290815</v>
      </c>
      <c r="O25" s="24">
        <v>758071.39126348612</v>
      </c>
      <c r="P25" s="24">
        <v>785204.15880607208</v>
      </c>
      <c r="Q25" s="24">
        <v>794976.07178222993</v>
      </c>
      <c r="R25" s="24">
        <v>798081.36146471964</v>
      </c>
      <c r="S25" s="24">
        <v>794623.99550163117</v>
      </c>
      <c r="T25" s="24">
        <v>745472.46962221747</v>
      </c>
      <c r="U25" s="24">
        <v>726118.01384845644</v>
      </c>
      <c r="V25" s="24">
        <v>733131.76102017856</v>
      </c>
      <c r="W25" s="24">
        <v>741150.96740443411</v>
      </c>
      <c r="X25" s="24">
        <v>727561.10217892751</v>
      </c>
      <c r="Y25" s="24">
        <v>711466.84308217908</v>
      </c>
      <c r="Z25" s="24">
        <v>695325.70693190687</v>
      </c>
      <c r="AA25" s="24">
        <v>700350.37071250589</v>
      </c>
      <c r="AB25" s="24">
        <v>709216.50814800884</v>
      </c>
      <c r="AC25" s="24">
        <v>753441.92175464926</v>
      </c>
      <c r="AD25" s="24">
        <v>803580.63107528642</v>
      </c>
      <c r="AE25" s="24">
        <v>859548.16777379066</v>
      </c>
      <c r="AF25" s="24">
        <v>886269.39963341679</v>
      </c>
      <c r="AG25" s="24">
        <v>863864.83898182411</v>
      </c>
      <c r="AH25" s="24">
        <v>857269.37199275009</v>
      </c>
      <c r="AI25" s="24">
        <v>902938.18344054662</v>
      </c>
      <c r="AJ25" s="24">
        <v>892783.02500744618</v>
      </c>
      <c r="AK25" s="24">
        <v>889561.20004121843</v>
      </c>
      <c r="AL25" s="24">
        <v>897400.45157861477</v>
      </c>
      <c r="AM25" s="21"/>
      <c r="AN25" s="21"/>
      <c r="AO25" s="21"/>
    </row>
    <row r="26" spans="1:41" ht="15.6" x14ac:dyDescent="0.3">
      <c r="A26" s="21" t="s">
        <v>46</v>
      </c>
      <c r="B26" s="24">
        <v>103522.6316289286</v>
      </c>
      <c r="C26" s="24">
        <v>121086.16516855877</v>
      </c>
      <c r="D26" s="24">
        <v>126993.3421640053</v>
      </c>
      <c r="E26" s="24">
        <v>132781.39957017236</v>
      </c>
      <c r="F26" s="24">
        <v>140028.81259868879</v>
      </c>
      <c r="G26" s="24">
        <v>148406.95709184979</v>
      </c>
      <c r="H26" s="24">
        <v>155733.50533552666</v>
      </c>
      <c r="I26" s="24">
        <v>161111.08093246768</v>
      </c>
      <c r="J26" s="24">
        <v>166606.72952142608</v>
      </c>
      <c r="K26" s="24">
        <v>174531.27249561925</v>
      </c>
      <c r="L26" s="24">
        <v>181687.31610995097</v>
      </c>
      <c r="M26" s="24">
        <v>188911.43776135458</v>
      </c>
      <c r="N26" s="24">
        <v>201641.26266726927</v>
      </c>
      <c r="O26" s="24">
        <v>210131.61627202385</v>
      </c>
      <c r="P26" s="24">
        <v>218011.59357665482</v>
      </c>
      <c r="Q26" s="24">
        <v>225163.537249905</v>
      </c>
      <c r="R26" s="24">
        <v>230310.97852114626</v>
      </c>
      <c r="S26" s="24">
        <v>235032.10430174653</v>
      </c>
      <c r="T26" s="24">
        <v>240083.69008653355</v>
      </c>
      <c r="U26" s="24">
        <v>244041.87484203672</v>
      </c>
      <c r="V26" s="24">
        <v>248412.4386867737</v>
      </c>
      <c r="W26" s="24">
        <v>252931.88063710614</v>
      </c>
      <c r="X26" s="24">
        <v>257296.26335799368</v>
      </c>
      <c r="Y26" s="24">
        <v>262683.94474293652</v>
      </c>
      <c r="Z26" s="24">
        <v>268425.88109768962</v>
      </c>
      <c r="AA26" s="24">
        <v>278967.32834956708</v>
      </c>
      <c r="AB26" s="24">
        <v>288811.43865426898</v>
      </c>
      <c r="AC26" s="24">
        <v>299340.09106930904</v>
      </c>
      <c r="AD26" s="24">
        <v>308906.77700514084</v>
      </c>
      <c r="AE26" s="24">
        <v>318011.55621638894</v>
      </c>
      <c r="AF26" s="24">
        <v>327487.59771591052</v>
      </c>
      <c r="AG26" s="24">
        <v>337122.26462739904</v>
      </c>
      <c r="AH26" s="24">
        <v>347855.05106099666</v>
      </c>
      <c r="AI26" s="24">
        <v>372594.06216954114</v>
      </c>
      <c r="AJ26" s="24">
        <v>380932.79041629663</v>
      </c>
      <c r="AK26" s="24">
        <v>383824.41721528396</v>
      </c>
      <c r="AL26" s="24">
        <v>418146.96449722955</v>
      </c>
      <c r="AM26" s="21"/>
      <c r="AN26" s="21"/>
      <c r="AO26" s="21"/>
    </row>
    <row r="27" spans="1:41" ht="15.6" x14ac:dyDescent="0.3">
      <c r="A27" s="62" t="s">
        <v>47</v>
      </c>
      <c r="B27" s="62">
        <v>997089.7833570604</v>
      </c>
      <c r="C27" s="62">
        <v>1035898.4590325479</v>
      </c>
      <c r="D27" s="62">
        <v>940010.26202209143</v>
      </c>
      <c r="E27" s="62">
        <v>994075.64290506276</v>
      </c>
      <c r="F27" s="62">
        <v>987231.40411573451</v>
      </c>
      <c r="G27" s="62">
        <v>1051774.9555748599</v>
      </c>
      <c r="H27" s="62">
        <v>1021807.3605010678</v>
      </c>
      <c r="I27" s="62">
        <v>1006406.7802108775</v>
      </c>
      <c r="J27" s="62">
        <v>932605.02925499994</v>
      </c>
      <c r="K27" s="62">
        <v>940570.75889843854</v>
      </c>
      <c r="L27" s="62">
        <v>888706.32947378047</v>
      </c>
      <c r="M27" s="62">
        <v>895885.12626669463</v>
      </c>
      <c r="N27" s="62">
        <v>948477.54496435286</v>
      </c>
      <c r="O27" s="62">
        <v>845112.61810765078</v>
      </c>
      <c r="P27" s="62">
        <v>844625.27581931255</v>
      </c>
      <c r="Q27" s="62">
        <v>814838.99318707245</v>
      </c>
      <c r="R27" s="62">
        <v>788455.1039899782</v>
      </c>
      <c r="S27" s="62">
        <v>875545.710181167</v>
      </c>
      <c r="T27" s="62">
        <v>880763.3335324194</v>
      </c>
      <c r="U27" s="62">
        <v>1155334.8909953255</v>
      </c>
      <c r="V27" s="62">
        <v>1092581.4777186436</v>
      </c>
      <c r="W27" s="62">
        <v>1084730.3049084141</v>
      </c>
      <c r="X27" s="62">
        <v>1084304.0334971498</v>
      </c>
      <c r="Y27" s="62">
        <v>1126516.5138890117</v>
      </c>
      <c r="Z27" s="62">
        <v>1139107.6716850901</v>
      </c>
      <c r="AA27" s="62">
        <v>1065594.4745236724</v>
      </c>
      <c r="AB27" s="62">
        <v>1028379.2119226537</v>
      </c>
      <c r="AC27" s="62">
        <v>936625.80254481733</v>
      </c>
      <c r="AD27" s="62">
        <v>790002.23807259696</v>
      </c>
      <c r="AE27" s="62">
        <v>747890.93779336568</v>
      </c>
      <c r="AF27" s="62">
        <v>644867.94607466552</v>
      </c>
      <c r="AG27" s="62">
        <v>641559.53093046672</v>
      </c>
      <c r="AH27" s="62">
        <v>631754.73631618673</v>
      </c>
      <c r="AI27" s="62">
        <v>695380.03835546994</v>
      </c>
      <c r="AJ27" s="62">
        <v>711978.90439620265</v>
      </c>
      <c r="AK27" s="62">
        <v>846919.11293202313</v>
      </c>
      <c r="AL27" s="62">
        <v>765544.68373604037</v>
      </c>
      <c r="AM27" s="62"/>
      <c r="AN27" s="62"/>
      <c r="AO27" s="62"/>
    </row>
    <row r="28" spans="1:41" ht="15.6" x14ac:dyDescent="0.3">
      <c r="A28" s="65" t="s">
        <v>60</v>
      </c>
      <c r="B28" s="24">
        <v>29345.368338873825</v>
      </c>
      <c r="C28" s="24">
        <v>29679.297610455713</v>
      </c>
      <c r="D28" s="24">
        <v>29247.592249353042</v>
      </c>
      <c r="E28" s="24">
        <v>30728.523431226553</v>
      </c>
      <c r="F28" s="24">
        <v>31537.987551929804</v>
      </c>
      <c r="G28" s="24">
        <v>30767.465163520108</v>
      </c>
      <c r="H28" s="24">
        <v>30958.388072577549</v>
      </c>
      <c r="I28" s="24">
        <v>31167.34786557094</v>
      </c>
      <c r="J28" s="24">
        <v>30713.125980744073</v>
      </c>
      <c r="K28" s="24">
        <v>31535.301742468917</v>
      </c>
      <c r="L28" s="24">
        <v>30679.271925299636</v>
      </c>
      <c r="M28" s="24">
        <v>30720.184018396685</v>
      </c>
      <c r="N28" s="24">
        <v>30530.656907037883</v>
      </c>
      <c r="O28" s="24">
        <v>30930.44326341003</v>
      </c>
      <c r="P28" s="24">
        <v>32357.922877381225</v>
      </c>
      <c r="Q28" s="24">
        <v>33290.335894574586</v>
      </c>
      <c r="R28" s="24">
        <v>33563.700957752422</v>
      </c>
      <c r="S28" s="24">
        <v>36668.10193131792</v>
      </c>
      <c r="T28" s="24">
        <v>37995.750272436861</v>
      </c>
      <c r="U28" s="24">
        <v>39367.460063873608</v>
      </c>
      <c r="V28" s="24">
        <v>39560.214534051709</v>
      </c>
      <c r="W28" s="24">
        <v>41418.125268658463</v>
      </c>
      <c r="X28" s="24">
        <v>41772.146158770898</v>
      </c>
      <c r="Y28" s="24">
        <v>42883.182900891938</v>
      </c>
      <c r="Z28" s="24">
        <v>43848.261939741715</v>
      </c>
      <c r="AA28" s="24">
        <v>44489.418480256471</v>
      </c>
      <c r="AB28" s="24">
        <v>45545.718581262598</v>
      </c>
      <c r="AC28" s="24">
        <v>46175.082906415053</v>
      </c>
      <c r="AD28" s="24">
        <v>46195.887638000757</v>
      </c>
      <c r="AE28" s="24">
        <v>46309.616255561486</v>
      </c>
      <c r="AF28" s="24">
        <v>47619.525606671654</v>
      </c>
      <c r="AG28" s="24">
        <v>47298.577355126559</v>
      </c>
      <c r="AH28" s="24">
        <v>46785.887444964326</v>
      </c>
      <c r="AI28" s="24">
        <v>46000.638585590437</v>
      </c>
      <c r="AJ28" s="24">
        <v>45551.351473632953</v>
      </c>
      <c r="AK28" s="24">
        <v>45704.030611591079</v>
      </c>
      <c r="AL28" s="24">
        <v>45586.736299633551</v>
      </c>
      <c r="AM28" s="62"/>
      <c r="AN28" s="62"/>
      <c r="AO28" s="62"/>
    </row>
    <row r="29" spans="1:41" ht="15.6" x14ac:dyDescent="0.3">
      <c r="A29" s="65" t="s">
        <v>50</v>
      </c>
      <c r="B29" s="24">
        <v>967744.41501818656</v>
      </c>
      <c r="C29" s="24">
        <v>1006219.1614220922</v>
      </c>
      <c r="D29" s="24">
        <v>910762.66977273836</v>
      </c>
      <c r="E29" s="24">
        <v>963347.11947383627</v>
      </c>
      <c r="F29" s="24">
        <v>955693.41656380473</v>
      </c>
      <c r="G29" s="24">
        <v>1021007.4904113398</v>
      </c>
      <c r="H29" s="24">
        <v>990848.97242849029</v>
      </c>
      <c r="I29" s="24">
        <v>975239.43234530662</v>
      </c>
      <c r="J29" s="24">
        <v>901891.90327425592</v>
      </c>
      <c r="K29" s="24">
        <v>909035.45715596958</v>
      </c>
      <c r="L29" s="24">
        <v>858027.05754848081</v>
      </c>
      <c r="M29" s="24">
        <v>865164.94224829797</v>
      </c>
      <c r="N29" s="24">
        <v>917946.88805731502</v>
      </c>
      <c r="O29" s="24">
        <v>814182.17484424077</v>
      </c>
      <c r="P29" s="24">
        <v>812267.35294193134</v>
      </c>
      <c r="Q29" s="24">
        <v>781548.65729249793</v>
      </c>
      <c r="R29" s="24">
        <v>754891.40303222579</v>
      </c>
      <c r="S29" s="24">
        <v>838877.60824984906</v>
      </c>
      <c r="T29" s="24">
        <v>842767.58325998252</v>
      </c>
      <c r="U29" s="24">
        <v>1115967.430931452</v>
      </c>
      <c r="V29" s="24">
        <v>1053021.2631845919</v>
      </c>
      <c r="W29" s="24">
        <v>1043312.1796397556</v>
      </c>
      <c r="X29" s="24">
        <v>1042531.8873383788</v>
      </c>
      <c r="Y29" s="24">
        <v>1083633.3309881198</v>
      </c>
      <c r="Z29" s="24">
        <v>1095259.4097453484</v>
      </c>
      <c r="AA29" s="24">
        <v>1021105.0560434159</v>
      </c>
      <c r="AB29" s="24">
        <v>982833.49334139109</v>
      </c>
      <c r="AC29" s="24">
        <v>890450.71963840222</v>
      </c>
      <c r="AD29" s="24">
        <v>743806.35043459618</v>
      </c>
      <c r="AE29" s="24">
        <v>701581.32153780421</v>
      </c>
      <c r="AF29" s="24">
        <v>597248.42046799383</v>
      </c>
      <c r="AG29" s="24">
        <v>594260.9535753401</v>
      </c>
      <c r="AH29" s="24">
        <v>584968.84887122235</v>
      </c>
      <c r="AI29" s="24">
        <v>649379.39976987953</v>
      </c>
      <c r="AJ29" s="24">
        <v>666427.55292256968</v>
      </c>
      <c r="AK29" s="24">
        <v>801215.08232043206</v>
      </c>
      <c r="AL29" s="24">
        <v>719957.94743640686</v>
      </c>
      <c r="AM29" s="62"/>
      <c r="AN29" s="62"/>
      <c r="AO29" s="62"/>
    </row>
    <row r="30" spans="1:41" ht="15.6" x14ac:dyDescent="0.3">
      <c r="A30" s="62" t="s">
        <v>51</v>
      </c>
      <c r="B30" s="62">
        <v>314.4326645874022</v>
      </c>
      <c r="C30" s="62">
        <v>252.32706223144521</v>
      </c>
      <c r="D30" s="62">
        <v>212.04285592651337</v>
      </c>
      <c r="E30" s="62">
        <v>211.20405025024402</v>
      </c>
      <c r="F30" s="62">
        <v>193.27014221191388</v>
      </c>
      <c r="G30" s="62">
        <v>190.6257003356933</v>
      </c>
      <c r="H30" s="62">
        <v>187.08551292724607</v>
      </c>
      <c r="I30" s="62">
        <v>158.24247248535164</v>
      </c>
      <c r="J30" s="62">
        <v>166.8181294189454</v>
      </c>
      <c r="K30" s="62">
        <v>170.46936133422872</v>
      </c>
      <c r="L30" s="62">
        <v>335.72544204101541</v>
      </c>
      <c r="M30" s="62">
        <v>550.7299166748046</v>
      </c>
      <c r="N30" s="62">
        <v>236.23390083618187</v>
      </c>
      <c r="O30" s="62">
        <v>276.10899815063499</v>
      </c>
      <c r="P30" s="62">
        <v>158.43619557495123</v>
      </c>
      <c r="Q30" s="62">
        <v>535.21997180786116</v>
      </c>
      <c r="R30" s="62">
        <v>554.29656901855469</v>
      </c>
      <c r="S30" s="62">
        <v>540.08217647094705</v>
      </c>
      <c r="T30" s="62">
        <v>543.46154599609326</v>
      </c>
      <c r="U30" s="62">
        <v>545.67385654296857</v>
      </c>
      <c r="V30" s="62">
        <v>529.7934749450684</v>
      </c>
      <c r="W30" s="62">
        <v>509.65036729125967</v>
      </c>
      <c r="X30" s="62">
        <v>514.65387282104507</v>
      </c>
      <c r="Y30" s="62">
        <v>514.89812236328112</v>
      </c>
      <c r="Z30" s="62">
        <v>521.34923891601557</v>
      </c>
      <c r="AA30" s="62">
        <v>538.35147661132851</v>
      </c>
      <c r="AB30" s="62">
        <v>541.94933363647522</v>
      </c>
      <c r="AC30" s="62">
        <v>521.91052657470721</v>
      </c>
      <c r="AD30" s="62">
        <v>519.26732077026361</v>
      </c>
      <c r="AE30" s="62">
        <v>533.80938980102462</v>
      </c>
      <c r="AF30" s="62">
        <v>564.36703125610234</v>
      </c>
      <c r="AG30" s="62">
        <v>587.44566017455975</v>
      </c>
      <c r="AH30" s="62">
        <v>596.71582857055523</v>
      </c>
      <c r="AI30" s="62">
        <v>625.85548527831952</v>
      </c>
      <c r="AJ30" s="62">
        <v>653.67390639037978</v>
      </c>
      <c r="AK30" s="62">
        <v>687.84021428222502</v>
      </c>
      <c r="AL30" s="62">
        <v>329.14743973388664</v>
      </c>
      <c r="AM30" s="62"/>
      <c r="AN30" s="62"/>
      <c r="AO30" s="62"/>
    </row>
    <row r="31" spans="1:41" ht="15.6" x14ac:dyDescent="0.3">
      <c r="A31" s="66" t="s">
        <v>52</v>
      </c>
      <c r="B31" s="67">
        <f t="shared" ref="B31:AL31" si="0">SUM(B5,B10,B17,B22,B27,B30)</f>
        <v>86261103.714672953</v>
      </c>
      <c r="C31" s="67">
        <f t="shared" si="0"/>
        <v>86261103.714672983</v>
      </c>
      <c r="D31" s="67">
        <f t="shared" si="0"/>
        <v>86261103.714673162</v>
      </c>
      <c r="E31" s="67">
        <f t="shared" si="0"/>
        <v>86261103.714672863</v>
      </c>
      <c r="F31" s="67">
        <f t="shared" si="0"/>
        <v>86261103.714673027</v>
      </c>
      <c r="G31" s="67">
        <f t="shared" si="0"/>
        <v>86261103.714673162</v>
      </c>
      <c r="H31" s="67">
        <f t="shared" si="0"/>
        <v>86261103.714673385</v>
      </c>
      <c r="I31" s="67">
        <f t="shared" si="0"/>
        <v>86261103.714673519</v>
      </c>
      <c r="J31" s="67">
        <f t="shared" si="0"/>
        <v>86261103.714673325</v>
      </c>
      <c r="K31" s="67">
        <f t="shared" si="0"/>
        <v>86261103.714673579</v>
      </c>
      <c r="L31" s="67">
        <f t="shared" si="0"/>
        <v>86261103.714673102</v>
      </c>
      <c r="M31" s="67">
        <f t="shared" si="0"/>
        <v>86261103.714673087</v>
      </c>
      <c r="N31" s="67">
        <f t="shared" si="0"/>
        <v>86261103.714673251</v>
      </c>
      <c r="O31" s="67">
        <f t="shared" si="0"/>
        <v>86261103.714673221</v>
      </c>
      <c r="P31" s="67">
        <f t="shared" si="0"/>
        <v>86261103.714673191</v>
      </c>
      <c r="Q31" s="67">
        <f t="shared" si="0"/>
        <v>86261103.7146734</v>
      </c>
      <c r="R31" s="67">
        <f t="shared" si="0"/>
        <v>86261103.714673087</v>
      </c>
      <c r="S31" s="67">
        <f t="shared" si="0"/>
        <v>86261103.714673221</v>
      </c>
      <c r="T31" s="67">
        <f t="shared" si="0"/>
        <v>86261103.714673311</v>
      </c>
      <c r="U31" s="67">
        <f t="shared" si="0"/>
        <v>86261103.71467337</v>
      </c>
      <c r="V31" s="67">
        <f t="shared" si="0"/>
        <v>86261103.71467334</v>
      </c>
      <c r="W31" s="67">
        <f t="shared" si="0"/>
        <v>86261103.71467343</v>
      </c>
      <c r="X31" s="67">
        <f t="shared" si="0"/>
        <v>86261103.714673609</v>
      </c>
      <c r="Y31" s="67">
        <f t="shared" si="0"/>
        <v>86261103.714673474</v>
      </c>
      <c r="Z31" s="67">
        <f t="shared" si="0"/>
        <v>86261103.714673147</v>
      </c>
      <c r="AA31" s="67">
        <f t="shared" si="0"/>
        <v>86261103.714673385</v>
      </c>
      <c r="AB31" s="67">
        <f t="shared" si="0"/>
        <v>86261103.714673519</v>
      </c>
      <c r="AC31" s="67">
        <f t="shared" si="0"/>
        <v>86261103.714673609</v>
      </c>
      <c r="AD31" s="67">
        <f t="shared" si="0"/>
        <v>86261103.714673758</v>
      </c>
      <c r="AE31" s="67">
        <f t="shared" si="0"/>
        <v>86261103.714673787</v>
      </c>
      <c r="AF31" s="67">
        <f t="shared" si="0"/>
        <v>86261103.71467413</v>
      </c>
      <c r="AG31" s="67">
        <f t="shared" si="0"/>
        <v>86261103.714674234</v>
      </c>
      <c r="AH31" s="67">
        <f t="shared" si="0"/>
        <v>86261103.71467413</v>
      </c>
      <c r="AI31" s="67">
        <f t="shared" si="0"/>
        <v>86261103.714673847</v>
      </c>
      <c r="AJ31" s="67">
        <f t="shared" si="0"/>
        <v>86261103.714673772</v>
      </c>
      <c r="AK31" s="67">
        <f t="shared" si="0"/>
        <v>86261103.714673996</v>
      </c>
      <c r="AL31" s="67">
        <f t="shared" si="0"/>
        <v>86261103.714673892</v>
      </c>
      <c r="AM31" s="66"/>
      <c r="AN31" s="66"/>
      <c r="AO31" s="66"/>
    </row>
    <row r="32" spans="1:41" ht="15.6" x14ac:dyDescent="0.3">
      <c r="A32" s="21"/>
      <c r="B32" s="5">
        <f t="shared" ref="B32:AJ32" si="1">(B6+B10)/B31</f>
        <v>8.4806883938429389E-2</v>
      </c>
      <c r="C32" s="5">
        <f t="shared" si="1"/>
        <v>8.3940551831103438E-2</v>
      </c>
      <c r="D32" s="5">
        <f t="shared" si="1"/>
        <v>8.0676710222100351E-2</v>
      </c>
      <c r="E32" s="5">
        <f t="shared" si="1"/>
        <v>7.9240535697316719E-2</v>
      </c>
      <c r="F32" s="5">
        <f t="shared" si="1"/>
        <v>7.8043943961410303E-2</v>
      </c>
      <c r="G32" s="5">
        <f t="shared" si="1"/>
        <v>7.6789359907201427E-2</v>
      </c>
      <c r="H32" s="5">
        <f t="shared" si="1"/>
        <v>7.6444974102859942E-2</v>
      </c>
      <c r="I32" s="5">
        <f t="shared" si="1"/>
        <v>7.6711693985620388E-2</v>
      </c>
      <c r="J32" s="5">
        <f t="shared" si="1"/>
        <v>7.6949613672684214E-2</v>
      </c>
      <c r="K32" s="5">
        <f t="shared" si="1"/>
        <v>7.7884683877281397E-2</v>
      </c>
      <c r="L32" s="5">
        <f t="shared" si="1"/>
        <v>7.8486428714760803E-2</v>
      </c>
      <c r="M32" s="5">
        <f t="shared" si="1"/>
        <v>7.8663976645156661E-2</v>
      </c>
      <c r="N32" s="5">
        <f t="shared" si="1"/>
        <v>7.9867406774155034E-2</v>
      </c>
      <c r="O32" s="5">
        <f t="shared" si="1"/>
        <v>7.9668283134378945E-2</v>
      </c>
      <c r="P32" s="5">
        <f t="shared" si="1"/>
        <v>8.0429976078161616E-2</v>
      </c>
      <c r="Q32" s="5">
        <f t="shared" si="1"/>
        <v>8.1187092143953324E-2</v>
      </c>
      <c r="R32" s="5">
        <f t="shared" si="1"/>
        <v>8.1686850524485821E-2</v>
      </c>
      <c r="S32" s="5">
        <f t="shared" si="1"/>
        <v>8.1348917397918538E-2</v>
      </c>
      <c r="T32" s="5">
        <f t="shared" si="1"/>
        <v>8.1232597655478286E-2</v>
      </c>
      <c r="U32" s="5">
        <f t="shared" si="1"/>
        <v>8.0598938429193051E-2</v>
      </c>
      <c r="V32" s="5">
        <f t="shared" si="1"/>
        <v>8.0368423955007734E-2</v>
      </c>
      <c r="W32" s="5">
        <f t="shared" si="1"/>
        <v>7.9442675076996372E-2</v>
      </c>
      <c r="X32" s="5">
        <f t="shared" si="1"/>
        <v>7.8558679298953327E-2</v>
      </c>
      <c r="Y32" s="5">
        <f t="shared" si="1"/>
        <v>7.8346908469420398E-2</v>
      </c>
      <c r="Z32" s="5">
        <f t="shared" si="1"/>
        <v>7.7920524086326159E-2</v>
      </c>
      <c r="AA32" s="5">
        <f t="shared" si="1"/>
        <v>7.8054961385547489E-2</v>
      </c>
      <c r="AB32" s="5">
        <f t="shared" si="1"/>
        <v>7.8150891194557537E-2</v>
      </c>
      <c r="AC32" s="5">
        <f t="shared" si="1"/>
        <v>7.9432984669605508E-2</v>
      </c>
      <c r="AD32" s="5">
        <f t="shared" si="1"/>
        <v>8.0614020228100602E-2</v>
      </c>
      <c r="AE32" s="5">
        <f t="shared" si="1"/>
        <v>8.1209509435702112E-2</v>
      </c>
      <c r="AF32" s="5">
        <f t="shared" si="1"/>
        <v>8.1356521985477742E-2</v>
      </c>
      <c r="AG32" s="5">
        <f t="shared" si="1"/>
        <v>8.0726418343578951E-2</v>
      </c>
      <c r="AH32" s="5">
        <f t="shared" si="1"/>
        <v>8.0420665430647603E-2</v>
      </c>
      <c r="AI32" s="5">
        <f t="shared" si="1"/>
        <v>8.0085351831621701E-2</v>
      </c>
      <c r="AJ32" s="5">
        <f t="shared" si="1"/>
        <v>8.0323089725434629E-2</v>
      </c>
      <c r="AK32" s="68"/>
      <c r="AL32" s="68">
        <f>(AL6+AL10)/AL31</f>
        <v>8.1039230938573029E-2</v>
      </c>
      <c r="AM32" s="21"/>
      <c r="AN32" s="21"/>
      <c r="AO32" s="21"/>
    </row>
    <row r="33" spans="1:41" ht="15.6" x14ac:dyDescent="0.3">
      <c r="A33" s="21"/>
      <c r="B33" s="69">
        <f>B5-AL5</f>
        <v>6011622.7053275779</v>
      </c>
      <c r="C33" s="21"/>
      <c r="D33" s="21"/>
      <c r="E33" s="69">
        <f>E5-AL5</f>
        <v>4697578.8775643036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5"/>
      <c r="AK33" s="68"/>
      <c r="AL33" s="68"/>
      <c r="AM33" s="21"/>
      <c r="AN33" s="69">
        <f>AN6+AN10</f>
        <v>39682.82238376746</v>
      </c>
      <c r="AO33" s="21"/>
    </row>
    <row r="34" spans="1:41" ht="15.6" x14ac:dyDescent="0.3">
      <c r="A34" s="1"/>
      <c r="B34" s="21">
        <f>SUM(B5,B10)</f>
        <v>60727803.577270083</v>
      </c>
      <c r="C34" s="21"/>
      <c r="D34" s="21"/>
      <c r="E34" s="69">
        <f>E7-AL7</f>
        <v>4568155.0951360911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1"/>
      <c r="AN34" s="1"/>
      <c r="AO34" s="1"/>
    </row>
    <row r="35" spans="1:41" ht="15.6" x14ac:dyDescent="0.3">
      <c r="A35" s="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13"/>
      <c r="AN35" s="13"/>
      <c r="AO35" s="13"/>
    </row>
    <row r="36" spans="1:41" ht="15.6" x14ac:dyDescent="0.3">
      <c r="A36" s="1"/>
      <c r="B36" s="70">
        <v>1985</v>
      </c>
      <c r="C36" s="70">
        <v>1986</v>
      </c>
      <c r="D36" s="70">
        <v>1987</v>
      </c>
      <c r="E36" s="70">
        <v>1988</v>
      </c>
      <c r="F36" s="70">
        <v>1989</v>
      </c>
      <c r="G36" s="70">
        <v>1990</v>
      </c>
      <c r="H36" s="70">
        <v>1991</v>
      </c>
      <c r="I36" s="70">
        <v>1992</v>
      </c>
      <c r="J36" s="70">
        <v>1993</v>
      </c>
      <c r="K36" s="70">
        <v>1994</v>
      </c>
      <c r="L36" s="70">
        <v>1995</v>
      </c>
      <c r="M36" s="70">
        <v>1996</v>
      </c>
      <c r="N36" s="70">
        <v>1997</v>
      </c>
      <c r="O36" s="70">
        <v>1998</v>
      </c>
      <c r="P36" s="70">
        <v>1999</v>
      </c>
      <c r="Q36" s="70">
        <v>2000</v>
      </c>
      <c r="R36" s="70">
        <v>2001</v>
      </c>
      <c r="S36" s="70">
        <v>2002</v>
      </c>
      <c r="T36" s="70">
        <v>2003</v>
      </c>
      <c r="U36" s="70">
        <v>2004</v>
      </c>
      <c r="V36" s="70">
        <v>2005</v>
      </c>
      <c r="W36" s="70">
        <v>2006</v>
      </c>
      <c r="X36" s="70">
        <v>2007</v>
      </c>
      <c r="Y36" s="70">
        <v>2008</v>
      </c>
      <c r="Z36" s="70">
        <v>2009</v>
      </c>
      <c r="AA36" s="70">
        <v>2010</v>
      </c>
      <c r="AB36" s="70">
        <v>2011</v>
      </c>
      <c r="AC36" s="70">
        <v>2012</v>
      </c>
      <c r="AD36" s="70">
        <v>2013</v>
      </c>
      <c r="AE36" s="70">
        <v>2014</v>
      </c>
      <c r="AF36" s="70">
        <v>2015</v>
      </c>
      <c r="AG36" s="70">
        <v>2016</v>
      </c>
      <c r="AH36" s="70">
        <v>2017</v>
      </c>
      <c r="AI36" s="70">
        <v>2018</v>
      </c>
      <c r="AJ36" s="70">
        <v>2019</v>
      </c>
      <c r="AK36" s="70">
        <v>2020</v>
      </c>
      <c r="AL36" s="70">
        <v>2021</v>
      </c>
      <c r="AM36" s="1"/>
      <c r="AN36" s="1"/>
      <c r="AO36" s="1"/>
    </row>
    <row r="37" spans="1:41" ht="15.6" x14ac:dyDescent="0.3">
      <c r="A37" s="21" t="str">
        <f t="shared" ref="A37:AL37" si="2">A5</f>
        <v>1. Forest</v>
      </c>
      <c r="B37" s="21">
        <f t="shared" si="2"/>
        <v>56873611.908190064</v>
      </c>
      <c r="C37" s="21">
        <f t="shared" si="2"/>
        <v>56782467.835891552</v>
      </c>
      <c r="D37" s="21">
        <f t="shared" si="2"/>
        <v>56151158.85645359</v>
      </c>
      <c r="E37" s="21">
        <f t="shared" si="2"/>
        <v>55559568.08042679</v>
      </c>
      <c r="F37" s="21">
        <f t="shared" si="2"/>
        <v>55057768.623809755</v>
      </c>
      <c r="G37" s="21">
        <f t="shared" si="2"/>
        <v>54566458.876793727</v>
      </c>
      <c r="H37" s="21">
        <f t="shared" si="2"/>
        <v>54180439.137521707</v>
      </c>
      <c r="I37" s="21">
        <f t="shared" si="2"/>
        <v>53927623.295314588</v>
      </c>
      <c r="J37" s="21">
        <f t="shared" si="2"/>
        <v>53620964.551506095</v>
      </c>
      <c r="K37" s="21">
        <f t="shared" si="2"/>
        <v>53682939.548782684</v>
      </c>
      <c r="L37" s="21">
        <f t="shared" si="2"/>
        <v>53784229.608429417</v>
      </c>
      <c r="M37" s="21">
        <f t="shared" si="2"/>
        <v>53648821.465736724</v>
      </c>
      <c r="N37" s="21">
        <f t="shared" si="2"/>
        <v>53549428.412965462</v>
      </c>
      <c r="O37" s="21">
        <f t="shared" si="2"/>
        <v>53221008.814137906</v>
      </c>
      <c r="P37" s="21">
        <f t="shared" si="2"/>
        <v>52939499.21468433</v>
      </c>
      <c r="Q37" s="21">
        <f t="shared" si="2"/>
        <v>52811192.63794411</v>
      </c>
      <c r="R37" s="21">
        <f t="shared" si="2"/>
        <v>52630664.412119955</v>
      </c>
      <c r="S37" s="21">
        <f t="shared" si="2"/>
        <v>52506385.83461719</v>
      </c>
      <c r="T37" s="21">
        <f t="shared" si="2"/>
        <v>52216043.38246277</v>
      </c>
      <c r="U37" s="21">
        <f t="shared" si="2"/>
        <v>52103473.499998212</v>
      </c>
      <c r="V37" s="21">
        <f t="shared" si="2"/>
        <v>52042146.691856399</v>
      </c>
      <c r="W37" s="21">
        <f t="shared" si="2"/>
        <v>52062827.757958464</v>
      </c>
      <c r="X37" s="21">
        <f t="shared" si="2"/>
        <v>52208833.855858669</v>
      </c>
      <c r="Y37" s="21">
        <f t="shared" si="2"/>
        <v>52162840.384375654</v>
      </c>
      <c r="Z37" s="21">
        <f t="shared" si="2"/>
        <v>52167581.40368855</v>
      </c>
      <c r="AA37" s="21">
        <f t="shared" si="2"/>
        <v>52140562.389165983</v>
      </c>
      <c r="AB37" s="21">
        <f t="shared" si="2"/>
        <v>52114337.250803672</v>
      </c>
      <c r="AC37" s="21">
        <f t="shared" si="2"/>
        <v>51500635.498885058</v>
      </c>
      <c r="AD37" s="21">
        <f t="shared" si="2"/>
        <v>51171202.229190655</v>
      </c>
      <c r="AE37" s="21">
        <f t="shared" si="2"/>
        <v>51008876.256524421</v>
      </c>
      <c r="AF37" s="21">
        <f t="shared" si="2"/>
        <v>50785446.285426348</v>
      </c>
      <c r="AG37" s="21">
        <f t="shared" si="2"/>
        <v>50706886.94282148</v>
      </c>
      <c r="AH37" s="21">
        <f t="shared" si="2"/>
        <v>50784788.172692329</v>
      </c>
      <c r="AI37" s="21">
        <f t="shared" si="2"/>
        <v>50798554.151586071</v>
      </c>
      <c r="AJ37" s="21">
        <f t="shared" si="2"/>
        <v>50814597.046845563</v>
      </c>
      <c r="AK37" s="21">
        <f t="shared" si="2"/>
        <v>50754406.1075598</v>
      </c>
      <c r="AL37" s="21">
        <f t="shared" si="2"/>
        <v>50861989.202862486</v>
      </c>
      <c r="AM37" s="21"/>
      <c r="AN37" s="21"/>
      <c r="AO37" s="21"/>
    </row>
    <row r="38" spans="1:41" ht="15.6" x14ac:dyDescent="0.3">
      <c r="A38" s="21" t="str">
        <f t="shared" ref="A38:AL38" si="3">A10</f>
        <v>2. Non Forest Natural Formation</v>
      </c>
      <c r="B38" s="21">
        <f t="shared" si="3"/>
        <v>3854191.6690800157</v>
      </c>
      <c r="C38" s="21">
        <f t="shared" si="3"/>
        <v>3797270.0357499528</v>
      </c>
      <c r="D38" s="21">
        <f t="shared" si="3"/>
        <v>3612737.0653341147</v>
      </c>
      <c r="E38" s="21">
        <f t="shared" si="3"/>
        <v>3533996.5442923624</v>
      </c>
      <c r="F38" s="21">
        <f t="shared" si="3"/>
        <v>3446348.1714625731</v>
      </c>
      <c r="G38" s="21">
        <f t="shared" si="3"/>
        <v>3354686.347112875</v>
      </c>
      <c r="H38" s="21">
        <f t="shared" si="3"/>
        <v>3342818.4549631374</v>
      </c>
      <c r="I38" s="21">
        <f t="shared" si="3"/>
        <v>3381541.0004441389</v>
      </c>
      <c r="J38" s="21">
        <f t="shared" si="3"/>
        <v>3406883.4959813091</v>
      </c>
      <c r="K38" s="21">
        <f t="shared" si="3"/>
        <v>3476487.8903833982</v>
      </c>
      <c r="L38" s="21">
        <f t="shared" si="3"/>
        <v>3524276.3042904343</v>
      </c>
      <c r="M38" s="21">
        <f t="shared" si="3"/>
        <v>3538949.7256944501</v>
      </c>
      <c r="N38" s="21">
        <f t="shared" si="3"/>
        <v>3631484.2101805857</v>
      </c>
      <c r="O38" s="21">
        <f t="shared" si="3"/>
        <v>3617585.554345198</v>
      </c>
      <c r="P38" s="21">
        <f t="shared" si="3"/>
        <v>3692136.1300138249</v>
      </c>
      <c r="Q38" s="21">
        <f t="shared" si="3"/>
        <v>3762564.7059300574</v>
      </c>
      <c r="R38" s="21">
        <f t="shared" si="3"/>
        <v>3814962.3767641038</v>
      </c>
      <c r="S38" s="21">
        <f t="shared" si="3"/>
        <v>3797714.8463368467</v>
      </c>
      <c r="T38" s="21">
        <f t="shared" si="3"/>
        <v>3793889.2811267059</v>
      </c>
      <c r="U38" s="21">
        <f t="shared" si="3"/>
        <v>3765876.172564046</v>
      </c>
      <c r="V38" s="21">
        <f t="shared" si="3"/>
        <v>3747392.9498897861</v>
      </c>
      <c r="W38" s="21">
        <f t="shared" si="3"/>
        <v>3674998.3563374919</v>
      </c>
      <c r="X38" s="21">
        <f t="shared" si="3"/>
        <v>3608472.7880399078</v>
      </c>
      <c r="Y38" s="21">
        <f t="shared" si="3"/>
        <v>3597566.4740768541</v>
      </c>
      <c r="Z38" s="21">
        <f t="shared" si="3"/>
        <v>3576752.1764122774</v>
      </c>
      <c r="AA38" s="21">
        <f t="shared" si="3"/>
        <v>3598087.8563159886</v>
      </c>
      <c r="AB38" s="21">
        <f t="shared" si="3"/>
        <v>3615304.4255356579</v>
      </c>
      <c r="AC38" s="21">
        <f t="shared" si="3"/>
        <v>3738998.7876788857</v>
      </c>
      <c r="AD38" s="21">
        <f t="shared" si="3"/>
        <v>3834779.7115551853</v>
      </c>
      <c r="AE38" s="21">
        <f t="shared" si="3"/>
        <v>3877733.2821766241</v>
      </c>
      <c r="AF38" s="21">
        <f t="shared" si="3"/>
        <v>3879925.611959443</v>
      </c>
      <c r="AG38" s="21">
        <f t="shared" si="3"/>
        <v>3812755.9838425932</v>
      </c>
      <c r="AH38" s="21">
        <f t="shared" si="3"/>
        <v>3777730.5082160062</v>
      </c>
      <c r="AI38" s="21">
        <f t="shared" si="3"/>
        <v>3739104.6072428827</v>
      </c>
      <c r="AJ38" s="21">
        <f t="shared" si="3"/>
        <v>3759492.5535866735</v>
      </c>
      <c r="AK38" s="21">
        <f t="shared" si="3"/>
        <v>3737491.6520479009</v>
      </c>
      <c r="AL38" s="21">
        <f t="shared" si="3"/>
        <v>3814508.8466962483</v>
      </c>
      <c r="AM38" s="1"/>
      <c r="AN38" s="1"/>
      <c r="AO38" s="1"/>
    </row>
    <row r="39" spans="1:41" ht="15.6" x14ac:dyDescent="0.3">
      <c r="A39" s="21" t="str">
        <f t="shared" ref="A39:AL39" si="4">A17</f>
        <v>3. Farming</v>
      </c>
      <c r="B39" s="21">
        <f t="shared" si="4"/>
        <v>23650186.7124965</v>
      </c>
      <c r="C39" s="21">
        <f t="shared" si="4"/>
        <v>23738629.687220775</v>
      </c>
      <c r="D39" s="21">
        <f t="shared" si="4"/>
        <v>24658262.72750935</v>
      </c>
      <c r="E39" s="21">
        <f t="shared" si="4"/>
        <v>25263997.598886512</v>
      </c>
      <c r="F39" s="21">
        <f t="shared" si="4"/>
        <v>25819269.1500738</v>
      </c>
      <c r="G39" s="21">
        <f t="shared" si="4"/>
        <v>26297504.057964899</v>
      </c>
      <c r="H39" s="21">
        <f t="shared" si="4"/>
        <v>26686723.28104097</v>
      </c>
      <c r="I39" s="21">
        <f t="shared" si="4"/>
        <v>26879840.42254319</v>
      </c>
      <c r="J39" s="21">
        <f t="shared" si="4"/>
        <v>27223040.055207286</v>
      </c>
      <c r="K39" s="21">
        <f t="shared" si="4"/>
        <v>27047101.71454981</v>
      </c>
      <c r="L39" s="21">
        <f t="shared" si="4"/>
        <v>26964838.400125422</v>
      </c>
      <c r="M39" s="21">
        <f t="shared" si="4"/>
        <v>27100717.577565771</v>
      </c>
      <c r="N39" s="21">
        <f t="shared" si="4"/>
        <v>27016845.656153046</v>
      </c>
      <c r="O39" s="21">
        <f t="shared" si="4"/>
        <v>27457257.324732296</v>
      </c>
      <c r="P39" s="21">
        <f t="shared" si="4"/>
        <v>27633450.281320922</v>
      </c>
      <c r="Q39" s="21">
        <f t="shared" si="4"/>
        <v>27706182.06528338</v>
      </c>
      <c r="R39" s="21">
        <f t="shared" si="4"/>
        <v>27854349.298975874</v>
      </c>
      <c r="S39" s="21">
        <f t="shared" si="4"/>
        <v>27907569.948580135</v>
      </c>
      <c r="T39" s="21">
        <f t="shared" si="4"/>
        <v>28241783.508618295</v>
      </c>
      <c r="U39" s="21">
        <f t="shared" si="4"/>
        <v>28123201.274405643</v>
      </c>
      <c r="V39" s="21">
        <f t="shared" si="4"/>
        <v>28255398.850533351</v>
      </c>
      <c r="W39" s="21">
        <f t="shared" si="4"/>
        <v>28302908.958592057</v>
      </c>
      <c r="X39" s="21">
        <f t="shared" si="4"/>
        <v>28236885.064771608</v>
      </c>
      <c r="Y39" s="21">
        <f t="shared" si="4"/>
        <v>28266749.207441449</v>
      </c>
      <c r="Z39" s="21">
        <f t="shared" si="4"/>
        <v>28281160.44486374</v>
      </c>
      <c r="AA39" s="21">
        <f t="shared" si="4"/>
        <v>28342374.571901552</v>
      </c>
      <c r="AB39" s="21">
        <f t="shared" si="4"/>
        <v>28364694.299733233</v>
      </c>
      <c r="AC39" s="21">
        <f t="shared" si="4"/>
        <v>28885590.652603026</v>
      </c>
      <c r="AD39" s="21">
        <f t="shared" si="4"/>
        <v>29201451.959594015</v>
      </c>
      <c r="AE39" s="21">
        <f t="shared" si="4"/>
        <v>29297519.000647042</v>
      </c>
      <c r="AF39" s="21">
        <f t="shared" si="4"/>
        <v>29587723.095039435</v>
      </c>
      <c r="AG39" s="21">
        <f t="shared" si="4"/>
        <v>29753386.341555253</v>
      </c>
      <c r="AH39" s="21">
        <f t="shared" si="4"/>
        <v>29720101.765871964</v>
      </c>
      <c r="AI39" s="21">
        <f t="shared" si="4"/>
        <v>29610794.647570316</v>
      </c>
      <c r="AJ39" s="21">
        <f t="shared" si="4"/>
        <v>29564156.043927241</v>
      </c>
      <c r="AK39" s="21">
        <f t="shared" si="4"/>
        <v>29512670.103858326</v>
      </c>
      <c r="AL39" s="21">
        <f t="shared" si="4"/>
        <v>29367904.171262328</v>
      </c>
      <c r="AM39" s="1"/>
      <c r="AN39" s="1"/>
      <c r="AO39" s="1"/>
    </row>
    <row r="40" spans="1:41" ht="15.6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1"/>
      <c r="AN40" s="1"/>
      <c r="AO40" s="1"/>
    </row>
    <row r="41" spans="1:41" ht="15.6" x14ac:dyDescent="0.3">
      <c r="A41" s="71"/>
      <c r="B41" s="61">
        <v>1985</v>
      </c>
      <c r="C41" s="61">
        <v>1986</v>
      </c>
      <c r="D41" s="61">
        <v>1987</v>
      </c>
      <c r="E41" s="61">
        <v>1988</v>
      </c>
      <c r="F41" s="61">
        <v>1989</v>
      </c>
      <c r="G41" s="61">
        <v>1990</v>
      </c>
      <c r="H41" s="61">
        <v>1991</v>
      </c>
      <c r="I41" s="61">
        <v>1992</v>
      </c>
      <c r="J41" s="61">
        <v>1993</v>
      </c>
      <c r="K41" s="61">
        <v>1994</v>
      </c>
      <c r="L41" s="61">
        <v>1995</v>
      </c>
      <c r="M41" s="61">
        <v>1996</v>
      </c>
      <c r="N41" s="61">
        <v>1997</v>
      </c>
      <c r="O41" s="61">
        <v>1998</v>
      </c>
      <c r="P41" s="61">
        <v>1999</v>
      </c>
      <c r="Q41" s="61">
        <v>2000</v>
      </c>
      <c r="R41" s="61">
        <v>2001</v>
      </c>
      <c r="S41" s="61">
        <v>2002</v>
      </c>
      <c r="T41" s="61">
        <v>2003</v>
      </c>
      <c r="U41" s="61">
        <v>2004</v>
      </c>
      <c r="V41" s="61">
        <v>2005</v>
      </c>
      <c r="W41" s="61">
        <v>2006</v>
      </c>
      <c r="X41" s="61">
        <v>2007</v>
      </c>
      <c r="Y41" s="61">
        <v>2008</v>
      </c>
      <c r="Z41" s="61">
        <v>2009</v>
      </c>
      <c r="AA41" s="61">
        <v>2010</v>
      </c>
      <c r="AB41" s="61">
        <v>2011</v>
      </c>
      <c r="AC41" s="61">
        <v>2012</v>
      </c>
      <c r="AD41" s="61">
        <v>2013</v>
      </c>
      <c r="AE41" s="61">
        <v>2014</v>
      </c>
      <c r="AF41" s="61">
        <v>2015</v>
      </c>
      <c r="AG41" s="61">
        <v>2016</v>
      </c>
      <c r="AH41" s="61">
        <v>2017</v>
      </c>
      <c r="AI41" s="61">
        <v>2018</v>
      </c>
      <c r="AJ41" s="61">
        <v>2019</v>
      </c>
      <c r="AK41" s="61">
        <v>2020</v>
      </c>
      <c r="AL41" s="61">
        <v>2021</v>
      </c>
      <c r="AM41" s="1"/>
      <c r="AN41" s="1"/>
      <c r="AO41" s="1"/>
    </row>
    <row r="42" spans="1:41" ht="15.6" x14ac:dyDescent="0.3">
      <c r="A42" s="72" t="str">
        <f t="shared" ref="A42:A44" si="5">A37</f>
        <v>1. Forest</v>
      </c>
      <c r="B42" s="73">
        <f t="shared" ref="B42:AL42" si="6">B37/1000000</f>
        <v>56.873611908190064</v>
      </c>
      <c r="C42" s="73">
        <f t="shared" si="6"/>
        <v>56.782467835891552</v>
      </c>
      <c r="D42" s="73">
        <f t="shared" si="6"/>
        <v>56.151158856453591</v>
      </c>
      <c r="E42" s="73">
        <f t="shared" si="6"/>
        <v>55.559568080426793</v>
      </c>
      <c r="F42" s="73">
        <f t="shared" si="6"/>
        <v>55.057768623809757</v>
      </c>
      <c r="G42" s="73">
        <f t="shared" si="6"/>
        <v>54.566458876793725</v>
      </c>
      <c r="H42" s="73">
        <f t="shared" si="6"/>
        <v>54.180439137521709</v>
      </c>
      <c r="I42" s="73">
        <f t="shared" si="6"/>
        <v>53.927623295314589</v>
      </c>
      <c r="J42" s="73">
        <f t="shared" si="6"/>
        <v>53.620964551506091</v>
      </c>
      <c r="K42" s="73">
        <f t="shared" si="6"/>
        <v>53.682939548782684</v>
      </c>
      <c r="L42" s="73">
        <f t="shared" si="6"/>
        <v>53.78422960842942</v>
      </c>
      <c r="M42" s="73">
        <f t="shared" si="6"/>
        <v>53.648821465736724</v>
      </c>
      <c r="N42" s="73">
        <f t="shared" si="6"/>
        <v>53.549428412965462</v>
      </c>
      <c r="O42" s="73">
        <f t="shared" si="6"/>
        <v>53.221008814137903</v>
      </c>
      <c r="P42" s="73">
        <f t="shared" si="6"/>
        <v>52.939499214684332</v>
      </c>
      <c r="Q42" s="73">
        <f t="shared" si="6"/>
        <v>52.81119263794411</v>
      </c>
      <c r="R42" s="73">
        <f t="shared" si="6"/>
        <v>52.630664412119955</v>
      </c>
      <c r="S42" s="73">
        <f t="shared" si="6"/>
        <v>52.506385834617191</v>
      </c>
      <c r="T42" s="73">
        <f t="shared" si="6"/>
        <v>52.216043382462772</v>
      </c>
      <c r="U42" s="73">
        <f t="shared" si="6"/>
        <v>52.103473499998209</v>
      </c>
      <c r="V42" s="73">
        <f t="shared" si="6"/>
        <v>52.042146691856402</v>
      </c>
      <c r="W42" s="73">
        <f t="shared" si="6"/>
        <v>52.062827757958466</v>
      </c>
      <c r="X42" s="73">
        <f t="shared" si="6"/>
        <v>52.208833855858671</v>
      </c>
      <c r="Y42" s="73">
        <f t="shared" si="6"/>
        <v>52.162840384375656</v>
      </c>
      <c r="Z42" s="73">
        <f t="shared" si="6"/>
        <v>52.167581403688551</v>
      </c>
      <c r="AA42" s="73">
        <f t="shared" si="6"/>
        <v>52.140562389165986</v>
      </c>
      <c r="AB42" s="73">
        <f t="shared" si="6"/>
        <v>52.114337250803672</v>
      </c>
      <c r="AC42" s="73">
        <f t="shared" si="6"/>
        <v>51.50063549888506</v>
      </c>
      <c r="AD42" s="73">
        <f t="shared" si="6"/>
        <v>51.171202229190655</v>
      </c>
      <c r="AE42" s="73">
        <f t="shared" si="6"/>
        <v>51.008876256524424</v>
      </c>
      <c r="AF42" s="73">
        <f t="shared" si="6"/>
        <v>50.785446285426346</v>
      </c>
      <c r="AG42" s="73">
        <f t="shared" si="6"/>
        <v>50.706886942821477</v>
      </c>
      <c r="AH42" s="73">
        <f t="shared" si="6"/>
        <v>50.78478817269233</v>
      </c>
      <c r="AI42" s="73">
        <f t="shared" si="6"/>
        <v>50.798554151586067</v>
      </c>
      <c r="AJ42" s="73">
        <f t="shared" si="6"/>
        <v>50.814597046845563</v>
      </c>
      <c r="AK42" s="73">
        <f t="shared" si="6"/>
        <v>50.754406107559802</v>
      </c>
      <c r="AL42" s="73">
        <f t="shared" si="6"/>
        <v>50.861989202862489</v>
      </c>
      <c r="AM42" s="74"/>
      <c r="AN42" s="74"/>
      <c r="AO42" s="74"/>
    </row>
    <row r="43" spans="1:41" ht="15.6" x14ac:dyDescent="0.3">
      <c r="A43" s="72" t="str">
        <f t="shared" si="5"/>
        <v>2. Non Forest Natural Formation</v>
      </c>
      <c r="B43" s="73">
        <f t="shared" ref="B43:AL43" si="7">B38/1000000</f>
        <v>3.8541916690800155</v>
      </c>
      <c r="C43" s="73">
        <f t="shared" si="7"/>
        <v>3.7972700357499529</v>
      </c>
      <c r="D43" s="73">
        <f t="shared" si="7"/>
        <v>3.6127370653341147</v>
      </c>
      <c r="E43" s="73">
        <f t="shared" si="7"/>
        <v>3.5339965442923624</v>
      </c>
      <c r="F43" s="73">
        <f t="shared" si="7"/>
        <v>3.446348171462573</v>
      </c>
      <c r="G43" s="73">
        <f t="shared" si="7"/>
        <v>3.3546863471128749</v>
      </c>
      <c r="H43" s="73">
        <f t="shared" si="7"/>
        <v>3.3428184549631372</v>
      </c>
      <c r="I43" s="73">
        <f t="shared" si="7"/>
        <v>3.3815410004441389</v>
      </c>
      <c r="J43" s="73">
        <f t="shared" si="7"/>
        <v>3.406883495981309</v>
      </c>
      <c r="K43" s="73">
        <f t="shared" si="7"/>
        <v>3.4764878903833982</v>
      </c>
      <c r="L43" s="73">
        <f t="shared" si="7"/>
        <v>3.5242763042904341</v>
      </c>
      <c r="M43" s="73">
        <f t="shared" si="7"/>
        <v>3.53894972569445</v>
      </c>
      <c r="N43" s="73">
        <f t="shared" si="7"/>
        <v>3.6314842101805858</v>
      </c>
      <c r="O43" s="73">
        <f t="shared" si="7"/>
        <v>3.6175855543451978</v>
      </c>
      <c r="P43" s="73">
        <f t="shared" si="7"/>
        <v>3.6921361300138251</v>
      </c>
      <c r="Q43" s="73">
        <f t="shared" si="7"/>
        <v>3.7625647059300573</v>
      </c>
      <c r="R43" s="73">
        <f t="shared" si="7"/>
        <v>3.8149623767641039</v>
      </c>
      <c r="S43" s="73">
        <f t="shared" si="7"/>
        <v>3.7977148463368469</v>
      </c>
      <c r="T43" s="73">
        <f t="shared" si="7"/>
        <v>3.793889281126706</v>
      </c>
      <c r="U43" s="73">
        <f t="shared" si="7"/>
        <v>3.7658761725640462</v>
      </c>
      <c r="V43" s="73">
        <f t="shared" si="7"/>
        <v>3.747392949889786</v>
      </c>
      <c r="W43" s="73">
        <f t="shared" si="7"/>
        <v>3.6749983563374919</v>
      </c>
      <c r="X43" s="73">
        <f t="shared" si="7"/>
        <v>3.6084727880399079</v>
      </c>
      <c r="Y43" s="73">
        <f t="shared" si="7"/>
        <v>3.5975664740768543</v>
      </c>
      <c r="Z43" s="73">
        <f t="shared" si="7"/>
        <v>3.5767521764122776</v>
      </c>
      <c r="AA43" s="73">
        <f t="shared" si="7"/>
        <v>3.5980878563159884</v>
      </c>
      <c r="AB43" s="73">
        <f t="shared" si="7"/>
        <v>3.6153044255356579</v>
      </c>
      <c r="AC43" s="73">
        <f t="shared" si="7"/>
        <v>3.7389987876788857</v>
      </c>
      <c r="AD43" s="73">
        <f t="shared" si="7"/>
        <v>3.8347797115551852</v>
      </c>
      <c r="AE43" s="73">
        <f t="shared" si="7"/>
        <v>3.8777332821766239</v>
      </c>
      <c r="AF43" s="73">
        <f t="shared" si="7"/>
        <v>3.8799256119594427</v>
      </c>
      <c r="AG43" s="73">
        <f t="shared" si="7"/>
        <v>3.8127559838425933</v>
      </c>
      <c r="AH43" s="73">
        <f t="shared" si="7"/>
        <v>3.7777305082160062</v>
      </c>
      <c r="AI43" s="73">
        <f t="shared" si="7"/>
        <v>3.7391046072428828</v>
      </c>
      <c r="AJ43" s="73">
        <f t="shared" si="7"/>
        <v>3.7594925535866737</v>
      </c>
      <c r="AK43" s="73">
        <f t="shared" si="7"/>
        <v>3.7374916520479009</v>
      </c>
      <c r="AL43" s="73">
        <f t="shared" si="7"/>
        <v>3.8145088466962482</v>
      </c>
      <c r="AM43" s="74"/>
      <c r="AN43" s="74"/>
      <c r="AO43" s="74"/>
    </row>
    <row r="44" spans="1:41" ht="15.6" x14ac:dyDescent="0.3">
      <c r="A44" s="72" t="str">
        <f t="shared" si="5"/>
        <v>3. Farming</v>
      </c>
      <c r="B44" s="73">
        <f t="shared" ref="B44:AL44" si="8">B39/1000000</f>
        <v>23.650186712496499</v>
      </c>
      <c r="C44" s="73">
        <f t="shared" si="8"/>
        <v>23.738629687220776</v>
      </c>
      <c r="D44" s="73">
        <f t="shared" si="8"/>
        <v>24.658262727509349</v>
      </c>
      <c r="E44" s="73">
        <f t="shared" si="8"/>
        <v>25.263997598886512</v>
      </c>
      <c r="F44" s="73">
        <f t="shared" si="8"/>
        <v>25.819269150073801</v>
      </c>
      <c r="G44" s="73">
        <f t="shared" si="8"/>
        <v>26.297504057964897</v>
      </c>
      <c r="H44" s="73">
        <f t="shared" si="8"/>
        <v>26.686723281040969</v>
      </c>
      <c r="I44" s="73">
        <f t="shared" si="8"/>
        <v>26.87984042254319</v>
      </c>
      <c r="J44" s="73">
        <f t="shared" si="8"/>
        <v>27.223040055207285</v>
      </c>
      <c r="K44" s="73">
        <f t="shared" si="8"/>
        <v>27.047101714549811</v>
      </c>
      <c r="L44" s="73">
        <f t="shared" si="8"/>
        <v>26.964838400125423</v>
      </c>
      <c r="M44" s="73">
        <f t="shared" si="8"/>
        <v>27.100717577565771</v>
      </c>
      <c r="N44" s="73">
        <f t="shared" si="8"/>
        <v>27.016845656153045</v>
      </c>
      <c r="O44" s="73">
        <f t="shared" si="8"/>
        <v>27.457257324732296</v>
      </c>
      <c r="P44" s="73">
        <f t="shared" si="8"/>
        <v>27.633450281320922</v>
      </c>
      <c r="Q44" s="73">
        <f t="shared" si="8"/>
        <v>27.706182065283379</v>
      </c>
      <c r="R44" s="73">
        <f t="shared" si="8"/>
        <v>27.854349298975873</v>
      </c>
      <c r="S44" s="73">
        <f t="shared" si="8"/>
        <v>27.907569948580136</v>
      </c>
      <c r="T44" s="73">
        <f t="shared" si="8"/>
        <v>28.241783508618294</v>
      </c>
      <c r="U44" s="73">
        <f t="shared" si="8"/>
        <v>28.123201274405645</v>
      </c>
      <c r="V44" s="73">
        <f t="shared" si="8"/>
        <v>28.25539885053335</v>
      </c>
      <c r="W44" s="73">
        <f t="shared" si="8"/>
        <v>28.302908958592056</v>
      </c>
      <c r="X44" s="73">
        <f t="shared" si="8"/>
        <v>28.236885064771606</v>
      </c>
      <c r="Y44" s="73">
        <f t="shared" si="8"/>
        <v>28.26674920744145</v>
      </c>
      <c r="Z44" s="73">
        <f t="shared" si="8"/>
        <v>28.28116044486374</v>
      </c>
      <c r="AA44" s="73">
        <f t="shared" si="8"/>
        <v>28.342374571901551</v>
      </c>
      <c r="AB44" s="73">
        <f t="shared" si="8"/>
        <v>28.364694299733234</v>
      </c>
      <c r="AC44" s="73">
        <f t="shared" si="8"/>
        <v>28.885590652603028</v>
      </c>
      <c r="AD44" s="73">
        <f t="shared" si="8"/>
        <v>29.201451959594014</v>
      </c>
      <c r="AE44" s="73">
        <f t="shared" si="8"/>
        <v>29.297519000647043</v>
      </c>
      <c r="AF44" s="73">
        <f t="shared" si="8"/>
        <v>29.587723095039436</v>
      </c>
      <c r="AG44" s="73">
        <f t="shared" si="8"/>
        <v>29.753386341555252</v>
      </c>
      <c r="AH44" s="73">
        <f t="shared" si="8"/>
        <v>29.720101765871963</v>
      </c>
      <c r="AI44" s="73">
        <f t="shared" si="8"/>
        <v>29.610794647570316</v>
      </c>
      <c r="AJ44" s="73">
        <f t="shared" si="8"/>
        <v>29.564156043927241</v>
      </c>
      <c r="AK44" s="73">
        <f t="shared" si="8"/>
        <v>29.512670103858326</v>
      </c>
      <c r="AL44" s="73">
        <f t="shared" si="8"/>
        <v>29.367904171262328</v>
      </c>
      <c r="AM44" s="74"/>
      <c r="AN44" s="74"/>
      <c r="AO44" s="74"/>
    </row>
    <row r="45" spans="1:41" ht="15.6" x14ac:dyDescent="0.3">
      <c r="A45" s="21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1"/>
      <c r="AN45" s="1"/>
      <c r="AO45" s="1"/>
    </row>
    <row r="46" spans="1:41" ht="15.6" x14ac:dyDescent="0.3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41" ht="15.6" x14ac:dyDescent="0.3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41" ht="15.6" x14ac:dyDescent="0.3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2:36" ht="15.6" x14ac:dyDescent="0.3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2:36" ht="15.6" x14ac:dyDescent="0.3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spans="2:36" ht="15.6" x14ac:dyDescent="0.3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spans="2:36" ht="15.6" x14ac:dyDescent="0.3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spans="2:36" ht="15.6" x14ac:dyDescent="0.3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spans="2:36" ht="15.6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spans="2:36" ht="15.6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2:36" ht="15.6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spans="2:36" ht="15.6" x14ac:dyDescent="0.3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2:36" ht="15.6" x14ac:dyDescent="0.3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spans="2:36" ht="15.6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spans="2:36" ht="15.6" x14ac:dyDescent="0.3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spans="2:36" ht="15.6" x14ac:dyDescent="0.3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spans="2:36" ht="15.6" x14ac:dyDescent="0.3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spans="2:36" ht="15.6" x14ac:dyDescent="0.3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2:36" ht="15.6" x14ac:dyDescent="0.3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spans="2:36" ht="15.6" x14ac:dyDescent="0.3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2:36" ht="15.6" x14ac:dyDescent="0.3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2:36" ht="15.6" x14ac:dyDescent="0.3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spans="2:36" ht="15.6" x14ac:dyDescent="0.3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spans="2:36" ht="15.6" x14ac:dyDescent="0.3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2:36" ht="15.6" x14ac:dyDescent="0.3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2:36" ht="15.6" x14ac:dyDescent="0.3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2:36" ht="15.6" x14ac:dyDescent="0.3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2:36" ht="15.6" x14ac:dyDescent="0.3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2:36" ht="15.6" x14ac:dyDescent="0.3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2:36" ht="15.6" x14ac:dyDescent="0.3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spans="2:36" ht="15.6" x14ac:dyDescent="0.3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spans="2:36" ht="15.6" x14ac:dyDescent="0.3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spans="2:36" ht="15.6" x14ac:dyDescent="0.3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2:36" ht="15.6" x14ac:dyDescent="0.3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spans="2:36" ht="15.6" x14ac:dyDescent="0.3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spans="2:36" ht="15.6" x14ac:dyDescent="0.3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spans="2:36" ht="15.6" x14ac:dyDescent="0.3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spans="2:36" ht="15.6" x14ac:dyDescent="0.3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spans="2:36" ht="15.6" x14ac:dyDescent="0.3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spans="2:36" ht="15.6" x14ac:dyDescent="0.3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spans="2:36" ht="15.6" x14ac:dyDescent="0.3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spans="2:36" ht="15.6" x14ac:dyDescent="0.3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spans="2:36" ht="15.6" x14ac:dyDescent="0.3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spans="2:36" ht="15.6" x14ac:dyDescent="0.3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spans="2:36" ht="15.6" x14ac:dyDescent="0.3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2:36" ht="15.6" x14ac:dyDescent="0.3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2:36" ht="15.6" x14ac:dyDescent="0.3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spans="2:36" ht="15.6" x14ac:dyDescent="0.3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spans="2:36" ht="15.6" x14ac:dyDescent="0.3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2:36" ht="15.6" x14ac:dyDescent="0.3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2:36" ht="15.6" x14ac:dyDescent="0.3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2:36" ht="15.6" x14ac:dyDescent="0.3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2:36" ht="15.6" x14ac:dyDescent="0.3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2:36" ht="15.6" x14ac:dyDescent="0.3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2:36" ht="15.6" x14ac:dyDescent="0.3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spans="2:36" ht="15.6" x14ac:dyDescent="0.3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2:36" ht="15.6" x14ac:dyDescent="0.3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spans="2:36" ht="15.6" x14ac:dyDescent="0.3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spans="2:36" ht="15.6" x14ac:dyDescent="0.3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spans="2:36" ht="15.6" x14ac:dyDescent="0.3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spans="2:36" ht="15.6" x14ac:dyDescent="0.3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spans="2:36" ht="15.6" x14ac:dyDescent="0.3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spans="2:36" ht="15.6" x14ac:dyDescent="0.3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2:36" ht="15.6" x14ac:dyDescent="0.3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spans="2:36" ht="15.6" x14ac:dyDescent="0.3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spans="2:36" ht="15.6" x14ac:dyDescent="0.3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spans="2:36" ht="15.6" x14ac:dyDescent="0.3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2:36" ht="15.6" x14ac:dyDescent="0.3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spans="2:36" ht="15.6" x14ac:dyDescent="0.3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spans="2:36" ht="15.6" x14ac:dyDescent="0.3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spans="2:36" ht="15.6" x14ac:dyDescent="0.3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2:36" ht="15.6" x14ac:dyDescent="0.3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spans="2:36" ht="15.6" x14ac:dyDescent="0.3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spans="2:36" ht="15.6" x14ac:dyDescent="0.3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spans="2:36" ht="15.6" x14ac:dyDescent="0.3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spans="2:36" ht="15.6" x14ac:dyDescent="0.3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spans="2:36" ht="15.6" x14ac:dyDescent="0.3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spans="2:36" ht="15.6" x14ac:dyDescent="0.3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spans="2:36" ht="15.6" x14ac:dyDescent="0.3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2:36" ht="15.6" x14ac:dyDescent="0.3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spans="2:36" ht="15.6" x14ac:dyDescent="0.3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spans="2:36" ht="15.6" x14ac:dyDescent="0.3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spans="2:36" ht="15.6" x14ac:dyDescent="0.3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spans="2:36" ht="15.6" x14ac:dyDescent="0.3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spans="2:36" ht="15.6" x14ac:dyDescent="0.3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spans="2:36" ht="15.6" x14ac:dyDescent="0.3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spans="2:36" ht="15.6" x14ac:dyDescent="0.3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2:36" ht="15.6" x14ac:dyDescent="0.3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spans="2:36" ht="15.6" x14ac:dyDescent="0.3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2:36" ht="15.6" x14ac:dyDescent="0.3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spans="2:36" ht="15.6" x14ac:dyDescent="0.3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spans="2:36" ht="15.6" x14ac:dyDescent="0.3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spans="2:36" ht="15.6" x14ac:dyDescent="0.3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spans="2:36" ht="15.6" x14ac:dyDescent="0.3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spans="2:36" ht="15.6" x14ac:dyDescent="0.3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spans="2:36" ht="15.6" x14ac:dyDescent="0.3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spans="2:36" ht="15.6" x14ac:dyDescent="0.3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spans="2:36" ht="15.6" x14ac:dyDescent="0.3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spans="2:36" ht="15.6" x14ac:dyDescent="0.3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spans="2:36" ht="15.6" x14ac:dyDescent="0.3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spans="2:36" ht="15.6" x14ac:dyDescent="0.3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spans="2:36" ht="15.6" x14ac:dyDescent="0.3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spans="2:36" ht="15.6" x14ac:dyDescent="0.3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spans="2:36" ht="15.6" x14ac:dyDescent="0.3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2:36" ht="15.6" x14ac:dyDescent="0.3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2:36" ht="15.6" x14ac:dyDescent="0.3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2:36" ht="15.6" x14ac:dyDescent="0.3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2:36" ht="15.6" x14ac:dyDescent="0.3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2:36" ht="15.6" x14ac:dyDescent="0.3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2:36" ht="15.6" x14ac:dyDescent="0.3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spans="2:36" ht="15.6" x14ac:dyDescent="0.3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spans="2:36" ht="15.6" x14ac:dyDescent="0.3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spans="2:36" ht="15.6" x14ac:dyDescent="0.3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spans="2:36" ht="15.6" x14ac:dyDescent="0.3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spans="2:36" ht="15.6" x14ac:dyDescent="0.3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spans="2:36" ht="15.6" x14ac:dyDescent="0.3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spans="2:36" ht="15.6" x14ac:dyDescent="0.3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spans="2:36" ht="15.6" x14ac:dyDescent="0.3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spans="2:36" ht="15.6" x14ac:dyDescent="0.3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spans="2:36" ht="15.6" x14ac:dyDescent="0.3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spans="2:36" ht="15.6" x14ac:dyDescent="0.3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spans="2:36" ht="15.6" x14ac:dyDescent="0.3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spans="2:36" ht="15.6" x14ac:dyDescent="0.3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spans="2:36" ht="15.6" x14ac:dyDescent="0.3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spans="2:36" ht="15.6" x14ac:dyDescent="0.3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spans="2:36" ht="15.6" x14ac:dyDescent="0.3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spans="2:36" ht="15.6" x14ac:dyDescent="0.3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spans="2:36" ht="15.6" x14ac:dyDescent="0.3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spans="2:36" ht="15.6" x14ac:dyDescent="0.3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spans="2:36" ht="15.6" x14ac:dyDescent="0.3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spans="2:36" ht="15.6" x14ac:dyDescent="0.3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spans="2:36" ht="15.6" x14ac:dyDescent="0.3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spans="2:36" ht="15.6" x14ac:dyDescent="0.3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spans="2:36" ht="15.6" x14ac:dyDescent="0.3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spans="2:36" ht="15.6" x14ac:dyDescent="0.3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spans="2:36" ht="15.6" x14ac:dyDescent="0.3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spans="2:36" ht="15.6" x14ac:dyDescent="0.3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spans="2:36" ht="15.6" x14ac:dyDescent="0.3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spans="2:36" ht="15.6" x14ac:dyDescent="0.3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spans="2:36" ht="15.6" x14ac:dyDescent="0.3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spans="2:36" ht="15.6" x14ac:dyDescent="0.3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spans="2:36" ht="15.6" x14ac:dyDescent="0.3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spans="2:36" ht="15.6" x14ac:dyDescent="0.3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spans="2:36" ht="15.6" x14ac:dyDescent="0.3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spans="2:36" ht="15.6" x14ac:dyDescent="0.3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spans="2:36" ht="15.6" x14ac:dyDescent="0.3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spans="2:36" ht="15.6" x14ac:dyDescent="0.3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spans="2:36" ht="15.6" x14ac:dyDescent="0.3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spans="2:36" ht="15.6" x14ac:dyDescent="0.3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spans="2:36" ht="15.6" x14ac:dyDescent="0.3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spans="2:36" ht="15.6" x14ac:dyDescent="0.3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spans="2:36" ht="15.6" x14ac:dyDescent="0.3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spans="2:36" ht="15.6" x14ac:dyDescent="0.3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spans="2:36" ht="15.6" x14ac:dyDescent="0.3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spans="2:36" ht="15.6" x14ac:dyDescent="0.3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spans="2:36" ht="15.6" x14ac:dyDescent="0.3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spans="2:36" ht="15.6" x14ac:dyDescent="0.3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spans="2:36" ht="15.6" x14ac:dyDescent="0.3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spans="2:36" ht="15.6" x14ac:dyDescent="0.3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spans="2:36" ht="15.6" x14ac:dyDescent="0.3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spans="2:36" ht="15.6" x14ac:dyDescent="0.3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spans="2:36" ht="15.6" x14ac:dyDescent="0.3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spans="2:36" ht="15.6" x14ac:dyDescent="0.3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spans="2:36" ht="15.6" x14ac:dyDescent="0.3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spans="2:36" ht="15.6" x14ac:dyDescent="0.3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spans="2:36" ht="15.6" x14ac:dyDescent="0.3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spans="2:36" ht="15.6" x14ac:dyDescent="0.3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spans="2:36" ht="15.6" x14ac:dyDescent="0.3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spans="2:36" ht="15.6" x14ac:dyDescent="0.3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spans="2:36" ht="15.6" x14ac:dyDescent="0.3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spans="2:36" ht="15.6" x14ac:dyDescent="0.3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spans="2:36" ht="15.6" x14ac:dyDescent="0.3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spans="2:36" ht="15.6" x14ac:dyDescent="0.3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spans="2:36" ht="15.6" x14ac:dyDescent="0.3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spans="2:36" ht="15.6" x14ac:dyDescent="0.3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spans="2:36" ht="15.6" x14ac:dyDescent="0.3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spans="2:36" ht="15.6" x14ac:dyDescent="0.3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spans="2:36" ht="15.6" x14ac:dyDescent="0.3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spans="2:36" ht="15.6" x14ac:dyDescent="0.3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spans="2:36" ht="15.6" x14ac:dyDescent="0.3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spans="2:36" ht="15.6" x14ac:dyDescent="0.3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spans="2:36" ht="15.6" x14ac:dyDescent="0.3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spans="2:36" ht="15.6" x14ac:dyDescent="0.3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spans="2:36" ht="15.6" x14ac:dyDescent="0.3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spans="2:36" ht="15.6" x14ac:dyDescent="0.3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spans="2:36" ht="15.6" x14ac:dyDescent="0.3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spans="2:36" ht="15.6" x14ac:dyDescent="0.3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spans="2:36" ht="15.6" x14ac:dyDescent="0.3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spans="2:36" ht="15.6" x14ac:dyDescent="0.3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spans="2:36" ht="15.6" x14ac:dyDescent="0.3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spans="2:36" ht="15.6" x14ac:dyDescent="0.3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spans="2:36" ht="15.6" x14ac:dyDescent="0.3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spans="2:36" ht="15.6" x14ac:dyDescent="0.3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spans="2:36" ht="15.6" x14ac:dyDescent="0.3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spans="2:36" ht="15.6" x14ac:dyDescent="0.3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spans="2:36" ht="15.6" x14ac:dyDescent="0.3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spans="2:36" ht="15.6" x14ac:dyDescent="0.3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spans="2:36" ht="15.6" x14ac:dyDescent="0.3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spans="2:36" ht="15.6" x14ac:dyDescent="0.3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spans="2:36" ht="15.6" x14ac:dyDescent="0.3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spans="2:36" ht="15.6" x14ac:dyDescent="0.3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spans="2:36" ht="15.6" x14ac:dyDescent="0.3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spans="2:36" ht="15.6" x14ac:dyDescent="0.3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spans="2:36" ht="15.6" x14ac:dyDescent="0.3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spans="2:36" ht="15.6" x14ac:dyDescent="0.3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spans="2:36" ht="15.6" x14ac:dyDescent="0.3"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spans="2:36" ht="15.6" x14ac:dyDescent="0.3"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spans="2:36" ht="15.6" x14ac:dyDescent="0.3"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spans="2:36" ht="15.6" x14ac:dyDescent="0.3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spans="2:36" ht="15.6" x14ac:dyDescent="0.3"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spans="2:36" ht="15.6" x14ac:dyDescent="0.3"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spans="2:36" ht="15.6" x14ac:dyDescent="0.3"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spans="2:36" ht="15.6" x14ac:dyDescent="0.3"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spans="2:36" ht="15.6" x14ac:dyDescent="0.3"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spans="2:36" ht="15.6" x14ac:dyDescent="0.3"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spans="2:36" ht="15.6" x14ac:dyDescent="0.3"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spans="2:36" ht="15.6" x14ac:dyDescent="0.3"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spans="2:36" ht="15.6" x14ac:dyDescent="0.3"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spans="2:36" ht="15.6" x14ac:dyDescent="0.3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spans="2:36" ht="15.6" x14ac:dyDescent="0.3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spans="2:36" ht="15.6" x14ac:dyDescent="0.3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spans="2:36" ht="15.6" x14ac:dyDescent="0.3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spans="2:36" ht="15.6" x14ac:dyDescent="0.3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spans="2:36" ht="15.6" x14ac:dyDescent="0.3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spans="2:36" ht="15.6" x14ac:dyDescent="0.3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spans="2:36" ht="15.6" x14ac:dyDescent="0.3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spans="2:36" ht="15.6" x14ac:dyDescent="0.3"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spans="2:36" ht="15.6" x14ac:dyDescent="0.3"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spans="2:36" ht="15.6" x14ac:dyDescent="0.3"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spans="2:36" ht="15.6" x14ac:dyDescent="0.3"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spans="2:36" ht="15.6" x14ac:dyDescent="0.3"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spans="2:36" ht="15.6" x14ac:dyDescent="0.3"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spans="2:36" ht="15.6" x14ac:dyDescent="0.3"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spans="2:36" ht="15.6" x14ac:dyDescent="0.3"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spans="2:36" ht="15.6" x14ac:dyDescent="0.3"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spans="2:36" ht="15.6" x14ac:dyDescent="0.3"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spans="2:36" ht="15.6" x14ac:dyDescent="0.3"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spans="2:36" ht="15.6" x14ac:dyDescent="0.3"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spans="2:36" ht="15.6" x14ac:dyDescent="0.3"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spans="2:36" ht="15.6" x14ac:dyDescent="0.3"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spans="2:36" ht="15.6" x14ac:dyDescent="0.3"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spans="2:36" ht="15.6" x14ac:dyDescent="0.3"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spans="2:36" ht="15.6" x14ac:dyDescent="0.3"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spans="2:36" ht="15.6" x14ac:dyDescent="0.3"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spans="2:36" ht="15.6" x14ac:dyDescent="0.3"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spans="2:36" ht="15.6" x14ac:dyDescent="0.3"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spans="2:36" ht="15.6" x14ac:dyDescent="0.3"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spans="2:36" ht="15.6" x14ac:dyDescent="0.3"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spans="2:36" ht="15.6" x14ac:dyDescent="0.3"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spans="2:36" ht="15.6" x14ac:dyDescent="0.3"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spans="2:36" ht="15.6" x14ac:dyDescent="0.3"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spans="2:36" ht="15.6" x14ac:dyDescent="0.3"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spans="2:36" ht="15.6" x14ac:dyDescent="0.3"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spans="2:36" ht="15.6" x14ac:dyDescent="0.3"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spans="2:36" ht="15.6" x14ac:dyDescent="0.3"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spans="2:36" ht="15.6" x14ac:dyDescent="0.3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spans="2:36" ht="15.6" x14ac:dyDescent="0.3"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spans="2:36" ht="15.6" x14ac:dyDescent="0.3"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spans="2:36" ht="15.6" x14ac:dyDescent="0.3"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spans="2:36" ht="15.6" x14ac:dyDescent="0.3"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spans="2:36" ht="15.6" x14ac:dyDescent="0.3"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spans="2:36" ht="15.6" x14ac:dyDescent="0.3"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spans="2:36" ht="15.6" x14ac:dyDescent="0.3"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spans="2:36" ht="15.6" x14ac:dyDescent="0.3"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spans="2:36" ht="15.6" x14ac:dyDescent="0.3"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spans="2:36" ht="15.6" x14ac:dyDescent="0.3"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spans="2:36" ht="15.6" x14ac:dyDescent="0.3"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spans="2:36" ht="15.6" x14ac:dyDescent="0.3"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spans="2:36" ht="15.6" x14ac:dyDescent="0.3"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spans="2:36" ht="15.6" x14ac:dyDescent="0.3"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spans="2:36" ht="15.6" x14ac:dyDescent="0.3"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spans="2:36" ht="15.6" x14ac:dyDescent="0.3"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spans="2:36" ht="15.6" x14ac:dyDescent="0.3"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spans="2:36" ht="15.6" x14ac:dyDescent="0.3"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spans="2:36" ht="15.6" x14ac:dyDescent="0.3"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spans="2:36" ht="15.6" x14ac:dyDescent="0.3"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spans="2:36" ht="15.6" x14ac:dyDescent="0.3"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spans="2:36" ht="15.6" x14ac:dyDescent="0.3"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spans="2:36" ht="15.6" x14ac:dyDescent="0.3"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spans="2:36" ht="15.6" x14ac:dyDescent="0.3"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spans="2:36" ht="15.6" x14ac:dyDescent="0.3"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spans="2:36" ht="15.6" x14ac:dyDescent="0.3"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spans="2:36" ht="15.6" x14ac:dyDescent="0.3"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spans="2:36" ht="15.6" x14ac:dyDescent="0.3"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spans="2:36" ht="15.6" x14ac:dyDescent="0.3"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spans="2:36" ht="15.6" x14ac:dyDescent="0.3"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spans="2:36" ht="15.6" x14ac:dyDescent="0.3"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spans="2:36" ht="15.6" x14ac:dyDescent="0.3"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spans="2:36" ht="15.6" x14ac:dyDescent="0.3"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spans="2:36" ht="15.6" x14ac:dyDescent="0.3"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spans="2:36" ht="15.6" x14ac:dyDescent="0.3"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spans="2:36" ht="15.6" x14ac:dyDescent="0.3"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spans="2:36" ht="15.6" x14ac:dyDescent="0.3"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spans="2:36" ht="15.6" x14ac:dyDescent="0.3"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spans="2:36" ht="15.6" x14ac:dyDescent="0.3"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spans="2:36" ht="15.6" x14ac:dyDescent="0.3"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spans="2:36" ht="15.6" x14ac:dyDescent="0.3"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spans="2:36" ht="15.6" x14ac:dyDescent="0.3"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spans="2:36" ht="15.6" x14ac:dyDescent="0.3"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spans="2:36" ht="15.6" x14ac:dyDescent="0.3"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spans="2:36" ht="15.6" x14ac:dyDescent="0.3"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spans="2:36" ht="15.6" x14ac:dyDescent="0.3"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spans="2:36" ht="15.6" x14ac:dyDescent="0.3"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spans="2:36" ht="15.6" x14ac:dyDescent="0.3"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spans="2:36" ht="15.6" x14ac:dyDescent="0.3"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2:36" ht="15.6" x14ac:dyDescent="0.3"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spans="2:36" ht="15.6" x14ac:dyDescent="0.3"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spans="2:36" ht="15.6" x14ac:dyDescent="0.3"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spans="2:36" ht="15.6" x14ac:dyDescent="0.3"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spans="2:36" ht="15.6" x14ac:dyDescent="0.3"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spans="2:36" ht="15.6" x14ac:dyDescent="0.3"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spans="2:36" ht="15.6" x14ac:dyDescent="0.3"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spans="2:36" ht="15.6" x14ac:dyDescent="0.3"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spans="2:36" ht="15.6" x14ac:dyDescent="0.3"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spans="2:36" ht="15.6" x14ac:dyDescent="0.3"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spans="2:36" ht="15.6" x14ac:dyDescent="0.3"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spans="2:36" ht="15.6" x14ac:dyDescent="0.3"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spans="2:36" ht="15.6" x14ac:dyDescent="0.3"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spans="2:36" ht="15.6" x14ac:dyDescent="0.3"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spans="2:36" ht="15.6" x14ac:dyDescent="0.3"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spans="2:36" ht="15.6" x14ac:dyDescent="0.3"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spans="2:36" ht="15.6" x14ac:dyDescent="0.3"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spans="2:36" ht="15.6" x14ac:dyDescent="0.3"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spans="2:36" ht="15.6" x14ac:dyDescent="0.3"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spans="2:36" ht="15.6" x14ac:dyDescent="0.3"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spans="2:36" ht="15.6" x14ac:dyDescent="0.3"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spans="2:36" ht="15.6" x14ac:dyDescent="0.3"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spans="2:36" ht="15.6" x14ac:dyDescent="0.3"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spans="2:36" ht="15.6" x14ac:dyDescent="0.3"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spans="2:36" ht="15.6" x14ac:dyDescent="0.3"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spans="2:36" ht="15.6" x14ac:dyDescent="0.3"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spans="2:36" ht="15.6" x14ac:dyDescent="0.3"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spans="2:36" ht="15.6" x14ac:dyDescent="0.3"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spans="2:36" ht="15.6" x14ac:dyDescent="0.3"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spans="2:36" ht="15.6" x14ac:dyDescent="0.3"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spans="2:36" ht="15.6" x14ac:dyDescent="0.3"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spans="2:36" ht="15.6" x14ac:dyDescent="0.3"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spans="2:36" ht="15.6" x14ac:dyDescent="0.3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spans="2:36" ht="15.6" x14ac:dyDescent="0.3"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spans="2:36" ht="15.6" x14ac:dyDescent="0.3"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spans="2:36" ht="15.6" x14ac:dyDescent="0.3"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spans="2:36" ht="15.6" x14ac:dyDescent="0.3"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spans="2:36" ht="15.6" x14ac:dyDescent="0.3"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spans="2:36" ht="15.6" x14ac:dyDescent="0.3"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spans="2:36" ht="15.6" x14ac:dyDescent="0.3"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spans="2:36" ht="15.6" x14ac:dyDescent="0.3"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spans="2:36" ht="15.6" x14ac:dyDescent="0.3"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spans="2:36" ht="15.6" x14ac:dyDescent="0.3"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spans="2:36" ht="15.6" x14ac:dyDescent="0.3"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spans="2:36" ht="15.6" x14ac:dyDescent="0.3"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spans="2:36" ht="15.6" x14ac:dyDescent="0.3"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spans="2:36" ht="15.6" x14ac:dyDescent="0.3"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spans="2:36" ht="15.6" x14ac:dyDescent="0.3"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spans="2:36" ht="15.6" x14ac:dyDescent="0.3"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spans="2:36" ht="15.6" x14ac:dyDescent="0.3"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spans="2:36" ht="15.6" x14ac:dyDescent="0.3"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spans="2:36" ht="15.6" x14ac:dyDescent="0.3"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spans="2:36" ht="15.6" x14ac:dyDescent="0.3"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spans="2:36" ht="15.6" x14ac:dyDescent="0.3"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spans="2:36" ht="15.6" x14ac:dyDescent="0.3"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spans="2:36" ht="15.6" x14ac:dyDescent="0.3"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spans="2:36" ht="15.6" x14ac:dyDescent="0.3"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spans="2:36" ht="15.6" x14ac:dyDescent="0.3"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spans="2:36" ht="15.6" x14ac:dyDescent="0.3"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spans="2:36" ht="15.6" x14ac:dyDescent="0.3"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spans="2:36" ht="15.6" x14ac:dyDescent="0.3"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spans="2:36" ht="15.6" x14ac:dyDescent="0.3"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spans="2:36" ht="15.6" x14ac:dyDescent="0.3"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spans="2:36" ht="15.6" x14ac:dyDescent="0.3"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spans="2:36" ht="15.6" x14ac:dyDescent="0.3"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spans="2:36" ht="15.6" x14ac:dyDescent="0.3"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spans="2:36" ht="15.6" x14ac:dyDescent="0.3"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spans="2:36" ht="15.6" x14ac:dyDescent="0.3"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spans="2:36" ht="15.6" x14ac:dyDescent="0.3"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spans="2:36" ht="15.6" x14ac:dyDescent="0.3"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spans="2:36" ht="15.6" x14ac:dyDescent="0.3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spans="2:36" ht="15.6" x14ac:dyDescent="0.3"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spans="2:36" ht="15.6" x14ac:dyDescent="0.3"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spans="2:36" ht="15.6" x14ac:dyDescent="0.3"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spans="2:36" ht="15.6" x14ac:dyDescent="0.3"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spans="2:36" ht="15.6" x14ac:dyDescent="0.3"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spans="2:36" ht="15.6" x14ac:dyDescent="0.3"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spans="2:36" ht="15.6" x14ac:dyDescent="0.3"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spans="2:36" ht="15.6" x14ac:dyDescent="0.3"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spans="2:36" ht="15.6" x14ac:dyDescent="0.3"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spans="2:36" ht="15.6" x14ac:dyDescent="0.3"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spans="2:36" ht="15.6" x14ac:dyDescent="0.3"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spans="2:36" ht="15.6" x14ac:dyDescent="0.3"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spans="2:36" ht="15.6" x14ac:dyDescent="0.3"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spans="2:36" ht="15.6" x14ac:dyDescent="0.3"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spans="2:36" ht="15.6" x14ac:dyDescent="0.3"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spans="2:36" ht="15.6" x14ac:dyDescent="0.3"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spans="2:36" ht="15.6" x14ac:dyDescent="0.3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spans="2:36" ht="15.6" x14ac:dyDescent="0.3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spans="2:36" ht="15.6" x14ac:dyDescent="0.3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spans="2:36" ht="15.6" x14ac:dyDescent="0.3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spans="2:36" ht="15.6" x14ac:dyDescent="0.3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spans="2:36" ht="15.6" x14ac:dyDescent="0.3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spans="2:36" ht="15.6" x14ac:dyDescent="0.3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spans="2:36" ht="15.6" x14ac:dyDescent="0.3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spans="2:36" ht="15.6" x14ac:dyDescent="0.3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spans="2:36" ht="15.6" x14ac:dyDescent="0.3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spans="2:36" ht="15.6" x14ac:dyDescent="0.3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spans="2:36" ht="15.6" x14ac:dyDescent="0.3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spans="2:36" ht="15.6" x14ac:dyDescent="0.3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spans="2:36" ht="15.6" x14ac:dyDescent="0.3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spans="2:36" ht="15.6" x14ac:dyDescent="0.3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spans="2:36" ht="15.6" x14ac:dyDescent="0.3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spans="2:36" ht="15.6" x14ac:dyDescent="0.3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spans="2:36" ht="15.6" x14ac:dyDescent="0.3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spans="2:36" ht="15.6" x14ac:dyDescent="0.3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spans="2:36" ht="15.6" x14ac:dyDescent="0.3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spans="2:36" ht="15.6" x14ac:dyDescent="0.3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spans="2:36" ht="15.6" x14ac:dyDescent="0.3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spans="2:36" ht="15.6" x14ac:dyDescent="0.3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spans="2:36" ht="15.6" x14ac:dyDescent="0.3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spans="2:36" ht="15.6" x14ac:dyDescent="0.3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spans="2:36" ht="15.6" x14ac:dyDescent="0.3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spans="2:36" ht="15.6" x14ac:dyDescent="0.3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spans="2:36" ht="15.6" x14ac:dyDescent="0.3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spans="2:36" ht="15.6" x14ac:dyDescent="0.3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spans="2:36" ht="15.6" x14ac:dyDescent="0.3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spans="2:36" ht="15.6" x14ac:dyDescent="0.3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spans="2:36" ht="15.6" x14ac:dyDescent="0.3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spans="2:36" ht="15.6" x14ac:dyDescent="0.3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spans="2:36" ht="15.6" x14ac:dyDescent="0.3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spans="2:36" ht="15.6" x14ac:dyDescent="0.3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spans="2:36" ht="15.6" x14ac:dyDescent="0.3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spans="2:36" ht="15.6" x14ac:dyDescent="0.3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spans="2:36" ht="15.6" x14ac:dyDescent="0.3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spans="2:36" ht="15.6" x14ac:dyDescent="0.3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spans="2:36" ht="15.6" x14ac:dyDescent="0.3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spans="2:36" ht="15.6" x14ac:dyDescent="0.3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spans="2:36" ht="15.6" x14ac:dyDescent="0.3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spans="2:36" ht="15.6" x14ac:dyDescent="0.3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spans="2:36" ht="15.6" x14ac:dyDescent="0.3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spans="2:36" ht="15.6" x14ac:dyDescent="0.3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spans="2:36" ht="15.6" x14ac:dyDescent="0.3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spans="2:36" ht="15.6" x14ac:dyDescent="0.3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spans="2:36" ht="15.6" x14ac:dyDescent="0.3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spans="2:36" ht="15.6" x14ac:dyDescent="0.3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spans="2:36" ht="15.6" x14ac:dyDescent="0.3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spans="2:36" ht="15.6" x14ac:dyDescent="0.3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spans="2:36" ht="15.6" x14ac:dyDescent="0.3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spans="2:36" ht="15.6" x14ac:dyDescent="0.3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spans="2:36" ht="15.6" x14ac:dyDescent="0.3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spans="2:36" ht="15.6" x14ac:dyDescent="0.3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spans="2:36" ht="15.6" x14ac:dyDescent="0.3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spans="2:36" ht="15.6" x14ac:dyDescent="0.3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spans="2:36" ht="15.6" x14ac:dyDescent="0.3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spans="2:36" ht="15.6" x14ac:dyDescent="0.3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spans="2:36" ht="15.6" x14ac:dyDescent="0.3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spans="2:36" ht="15.6" x14ac:dyDescent="0.3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spans="2:36" ht="15.6" x14ac:dyDescent="0.3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spans="2:36" ht="15.6" x14ac:dyDescent="0.3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spans="2:36" ht="15.6" x14ac:dyDescent="0.3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spans="2:36" ht="15.6" x14ac:dyDescent="0.3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spans="2:36" ht="15.6" x14ac:dyDescent="0.3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spans="2:36" ht="15.6" x14ac:dyDescent="0.3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spans="2:36" ht="15.6" x14ac:dyDescent="0.3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spans="2:36" ht="15.6" x14ac:dyDescent="0.3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spans="2:36" ht="15.6" x14ac:dyDescent="0.3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spans="2:36" ht="15.6" x14ac:dyDescent="0.3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spans="2:36" ht="15.6" x14ac:dyDescent="0.3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spans="2:36" ht="15.6" x14ac:dyDescent="0.3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spans="2:36" ht="15.6" x14ac:dyDescent="0.3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spans="2:36" ht="15.6" x14ac:dyDescent="0.3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spans="2:36" ht="15.6" x14ac:dyDescent="0.3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spans="2:36" ht="15.6" x14ac:dyDescent="0.3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spans="2:36" ht="15.6" x14ac:dyDescent="0.3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spans="2:36" ht="15.6" x14ac:dyDescent="0.3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spans="2:36" ht="15.6" x14ac:dyDescent="0.3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spans="2:36" ht="15.6" x14ac:dyDescent="0.3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spans="2:36" ht="15.6" x14ac:dyDescent="0.3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spans="2:36" ht="15.6" x14ac:dyDescent="0.3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spans="2:36" ht="15.6" x14ac:dyDescent="0.3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spans="2:36" ht="15.6" x14ac:dyDescent="0.3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spans="2:36" ht="15.6" x14ac:dyDescent="0.3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spans="2:36" ht="15.6" x14ac:dyDescent="0.3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spans="2:36" ht="15.6" x14ac:dyDescent="0.3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spans="2:36" ht="15.6" x14ac:dyDescent="0.3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spans="2:36" ht="15.6" x14ac:dyDescent="0.3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spans="2:36" ht="15.6" x14ac:dyDescent="0.3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spans="2:36" ht="15.6" x14ac:dyDescent="0.3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spans="2:36" ht="15.6" x14ac:dyDescent="0.3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spans="2:36" ht="15.6" x14ac:dyDescent="0.3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spans="2:36" ht="15.6" x14ac:dyDescent="0.3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spans="2:36" ht="15.6" x14ac:dyDescent="0.3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spans="2:36" ht="15.6" x14ac:dyDescent="0.3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spans="2:36" ht="15.6" x14ac:dyDescent="0.3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spans="2:36" ht="15.6" x14ac:dyDescent="0.3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spans="2:36" ht="15.6" x14ac:dyDescent="0.3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spans="2:36" ht="15.6" x14ac:dyDescent="0.3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spans="2:36" ht="15.6" x14ac:dyDescent="0.3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spans="2:36" ht="15.6" x14ac:dyDescent="0.3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spans="2:36" ht="15.6" x14ac:dyDescent="0.3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spans="2:36" ht="15.6" x14ac:dyDescent="0.3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spans="2:36" ht="15.6" x14ac:dyDescent="0.3"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spans="2:36" ht="15.6" x14ac:dyDescent="0.3"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spans="2:36" ht="15.6" x14ac:dyDescent="0.3"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spans="2:36" ht="15.6" x14ac:dyDescent="0.3"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spans="2:36" ht="15.6" x14ac:dyDescent="0.3"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spans="2:36" ht="15.6" x14ac:dyDescent="0.3"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spans="2:36" ht="15.6" x14ac:dyDescent="0.3"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spans="2:36" ht="15.6" x14ac:dyDescent="0.3"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spans="2:36" ht="15.6" x14ac:dyDescent="0.3"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spans="2:36" ht="15.6" x14ac:dyDescent="0.3"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spans="2:36" ht="15.6" x14ac:dyDescent="0.3"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spans="2:36" ht="15.6" x14ac:dyDescent="0.3"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spans="2:36" ht="15.6" x14ac:dyDescent="0.3"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spans="2:36" ht="15.6" x14ac:dyDescent="0.3"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spans="2:36" ht="15.6" x14ac:dyDescent="0.3"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spans="2:36" ht="15.6" x14ac:dyDescent="0.3"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spans="2:36" ht="15.6" x14ac:dyDescent="0.3"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spans="2:36" ht="15.6" x14ac:dyDescent="0.3"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spans="2:36" ht="15.6" x14ac:dyDescent="0.3"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spans="2:36" ht="15.6" x14ac:dyDescent="0.3"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spans="2:36" ht="15.6" x14ac:dyDescent="0.3"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spans="2:36" ht="15.6" x14ac:dyDescent="0.3"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spans="2:36" ht="15.6" x14ac:dyDescent="0.3"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spans="2:36" ht="15.6" x14ac:dyDescent="0.3"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spans="2:36" ht="15.6" x14ac:dyDescent="0.3"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spans="2:36" ht="15.6" x14ac:dyDescent="0.3"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spans="2:36" ht="15.6" x14ac:dyDescent="0.3"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spans="2:36" ht="15.6" x14ac:dyDescent="0.3"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spans="2:36" ht="15.6" x14ac:dyDescent="0.3"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spans="2:36" ht="15.6" x14ac:dyDescent="0.3"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spans="2:36" ht="15.6" x14ac:dyDescent="0.3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spans="2:36" ht="15.6" x14ac:dyDescent="0.3"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spans="2:36" ht="15.6" x14ac:dyDescent="0.3"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spans="2:36" ht="15.6" x14ac:dyDescent="0.3"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spans="2:36" ht="15.6" x14ac:dyDescent="0.3"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spans="2:36" ht="15.6" x14ac:dyDescent="0.3"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spans="2:36" ht="15.6" x14ac:dyDescent="0.3"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spans="2:36" ht="15.6" x14ac:dyDescent="0.3"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spans="2:36" ht="15.6" x14ac:dyDescent="0.3"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spans="2:36" ht="15.6" x14ac:dyDescent="0.3"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spans="2:36" ht="15.6" x14ac:dyDescent="0.3"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spans="2:36" ht="15.6" x14ac:dyDescent="0.3"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spans="2:36" ht="15.6" x14ac:dyDescent="0.3"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spans="2:36" ht="15.6" x14ac:dyDescent="0.3"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spans="2:36" ht="15.6" x14ac:dyDescent="0.3"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spans="2:36" ht="15.6" x14ac:dyDescent="0.3"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spans="2:36" ht="15.6" x14ac:dyDescent="0.3"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spans="2:36" ht="15.6" x14ac:dyDescent="0.3"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spans="2:36" ht="15.6" x14ac:dyDescent="0.3"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spans="2:36" ht="15.6" x14ac:dyDescent="0.3"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spans="2:36" ht="15.6" x14ac:dyDescent="0.3"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spans="2:36" ht="15.6" x14ac:dyDescent="0.3"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spans="2:36" ht="15.6" x14ac:dyDescent="0.3"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spans="2:36" ht="15.6" x14ac:dyDescent="0.3"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spans="2:36" ht="15.6" x14ac:dyDescent="0.3"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spans="2:36" ht="15.6" x14ac:dyDescent="0.3"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spans="2:36" ht="15.6" x14ac:dyDescent="0.3"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spans="2:36" ht="15.6" x14ac:dyDescent="0.3"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spans="2:36" ht="15.6" x14ac:dyDescent="0.3"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spans="2:36" ht="15.6" x14ac:dyDescent="0.3"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spans="2:36" ht="15.6" x14ac:dyDescent="0.3"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spans="2:36" ht="15.6" x14ac:dyDescent="0.3"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spans="2:36" ht="15.6" x14ac:dyDescent="0.3"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spans="2:36" ht="15.6" x14ac:dyDescent="0.3"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spans="2:36" ht="15.6" x14ac:dyDescent="0.3"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spans="2:36" ht="15.6" x14ac:dyDescent="0.3"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spans="2:36" ht="15.6" x14ac:dyDescent="0.3"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spans="2:36" ht="15.6" x14ac:dyDescent="0.3"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spans="2:36" ht="15.6" x14ac:dyDescent="0.3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spans="2:36" ht="15.6" x14ac:dyDescent="0.3"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spans="2:36" ht="15.6" x14ac:dyDescent="0.3"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spans="2:36" ht="15.6" x14ac:dyDescent="0.3"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spans="2:36" ht="15.6" x14ac:dyDescent="0.3"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spans="2:36" ht="15.6" x14ac:dyDescent="0.3"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spans="2:36" ht="15.6" x14ac:dyDescent="0.3"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spans="2:36" ht="15.6" x14ac:dyDescent="0.3"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spans="2:36" ht="15.6" x14ac:dyDescent="0.3"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spans="2:36" ht="15.6" x14ac:dyDescent="0.3"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spans="2:36" ht="15.6" x14ac:dyDescent="0.3"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spans="2:36" ht="15.6" x14ac:dyDescent="0.3"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spans="2:36" ht="15.6" x14ac:dyDescent="0.3"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spans="2:36" ht="15.6" x14ac:dyDescent="0.3"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spans="2:36" ht="15.6" x14ac:dyDescent="0.3"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spans="2:36" ht="15.6" x14ac:dyDescent="0.3"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spans="2:36" ht="15.6" x14ac:dyDescent="0.3"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spans="2:36" ht="15.6" x14ac:dyDescent="0.3"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spans="2:36" ht="15.6" x14ac:dyDescent="0.3"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spans="2:36" ht="15.6" x14ac:dyDescent="0.3"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spans="2:36" ht="15.6" x14ac:dyDescent="0.3"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spans="2:36" ht="15.6" x14ac:dyDescent="0.3"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spans="2:36" ht="15.6" x14ac:dyDescent="0.3"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spans="2:36" ht="15.6" x14ac:dyDescent="0.3"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spans="2:36" ht="15.6" x14ac:dyDescent="0.3"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spans="2:36" ht="15.6" x14ac:dyDescent="0.3"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spans="2:36" ht="15.6" x14ac:dyDescent="0.3"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spans="2:36" ht="15.6" x14ac:dyDescent="0.3"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spans="2:36" ht="15.6" x14ac:dyDescent="0.3"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spans="2:36" ht="15.6" x14ac:dyDescent="0.3"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spans="2:36" ht="15.6" x14ac:dyDescent="0.3"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spans="2:36" ht="15.6" x14ac:dyDescent="0.3"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spans="2:36" ht="15.6" x14ac:dyDescent="0.3"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spans="2:36" ht="15.6" x14ac:dyDescent="0.3"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spans="2:36" ht="15.6" x14ac:dyDescent="0.3"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spans="2:36" ht="15.6" x14ac:dyDescent="0.3"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spans="2:36" ht="15.6" x14ac:dyDescent="0.3"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spans="2:36" ht="15.6" x14ac:dyDescent="0.3"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spans="2:36" ht="15.6" x14ac:dyDescent="0.3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spans="2:36" ht="15.6" x14ac:dyDescent="0.3"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spans="2:36" ht="15.6" x14ac:dyDescent="0.3"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spans="2:36" ht="15.6" x14ac:dyDescent="0.3"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spans="2:36" ht="15.6" x14ac:dyDescent="0.3"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spans="2:36" ht="15.6" x14ac:dyDescent="0.3"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spans="2:36" ht="15.6" x14ac:dyDescent="0.3"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spans="2:36" ht="15.6" x14ac:dyDescent="0.3"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spans="2:36" ht="15.6" x14ac:dyDescent="0.3"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spans="2:36" ht="15.6" x14ac:dyDescent="0.3"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spans="2:36" ht="15.6" x14ac:dyDescent="0.3"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spans="2:36" ht="15.6" x14ac:dyDescent="0.3"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spans="2:36" ht="15.6" x14ac:dyDescent="0.3"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spans="2:36" ht="15.6" x14ac:dyDescent="0.3"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spans="2:36" ht="15.6" x14ac:dyDescent="0.3"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spans="2:36" ht="15.6" x14ac:dyDescent="0.3"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spans="2:36" ht="15.6" x14ac:dyDescent="0.3"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spans="2:36" ht="15.6" x14ac:dyDescent="0.3"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spans="2:36" ht="15.6" x14ac:dyDescent="0.3"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spans="2:36" ht="15.6" x14ac:dyDescent="0.3"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spans="2:36" ht="15.6" x14ac:dyDescent="0.3"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spans="2:36" ht="15.6" x14ac:dyDescent="0.3"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spans="2:36" ht="15.6" x14ac:dyDescent="0.3"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spans="2:36" ht="15.6" x14ac:dyDescent="0.3"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spans="2:36" ht="15.6" x14ac:dyDescent="0.3"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spans="2:36" ht="15.6" x14ac:dyDescent="0.3"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spans="2:36" ht="15.6" x14ac:dyDescent="0.3"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spans="2:36" ht="15.6" x14ac:dyDescent="0.3"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spans="2:36" ht="15.6" x14ac:dyDescent="0.3"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spans="2:36" ht="15.6" x14ac:dyDescent="0.3"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spans="2:36" ht="15.6" x14ac:dyDescent="0.3"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spans="2:36" ht="15.6" x14ac:dyDescent="0.3"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spans="2:36" ht="15.6" x14ac:dyDescent="0.3"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spans="2:36" ht="15.6" x14ac:dyDescent="0.3"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spans="2:36" ht="15.6" x14ac:dyDescent="0.3"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spans="2:36" ht="15.6" x14ac:dyDescent="0.3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spans="2:36" ht="15.6" x14ac:dyDescent="0.3"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spans="2:36" ht="15.6" x14ac:dyDescent="0.3"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spans="2:36" ht="15.6" x14ac:dyDescent="0.3"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spans="2:36" ht="15.6" x14ac:dyDescent="0.3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spans="2:36" ht="15.6" x14ac:dyDescent="0.3"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spans="2:36" ht="15.6" x14ac:dyDescent="0.3"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spans="2:36" ht="15.6" x14ac:dyDescent="0.3"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spans="2:36" ht="15.6" x14ac:dyDescent="0.3"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spans="2:36" ht="15.6" x14ac:dyDescent="0.3"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spans="2:36" ht="15.6" x14ac:dyDescent="0.3"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spans="2:36" ht="15.6" x14ac:dyDescent="0.3"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spans="2:36" ht="15.6" x14ac:dyDescent="0.3"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spans="2:36" ht="15.6" x14ac:dyDescent="0.3"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spans="2:36" ht="15.6" x14ac:dyDescent="0.3"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spans="2:36" ht="15.6" x14ac:dyDescent="0.3"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spans="2:36" ht="15.6" x14ac:dyDescent="0.3"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spans="2:36" ht="15.6" x14ac:dyDescent="0.3"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spans="2:36" ht="15.6" x14ac:dyDescent="0.3"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spans="2:36" ht="15.6" x14ac:dyDescent="0.3"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spans="2:36" ht="15.6" x14ac:dyDescent="0.3"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spans="2:36" ht="15.6" x14ac:dyDescent="0.3"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spans="2:36" ht="15.6" x14ac:dyDescent="0.3"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spans="2:36" ht="15.6" x14ac:dyDescent="0.3"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spans="2:36" ht="15.6" x14ac:dyDescent="0.3"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spans="2:36" ht="15.6" x14ac:dyDescent="0.3"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spans="2:36" ht="15.6" x14ac:dyDescent="0.3"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spans="2:36" ht="15.6" x14ac:dyDescent="0.3"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spans="2:36" ht="15.6" x14ac:dyDescent="0.3"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spans="2:36" ht="15.6" x14ac:dyDescent="0.3"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spans="2:36" ht="15.6" x14ac:dyDescent="0.3"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spans="2:36" ht="15.6" x14ac:dyDescent="0.3"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spans="2:36" ht="15.6" x14ac:dyDescent="0.3"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spans="2:36" ht="15.6" x14ac:dyDescent="0.3"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spans="2:36" ht="15.6" x14ac:dyDescent="0.3"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spans="2:36" ht="15.6" x14ac:dyDescent="0.3"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spans="2:36" ht="15.6" x14ac:dyDescent="0.3"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spans="2:36" ht="15.6" x14ac:dyDescent="0.3"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spans="2:36" ht="15.6" x14ac:dyDescent="0.3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spans="2:36" ht="15.6" x14ac:dyDescent="0.3"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spans="2:36" ht="15.6" x14ac:dyDescent="0.3"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spans="2:36" ht="15.6" x14ac:dyDescent="0.3"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spans="2:36" ht="15.6" x14ac:dyDescent="0.3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spans="2:36" ht="15.6" x14ac:dyDescent="0.3"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spans="2:36" ht="15.6" x14ac:dyDescent="0.3"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spans="2:36" ht="15.6" x14ac:dyDescent="0.3"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spans="2:36" ht="15.6" x14ac:dyDescent="0.3"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spans="2:36" ht="15.6" x14ac:dyDescent="0.3"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spans="2:36" ht="15.6" x14ac:dyDescent="0.3"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spans="2:36" ht="15.6" x14ac:dyDescent="0.3"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spans="2:36" ht="15.6" x14ac:dyDescent="0.3"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spans="2:36" ht="15.6" x14ac:dyDescent="0.3"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spans="2:36" ht="15.6" x14ac:dyDescent="0.3"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spans="2:36" ht="15.6" x14ac:dyDescent="0.3"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spans="2:36" ht="15.6" x14ac:dyDescent="0.3"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spans="2:36" ht="15.6" x14ac:dyDescent="0.3"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spans="2:36" ht="15.6" x14ac:dyDescent="0.3"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spans="2:36" ht="15.6" x14ac:dyDescent="0.3"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spans="2:36" ht="15.6" x14ac:dyDescent="0.3"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spans="2:36" ht="15.6" x14ac:dyDescent="0.3"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spans="2:36" ht="15.6" x14ac:dyDescent="0.3"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spans="2:36" ht="15.6" x14ac:dyDescent="0.3"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spans="2:36" ht="15.6" x14ac:dyDescent="0.3"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spans="2:36" ht="15.6" x14ac:dyDescent="0.3"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spans="2:36" ht="15.6" x14ac:dyDescent="0.3"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spans="2:36" ht="15.6" x14ac:dyDescent="0.3"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spans="2:36" ht="15.6" x14ac:dyDescent="0.3"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spans="2:36" ht="15.6" x14ac:dyDescent="0.3"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spans="2:36" ht="15.6" x14ac:dyDescent="0.3"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spans="2:36" ht="15.6" x14ac:dyDescent="0.3"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spans="2:36" ht="15.6" x14ac:dyDescent="0.3"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spans="2:36" ht="15.6" x14ac:dyDescent="0.3"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spans="2:36" ht="15.6" x14ac:dyDescent="0.3"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spans="2:36" ht="15.6" x14ac:dyDescent="0.3"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spans="2:36" ht="15.6" x14ac:dyDescent="0.3"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spans="2:36" ht="15.6" x14ac:dyDescent="0.3"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spans="2:36" ht="15.6" x14ac:dyDescent="0.3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spans="2:36" ht="15.6" x14ac:dyDescent="0.3"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spans="2:36" ht="15.6" x14ac:dyDescent="0.3"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spans="2:36" ht="15.6" x14ac:dyDescent="0.3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spans="2:36" ht="15.6" x14ac:dyDescent="0.3"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spans="2:36" ht="15.6" x14ac:dyDescent="0.3"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spans="2:36" ht="15.6" x14ac:dyDescent="0.3"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spans="2:36" ht="15.6" x14ac:dyDescent="0.3"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spans="2:36" ht="15.6" x14ac:dyDescent="0.3"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spans="2:36" ht="15.6" x14ac:dyDescent="0.3"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spans="2:36" ht="15.6" x14ac:dyDescent="0.3"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spans="2:36" ht="15.6" x14ac:dyDescent="0.3"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spans="2:36" ht="15.6" x14ac:dyDescent="0.3"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spans="2:36" ht="15.6" x14ac:dyDescent="0.3"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spans="2:36" ht="15.6" x14ac:dyDescent="0.3"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spans="2:36" ht="15.6" x14ac:dyDescent="0.3"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spans="2:36" ht="15.6" x14ac:dyDescent="0.3"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spans="2:36" ht="15.6" x14ac:dyDescent="0.3"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spans="2:36" ht="15.6" x14ac:dyDescent="0.3"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spans="2:36" ht="15.6" x14ac:dyDescent="0.3"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spans="2:36" ht="15.6" x14ac:dyDescent="0.3"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spans="2:36" ht="15.6" x14ac:dyDescent="0.3"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spans="2:36" ht="15.6" x14ac:dyDescent="0.3"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spans="2:36" ht="15.6" x14ac:dyDescent="0.3"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spans="2:36" ht="15.6" x14ac:dyDescent="0.3"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spans="2:36" ht="15.6" x14ac:dyDescent="0.3"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spans="2:36" ht="15.6" x14ac:dyDescent="0.3"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spans="2:36" ht="15.6" x14ac:dyDescent="0.3"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spans="2:36" ht="15.6" x14ac:dyDescent="0.3"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spans="2:36" ht="15.6" x14ac:dyDescent="0.3"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spans="2:36" ht="15.6" x14ac:dyDescent="0.3"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spans="2:36" ht="15.6" x14ac:dyDescent="0.3"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spans="2:36" ht="15.6" x14ac:dyDescent="0.3"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spans="2:36" ht="15.6" x14ac:dyDescent="0.3"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spans="2:36" ht="15.6" x14ac:dyDescent="0.3"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spans="2:36" ht="15.6" x14ac:dyDescent="0.3"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spans="2:36" ht="15.6" x14ac:dyDescent="0.3"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spans="2:36" ht="15.6" x14ac:dyDescent="0.3"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spans="2:36" ht="15.6" x14ac:dyDescent="0.3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spans="2:36" ht="15.6" x14ac:dyDescent="0.3"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spans="2:36" ht="15.6" x14ac:dyDescent="0.3"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spans="2:36" ht="15.6" x14ac:dyDescent="0.3"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spans="2:36" ht="15.6" x14ac:dyDescent="0.3"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spans="2:36" ht="15.6" x14ac:dyDescent="0.3"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spans="2:36" ht="15.6" x14ac:dyDescent="0.3"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spans="2:36" ht="15.6" x14ac:dyDescent="0.3"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spans="2:36" ht="15.6" x14ac:dyDescent="0.3"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spans="2:36" ht="15.6" x14ac:dyDescent="0.3"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spans="2:36" ht="15.6" x14ac:dyDescent="0.3"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spans="2:36" ht="15.6" x14ac:dyDescent="0.3"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spans="2:36" ht="15.6" x14ac:dyDescent="0.3"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spans="2:36" ht="15.6" x14ac:dyDescent="0.3"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spans="2:36" ht="15.6" x14ac:dyDescent="0.3"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spans="2:36" ht="15.6" x14ac:dyDescent="0.3"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spans="2:36" ht="15.6" x14ac:dyDescent="0.3"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spans="2:36" ht="15.6" x14ac:dyDescent="0.3"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spans="2:36" ht="15.6" x14ac:dyDescent="0.3"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spans="2:36" ht="15.6" x14ac:dyDescent="0.3"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spans="2:36" ht="15.6" x14ac:dyDescent="0.3"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spans="2:36" ht="15.6" x14ac:dyDescent="0.3"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spans="2:36" ht="15.6" x14ac:dyDescent="0.3"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spans="2:36" ht="15.6" x14ac:dyDescent="0.3"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spans="2:36" ht="15.6" x14ac:dyDescent="0.3"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spans="2:36" ht="15.6" x14ac:dyDescent="0.3"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spans="2:36" ht="15.6" x14ac:dyDescent="0.3"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spans="2:36" ht="15.6" x14ac:dyDescent="0.3"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spans="2:36" ht="15.6" x14ac:dyDescent="0.3"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spans="2:36" ht="15.6" x14ac:dyDescent="0.3"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spans="2:36" ht="15.6" x14ac:dyDescent="0.3"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spans="2:36" ht="15.6" x14ac:dyDescent="0.3"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spans="2:36" ht="15.6" x14ac:dyDescent="0.3"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spans="2:36" ht="15.6" x14ac:dyDescent="0.3"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spans="2:36" ht="15.6" x14ac:dyDescent="0.3"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spans="2:36" ht="15.6" x14ac:dyDescent="0.3"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spans="2:36" ht="15.6" x14ac:dyDescent="0.3"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spans="2:36" ht="15.6" x14ac:dyDescent="0.3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spans="2:36" ht="15.6" x14ac:dyDescent="0.3"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spans="2:36" ht="15.6" x14ac:dyDescent="0.3"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spans="2:36" ht="15.6" x14ac:dyDescent="0.3"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spans="2:36" ht="15.6" x14ac:dyDescent="0.3"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spans="2:36" ht="15.6" x14ac:dyDescent="0.3"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spans="2:36" ht="15.6" x14ac:dyDescent="0.3"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spans="2:36" ht="15.6" x14ac:dyDescent="0.3"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spans="2:36" ht="15.6" x14ac:dyDescent="0.3"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spans="2:36" ht="15.6" x14ac:dyDescent="0.3"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spans="2:36" ht="15.6" x14ac:dyDescent="0.3"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spans="2:36" ht="15.6" x14ac:dyDescent="0.3"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spans="2:36" ht="15.6" x14ac:dyDescent="0.3"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  <row r="848" spans="2:36" ht="15.6" x14ac:dyDescent="0.3"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</row>
    <row r="849" spans="2:36" ht="15.6" x14ac:dyDescent="0.3"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</row>
    <row r="850" spans="2:36" ht="15.6" x14ac:dyDescent="0.3"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</row>
    <row r="851" spans="2:36" ht="15.6" x14ac:dyDescent="0.3"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</row>
    <row r="852" spans="2:36" ht="15.6" x14ac:dyDescent="0.3"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</row>
    <row r="853" spans="2:36" ht="15.6" x14ac:dyDescent="0.3"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</row>
    <row r="854" spans="2:36" ht="15.6" x14ac:dyDescent="0.3"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</row>
    <row r="855" spans="2:36" ht="15.6" x14ac:dyDescent="0.3"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</row>
    <row r="856" spans="2:36" ht="15.6" x14ac:dyDescent="0.3"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</row>
    <row r="857" spans="2:36" ht="15.6" x14ac:dyDescent="0.3"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</row>
    <row r="858" spans="2:36" ht="15.6" x14ac:dyDescent="0.3"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</row>
    <row r="859" spans="2:36" ht="15.6" x14ac:dyDescent="0.3"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</row>
    <row r="860" spans="2:36" ht="15.6" x14ac:dyDescent="0.3"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</row>
    <row r="861" spans="2:36" ht="15.6" x14ac:dyDescent="0.3"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</row>
    <row r="862" spans="2:36" ht="15.6" x14ac:dyDescent="0.3"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</row>
    <row r="863" spans="2:36" ht="15.6" x14ac:dyDescent="0.3"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</row>
    <row r="864" spans="2:36" ht="15.6" x14ac:dyDescent="0.3"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</row>
    <row r="865" spans="2:36" ht="15.6" x14ac:dyDescent="0.3"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</row>
    <row r="866" spans="2:36" ht="15.6" x14ac:dyDescent="0.3"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</row>
    <row r="867" spans="2:36" ht="15.6" x14ac:dyDescent="0.3"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</row>
    <row r="868" spans="2:36" ht="15.6" x14ac:dyDescent="0.3"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</row>
    <row r="869" spans="2:36" ht="15.6" x14ac:dyDescent="0.3"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</row>
    <row r="870" spans="2:36" ht="15.6" x14ac:dyDescent="0.3"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</row>
    <row r="871" spans="2:36" ht="15.6" x14ac:dyDescent="0.3"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</row>
    <row r="872" spans="2:36" ht="15.6" x14ac:dyDescent="0.3"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</row>
    <row r="873" spans="2:36" ht="15.6" x14ac:dyDescent="0.3"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</row>
    <row r="874" spans="2:36" ht="15.6" x14ac:dyDescent="0.3"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</row>
    <row r="875" spans="2:36" ht="15.6" x14ac:dyDescent="0.3"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</row>
    <row r="876" spans="2:36" ht="15.6" x14ac:dyDescent="0.3"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</row>
    <row r="877" spans="2:36" ht="15.6" x14ac:dyDescent="0.3"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</row>
    <row r="878" spans="2:36" ht="15.6" x14ac:dyDescent="0.3"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</row>
    <row r="879" spans="2:36" ht="15.6" x14ac:dyDescent="0.3"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</row>
    <row r="880" spans="2:36" ht="15.6" x14ac:dyDescent="0.3"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</row>
    <row r="881" spans="2:36" ht="15.6" x14ac:dyDescent="0.3"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</row>
    <row r="882" spans="2:36" ht="15.6" x14ac:dyDescent="0.3"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</row>
    <row r="883" spans="2:36" ht="15.6" x14ac:dyDescent="0.3"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</row>
    <row r="884" spans="2:36" ht="15.6" x14ac:dyDescent="0.3"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</row>
    <row r="885" spans="2:36" ht="15.6" x14ac:dyDescent="0.3"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</row>
    <row r="886" spans="2:36" ht="15.6" x14ac:dyDescent="0.3"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</row>
    <row r="887" spans="2:36" ht="15.6" x14ac:dyDescent="0.3"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</row>
    <row r="888" spans="2:36" ht="15.6" x14ac:dyDescent="0.3"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</row>
    <row r="889" spans="2:36" ht="15.6" x14ac:dyDescent="0.3"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</row>
    <row r="890" spans="2:36" ht="15.6" x14ac:dyDescent="0.3"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</row>
    <row r="891" spans="2:36" ht="15.6" x14ac:dyDescent="0.3"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</row>
    <row r="892" spans="2:36" ht="15.6" x14ac:dyDescent="0.3"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</row>
    <row r="893" spans="2:36" ht="15.6" x14ac:dyDescent="0.3"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</row>
    <row r="894" spans="2:36" ht="15.6" x14ac:dyDescent="0.3"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</row>
    <row r="895" spans="2:36" ht="15.6" x14ac:dyDescent="0.3"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</row>
    <row r="896" spans="2:36" ht="15.6" x14ac:dyDescent="0.3"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</row>
    <row r="897" spans="2:36" ht="15.6" x14ac:dyDescent="0.3"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</row>
    <row r="898" spans="2:36" ht="15.6" x14ac:dyDescent="0.3"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</row>
    <row r="899" spans="2:36" ht="15.6" x14ac:dyDescent="0.3"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</row>
    <row r="900" spans="2:36" ht="15.6" x14ac:dyDescent="0.3"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</row>
    <row r="901" spans="2:36" ht="15.6" x14ac:dyDescent="0.3"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</row>
    <row r="902" spans="2:36" ht="15.6" x14ac:dyDescent="0.3"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</row>
    <row r="903" spans="2:36" ht="15.6" x14ac:dyDescent="0.3"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</row>
    <row r="904" spans="2:36" ht="15.6" x14ac:dyDescent="0.3"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</row>
    <row r="905" spans="2:36" ht="15.6" x14ac:dyDescent="0.3"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</row>
    <row r="906" spans="2:36" ht="15.6" x14ac:dyDescent="0.3"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</row>
    <row r="907" spans="2:36" ht="15.6" x14ac:dyDescent="0.3"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</row>
    <row r="908" spans="2:36" ht="15.6" x14ac:dyDescent="0.3"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</row>
    <row r="909" spans="2:36" ht="15.6" x14ac:dyDescent="0.3"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</row>
    <row r="910" spans="2:36" ht="15.6" x14ac:dyDescent="0.3"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</row>
    <row r="911" spans="2:36" ht="15.6" x14ac:dyDescent="0.3"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</row>
    <row r="912" spans="2:36" ht="15.6" x14ac:dyDescent="0.3"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</row>
    <row r="913" spans="2:36" ht="15.6" x14ac:dyDescent="0.3"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</row>
    <row r="914" spans="2:36" ht="15.6" x14ac:dyDescent="0.3"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</row>
    <row r="915" spans="2:36" ht="15.6" x14ac:dyDescent="0.3"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</row>
    <row r="916" spans="2:36" ht="15.6" x14ac:dyDescent="0.3"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</row>
    <row r="917" spans="2:36" ht="15.6" x14ac:dyDescent="0.3"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</row>
    <row r="918" spans="2:36" ht="15.6" x14ac:dyDescent="0.3"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</row>
    <row r="919" spans="2:36" ht="15.6" x14ac:dyDescent="0.3"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</row>
    <row r="920" spans="2:36" ht="15.6" x14ac:dyDescent="0.3"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</row>
    <row r="921" spans="2:36" ht="15.6" x14ac:dyDescent="0.3"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</row>
    <row r="922" spans="2:36" ht="15.6" x14ac:dyDescent="0.3"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</row>
    <row r="923" spans="2:36" ht="15.6" x14ac:dyDescent="0.3"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</row>
    <row r="924" spans="2:36" ht="15.6" x14ac:dyDescent="0.3"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</row>
    <row r="925" spans="2:36" ht="15.6" x14ac:dyDescent="0.3"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</row>
    <row r="926" spans="2:36" ht="15.6" x14ac:dyDescent="0.3"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</row>
    <row r="927" spans="2:36" ht="15.6" x14ac:dyDescent="0.3"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</row>
    <row r="928" spans="2:36" ht="15.6" x14ac:dyDescent="0.3"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</row>
    <row r="929" spans="2:36" ht="15.6" x14ac:dyDescent="0.3"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</row>
    <row r="930" spans="2:36" ht="15.6" x14ac:dyDescent="0.3"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</row>
    <row r="931" spans="2:36" ht="15.6" x14ac:dyDescent="0.3"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</row>
    <row r="932" spans="2:36" ht="15.6" x14ac:dyDescent="0.3"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</row>
    <row r="933" spans="2:36" ht="15.6" x14ac:dyDescent="0.3"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</row>
    <row r="934" spans="2:36" ht="15.6" x14ac:dyDescent="0.3"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</row>
    <row r="935" spans="2:36" ht="15.6" x14ac:dyDescent="0.3"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</row>
    <row r="936" spans="2:36" ht="15.6" x14ac:dyDescent="0.3"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</row>
    <row r="937" spans="2:36" ht="15.6" x14ac:dyDescent="0.3"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</row>
    <row r="938" spans="2:36" ht="15.6" x14ac:dyDescent="0.3"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</row>
    <row r="939" spans="2:36" ht="15.6" x14ac:dyDescent="0.3"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</row>
    <row r="940" spans="2:36" ht="15.6" x14ac:dyDescent="0.3"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</row>
    <row r="941" spans="2:36" ht="15.6" x14ac:dyDescent="0.3"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</row>
    <row r="942" spans="2:36" ht="15.6" x14ac:dyDescent="0.3"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</row>
    <row r="943" spans="2:36" ht="15.6" x14ac:dyDescent="0.3"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</row>
    <row r="944" spans="2:36" ht="15.6" x14ac:dyDescent="0.3"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</row>
    <row r="945" spans="2:36" ht="15.6" x14ac:dyDescent="0.3"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</row>
    <row r="946" spans="2:36" ht="15.6" x14ac:dyDescent="0.3"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</row>
    <row r="947" spans="2:36" ht="15.6" x14ac:dyDescent="0.3"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</row>
    <row r="948" spans="2:36" ht="15.6" x14ac:dyDescent="0.3"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</row>
    <row r="949" spans="2:36" ht="15.6" x14ac:dyDescent="0.3"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</row>
    <row r="950" spans="2:36" ht="15.6" x14ac:dyDescent="0.3"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</row>
    <row r="951" spans="2:36" ht="15.6" x14ac:dyDescent="0.3"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</row>
    <row r="952" spans="2:36" ht="15.6" x14ac:dyDescent="0.3"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</row>
    <row r="953" spans="2:36" ht="15.6" x14ac:dyDescent="0.3"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</row>
    <row r="954" spans="2:36" ht="15.6" x14ac:dyDescent="0.3"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</row>
    <row r="955" spans="2:36" ht="15.6" x14ac:dyDescent="0.3"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</row>
    <row r="956" spans="2:36" ht="15.6" x14ac:dyDescent="0.3"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</row>
    <row r="957" spans="2:36" ht="15.6" x14ac:dyDescent="0.3"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</row>
    <row r="958" spans="2:36" ht="15.6" x14ac:dyDescent="0.3"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</row>
    <row r="959" spans="2:36" ht="15.6" x14ac:dyDescent="0.3"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</row>
    <row r="960" spans="2:36" ht="15.6" x14ac:dyDescent="0.3"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</row>
    <row r="961" spans="2:36" ht="15.6" x14ac:dyDescent="0.3"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</row>
    <row r="962" spans="2:36" ht="15.6" x14ac:dyDescent="0.3"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</row>
    <row r="963" spans="2:36" ht="15.6" x14ac:dyDescent="0.3"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</row>
    <row r="964" spans="2:36" ht="15.6" x14ac:dyDescent="0.3"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</row>
    <row r="965" spans="2:36" ht="15.6" x14ac:dyDescent="0.3"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</row>
    <row r="966" spans="2:36" ht="15.6" x14ac:dyDescent="0.3"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</row>
    <row r="967" spans="2:36" ht="15.6" x14ac:dyDescent="0.3"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</row>
    <row r="968" spans="2:36" ht="15.6" x14ac:dyDescent="0.3"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</row>
    <row r="969" spans="2:36" ht="15.6" x14ac:dyDescent="0.3"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</row>
    <row r="970" spans="2:36" ht="15.6" x14ac:dyDescent="0.3"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</row>
    <row r="971" spans="2:36" ht="15.6" x14ac:dyDescent="0.3"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</row>
    <row r="972" spans="2:36" ht="15.6" x14ac:dyDescent="0.3"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</row>
    <row r="973" spans="2:36" ht="15.6" x14ac:dyDescent="0.3"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</row>
    <row r="974" spans="2:36" ht="15.6" x14ac:dyDescent="0.3"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</row>
    <row r="975" spans="2:36" ht="15.6" x14ac:dyDescent="0.3"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</row>
    <row r="976" spans="2:36" ht="15.6" x14ac:dyDescent="0.3"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</row>
    <row r="977" spans="2:36" ht="15.6" x14ac:dyDescent="0.3"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</row>
    <row r="978" spans="2:36" ht="15.6" x14ac:dyDescent="0.3"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</row>
    <row r="979" spans="2:36" ht="15.6" x14ac:dyDescent="0.3"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</row>
    <row r="980" spans="2:36" ht="15.6" x14ac:dyDescent="0.3"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</row>
    <row r="981" spans="2:36" ht="15.6" x14ac:dyDescent="0.3"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</row>
    <row r="982" spans="2:36" ht="15.6" x14ac:dyDescent="0.3"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</row>
    <row r="983" spans="2:36" ht="15.6" x14ac:dyDescent="0.3"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</row>
    <row r="984" spans="2:36" ht="15.6" x14ac:dyDescent="0.3"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</row>
    <row r="985" spans="2:36" ht="15.6" x14ac:dyDescent="0.3"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</row>
    <row r="986" spans="2:36" ht="15.6" x14ac:dyDescent="0.3"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</row>
    <row r="987" spans="2:36" ht="15.6" x14ac:dyDescent="0.3"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</row>
    <row r="988" spans="2:36" ht="15.6" x14ac:dyDescent="0.3"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</row>
    <row r="989" spans="2:36" ht="15.6" x14ac:dyDescent="0.3"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</row>
    <row r="990" spans="2:36" ht="15.6" x14ac:dyDescent="0.3"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</row>
    <row r="991" spans="2:36" ht="15.6" x14ac:dyDescent="0.3"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</row>
    <row r="992" spans="2:36" ht="15.6" x14ac:dyDescent="0.3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</row>
    <row r="993" spans="2:36" ht="15.6" x14ac:dyDescent="0.3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</row>
    <row r="994" spans="2:36" ht="15.6" x14ac:dyDescent="0.3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</row>
    <row r="995" spans="2:36" ht="15.6" x14ac:dyDescent="0.3"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</row>
    <row r="996" spans="2:36" ht="15.6" x14ac:dyDescent="0.3"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</row>
    <row r="997" spans="2:36" ht="15.6" x14ac:dyDescent="0.3"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</row>
    <row r="998" spans="2:36" ht="15.6" x14ac:dyDescent="0.3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</row>
    <row r="999" spans="2:36" ht="15.6" x14ac:dyDescent="0.3"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</row>
    <row r="1000" spans="2:36" ht="15.6" x14ac:dyDescent="0.3"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</row>
    <row r="1001" spans="2:36" ht="15.6" x14ac:dyDescent="0.3"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</row>
    <row r="1002" spans="2:36" ht="15.6" x14ac:dyDescent="0.3"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</row>
    <row r="1003" spans="2:36" ht="15.6" x14ac:dyDescent="0.3"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</row>
    <row r="1004" spans="2:36" ht="15.6" x14ac:dyDescent="0.3"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</row>
    <row r="1005" spans="2:36" ht="15.75" customHeight="1" x14ac:dyDescent="0.3"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1000"/>
  <sheetViews>
    <sheetView tabSelected="1" workbookViewId="0">
      <selection activeCell="B5" sqref="B5"/>
    </sheetView>
  </sheetViews>
  <sheetFormatPr defaultColWidth="10.08984375" defaultRowHeight="15" customHeight="1" x14ac:dyDescent="0.25"/>
  <cols>
    <col min="1" max="1" width="11" customWidth="1"/>
    <col min="2" max="2" width="20.36328125" customWidth="1"/>
    <col min="3" max="26" width="11" customWidth="1"/>
  </cols>
  <sheetData>
    <row r="1" spans="1:9" ht="28.8" x14ac:dyDescent="0.55000000000000004">
      <c r="A1" s="76"/>
      <c r="B1" s="77"/>
    </row>
    <row r="2" spans="1:9" ht="18.600000000000001" x14ac:dyDescent="0.3">
      <c r="B2" s="78" t="s">
        <v>61</v>
      </c>
    </row>
    <row r="4" spans="1:9" ht="31.2" x14ac:dyDescent="0.6">
      <c r="B4" s="86">
        <v>0.24179999999999999</v>
      </c>
      <c r="C4" s="79" t="s">
        <v>62</v>
      </c>
      <c r="I4" s="80"/>
    </row>
    <row r="5" spans="1:9" ht="15.6" x14ac:dyDescent="0.3">
      <c r="B5" s="87"/>
    </row>
    <row r="6" spans="1:9" ht="31.2" x14ac:dyDescent="0.6">
      <c r="B6" s="86">
        <v>0.1</v>
      </c>
      <c r="C6" s="79" t="s">
        <v>63</v>
      </c>
    </row>
    <row r="7" spans="1:9" ht="15.6" x14ac:dyDescent="0.3">
      <c r="B7" s="87"/>
    </row>
    <row r="8" spans="1:9" ht="28.8" x14ac:dyDescent="0.55000000000000004">
      <c r="B8" s="88">
        <v>0.63400000000000001</v>
      </c>
      <c r="C8" s="79" t="s">
        <v>64</v>
      </c>
    </row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/>
  </sheetViews>
  <sheetFormatPr defaultColWidth="10.08984375" defaultRowHeight="15" customHeight="1" x14ac:dyDescent="0.25"/>
  <cols>
    <col min="1" max="1" width="7.7265625" customWidth="1"/>
    <col min="2" max="2" width="24.08984375" customWidth="1"/>
    <col min="3" max="3" width="19.90625" hidden="1" customWidth="1"/>
    <col min="4" max="4" width="20.90625" hidden="1" customWidth="1"/>
    <col min="5" max="6" width="18.7265625" hidden="1" customWidth="1"/>
    <col min="7" max="7" width="19.90625" hidden="1" customWidth="1"/>
    <col min="8" max="8" width="20.90625" hidden="1" customWidth="1"/>
    <col min="9" max="9" width="19.90625" hidden="1" customWidth="1"/>
    <col min="10" max="10" width="15.26953125" hidden="1" customWidth="1"/>
    <col min="11" max="11" width="24.08984375" hidden="1" customWidth="1"/>
    <col min="12" max="12" width="19.90625" customWidth="1"/>
    <col min="13" max="13" width="18.7265625" hidden="1" customWidth="1"/>
    <col min="14" max="14" width="7.7265625" hidden="1" customWidth="1"/>
    <col min="15" max="15" width="15.26953125" hidden="1" customWidth="1"/>
    <col min="16" max="16" width="5.36328125" hidden="1" customWidth="1"/>
    <col min="17" max="17" width="18.7265625" hidden="1" customWidth="1"/>
    <col min="18" max="19" width="19.90625" hidden="1" customWidth="1"/>
    <col min="20" max="20" width="13.08984375" hidden="1" customWidth="1"/>
    <col min="21" max="21" width="20.90625" hidden="1" customWidth="1"/>
    <col min="22" max="24" width="8.90625" hidden="1" customWidth="1"/>
    <col min="25" max="25" width="20.90625" hidden="1" customWidth="1"/>
    <col min="26" max="26" width="8.90625" hidden="1" customWidth="1"/>
    <col min="27" max="28" width="19.90625" hidden="1" customWidth="1"/>
    <col min="29" max="29" width="11" hidden="1" customWidth="1"/>
    <col min="30" max="33" width="8.90625" hidden="1" customWidth="1"/>
    <col min="34" max="34" width="19.90625" hidden="1" customWidth="1"/>
    <col min="35" max="36" width="20.90625" hidden="1" customWidth="1"/>
    <col min="37" max="37" width="16.36328125" hidden="1" customWidth="1"/>
    <col min="38" max="38" width="20.90625" hidden="1" customWidth="1"/>
  </cols>
  <sheetData>
    <row r="1" spans="1:38" ht="15.75" customHeight="1" x14ac:dyDescent="0.25">
      <c r="A1" s="81" t="s">
        <v>65</v>
      </c>
      <c r="B1" s="82" t="s">
        <v>65</v>
      </c>
      <c r="C1" s="83">
        <v>2017</v>
      </c>
      <c r="D1" s="83" t="s">
        <v>65</v>
      </c>
      <c r="E1" s="83" t="s">
        <v>65</v>
      </c>
      <c r="F1" s="83" t="s">
        <v>65</v>
      </c>
      <c r="G1" s="83" t="s">
        <v>65</v>
      </c>
      <c r="H1" s="83" t="s">
        <v>65</v>
      </c>
      <c r="I1" s="83" t="s">
        <v>65</v>
      </c>
      <c r="J1" s="83" t="s">
        <v>65</v>
      </c>
      <c r="K1" s="83" t="s">
        <v>65</v>
      </c>
      <c r="L1" s="83"/>
      <c r="M1" s="83" t="s">
        <v>65</v>
      </c>
      <c r="N1" s="83" t="s">
        <v>65</v>
      </c>
      <c r="O1" s="83" t="s">
        <v>65</v>
      </c>
      <c r="P1" s="83" t="s">
        <v>65</v>
      </c>
      <c r="Q1" s="83" t="s">
        <v>65</v>
      </c>
      <c r="R1" s="83" t="s">
        <v>65</v>
      </c>
      <c r="S1" s="83" t="s">
        <v>65</v>
      </c>
      <c r="T1" s="83" t="s">
        <v>65</v>
      </c>
      <c r="U1" s="83" t="s">
        <v>65</v>
      </c>
      <c r="Y1" s="83" t="s">
        <v>65</v>
      </c>
      <c r="Z1" s="83" t="s">
        <v>65</v>
      </c>
      <c r="AA1" s="83" t="s">
        <v>65</v>
      </c>
      <c r="AB1" s="83" t="s">
        <v>65</v>
      </c>
      <c r="AC1" s="83" t="s">
        <v>65</v>
      </c>
      <c r="AH1" s="83" t="s">
        <v>65</v>
      </c>
      <c r="AI1" s="83" t="s">
        <v>65</v>
      </c>
      <c r="AJ1" s="83" t="s">
        <v>65</v>
      </c>
      <c r="AK1" s="83" t="s">
        <v>65</v>
      </c>
      <c r="AL1" s="83" t="s">
        <v>65</v>
      </c>
    </row>
    <row r="2" spans="1:38" ht="15.75" customHeight="1" x14ac:dyDescent="0.25">
      <c r="A2" s="81" t="s">
        <v>65</v>
      </c>
      <c r="B2" s="82" t="s">
        <v>65</v>
      </c>
      <c r="C2" s="81" t="s">
        <v>66</v>
      </c>
      <c r="D2" s="81" t="s">
        <v>67</v>
      </c>
      <c r="E2" s="81" t="s">
        <v>68</v>
      </c>
      <c r="F2" s="81" t="s">
        <v>69</v>
      </c>
      <c r="G2" s="81" t="s">
        <v>70</v>
      </c>
      <c r="H2" s="81" t="s">
        <v>71</v>
      </c>
      <c r="I2" s="81" t="s">
        <v>72</v>
      </c>
      <c r="J2" s="81" t="s">
        <v>73</v>
      </c>
      <c r="K2" s="81" t="s">
        <v>74</v>
      </c>
      <c r="L2" s="81" t="s">
        <v>75</v>
      </c>
      <c r="M2" s="81" t="s">
        <v>76</v>
      </c>
      <c r="N2" s="81" t="s">
        <v>77</v>
      </c>
      <c r="O2" s="81" t="s">
        <v>78</v>
      </c>
      <c r="P2" s="81" t="s">
        <v>10</v>
      </c>
      <c r="Q2" s="81" t="s">
        <v>79</v>
      </c>
      <c r="R2" s="81" t="s">
        <v>80</v>
      </c>
      <c r="S2" s="81" t="s">
        <v>81</v>
      </c>
      <c r="T2" s="81" t="s">
        <v>82</v>
      </c>
      <c r="U2" s="81" t="s">
        <v>83</v>
      </c>
      <c r="Y2" s="81" t="s">
        <v>84</v>
      </c>
      <c r="Z2" s="81" t="s">
        <v>85</v>
      </c>
      <c r="AA2" s="81" t="s">
        <v>86</v>
      </c>
      <c r="AB2" s="81" t="s">
        <v>87</v>
      </c>
      <c r="AC2" s="81" t="s">
        <v>12</v>
      </c>
      <c r="AH2" s="81" t="s">
        <v>11</v>
      </c>
      <c r="AI2" s="81" t="s">
        <v>88</v>
      </c>
      <c r="AJ2" s="81" t="s">
        <v>89</v>
      </c>
      <c r="AK2" s="81" t="s">
        <v>13</v>
      </c>
      <c r="AL2" s="81" t="s">
        <v>90</v>
      </c>
    </row>
    <row r="3" spans="1:38" ht="15.75" customHeight="1" x14ac:dyDescent="0.25">
      <c r="A3" s="83">
        <v>1985</v>
      </c>
      <c r="B3" s="82" t="s">
        <v>68</v>
      </c>
      <c r="C3" s="84">
        <v>6640658.1234948998</v>
      </c>
      <c r="D3" s="81">
        <v>334692.74956039002</v>
      </c>
      <c r="E3" s="84">
        <v>32748752.219218001</v>
      </c>
      <c r="F3" s="84">
        <v>5911722.5038574003</v>
      </c>
      <c r="G3" s="84">
        <v>595157.50959072995</v>
      </c>
      <c r="H3" s="84">
        <v>1649613.8993811</v>
      </c>
      <c r="I3" s="84">
        <v>131117.94337041999</v>
      </c>
      <c r="J3" s="84" t="s">
        <v>91</v>
      </c>
      <c r="K3" s="84">
        <v>1037177.9971152</v>
      </c>
      <c r="L3" s="84">
        <f t="shared" ref="L3:L7" si="0">SUM(M3:AL3)</f>
        <v>215147.64039846606</v>
      </c>
      <c r="M3" s="81">
        <v>1377.5160266539999</v>
      </c>
      <c r="N3" s="81" t="s">
        <v>91</v>
      </c>
      <c r="O3" s="81" t="s">
        <v>91</v>
      </c>
      <c r="P3" s="81" t="s">
        <v>91</v>
      </c>
      <c r="Q3" s="81">
        <v>6439.0295028014998</v>
      </c>
      <c r="R3" s="81">
        <v>12937.489300226</v>
      </c>
      <c r="S3" s="81">
        <v>4.2081865722655998</v>
      </c>
      <c r="T3" s="81" t="s">
        <v>91</v>
      </c>
      <c r="U3" s="81">
        <v>41.225391046143002</v>
      </c>
      <c r="Y3" s="81">
        <v>30.271406915282999</v>
      </c>
      <c r="Z3" s="81" t="s">
        <v>91</v>
      </c>
      <c r="AA3" s="81">
        <v>1841.7452289978</v>
      </c>
      <c r="AB3" s="81">
        <v>801.19511436768005</v>
      </c>
      <c r="AC3" s="81" t="s">
        <v>91</v>
      </c>
      <c r="AH3" s="81" t="s">
        <v>91</v>
      </c>
      <c r="AI3" s="81">
        <v>0.93086105957030996</v>
      </c>
      <c r="AJ3" s="81">
        <v>1.5183484558106</v>
      </c>
      <c r="AK3" s="81" t="s">
        <v>91</v>
      </c>
      <c r="AL3" s="81">
        <v>191672.51103137</v>
      </c>
    </row>
    <row r="4" spans="1:38" ht="15.75" customHeight="1" x14ac:dyDescent="0.25">
      <c r="A4" s="83">
        <v>1985</v>
      </c>
      <c r="B4" s="82" t="s">
        <v>69</v>
      </c>
      <c r="C4" s="84">
        <v>9182233.5997928008</v>
      </c>
      <c r="D4" s="81">
        <v>3370551.7779100998</v>
      </c>
      <c r="E4" s="84">
        <v>3181352.4987276001</v>
      </c>
      <c r="F4" s="84">
        <v>40719446.729897</v>
      </c>
      <c r="G4" s="84">
        <v>386646.90781805001</v>
      </c>
      <c r="H4" s="84">
        <v>4461769.9338386003</v>
      </c>
      <c r="I4" s="84">
        <v>89052.774382806005</v>
      </c>
      <c r="J4" s="84" t="s">
        <v>91</v>
      </c>
      <c r="K4" s="84">
        <v>1369796.9039555001</v>
      </c>
      <c r="L4" s="84">
        <f t="shared" si="0"/>
        <v>133641.05452825737</v>
      </c>
      <c r="M4" s="81">
        <v>2172.3169566772999</v>
      </c>
      <c r="N4" s="81" t="s">
        <v>91</v>
      </c>
      <c r="O4" s="81" t="s">
        <v>91</v>
      </c>
      <c r="P4" s="81" t="s">
        <v>91</v>
      </c>
      <c r="Q4" s="81">
        <v>14.824047589111</v>
      </c>
      <c r="R4" s="81">
        <v>23307.994951299999</v>
      </c>
      <c r="S4" s="81">
        <v>2.7310441406249999</v>
      </c>
      <c r="T4" s="81" t="s">
        <v>91</v>
      </c>
      <c r="U4" s="81">
        <v>41.226839947510001</v>
      </c>
      <c r="Y4" s="81">
        <v>41.972004290770997</v>
      </c>
      <c r="Z4" s="81" t="s">
        <v>91</v>
      </c>
      <c r="AA4" s="81">
        <v>2010.8362333435</v>
      </c>
      <c r="AB4" s="81">
        <v>1066.1409171204</v>
      </c>
      <c r="AC4" s="81" t="s">
        <v>91</v>
      </c>
      <c r="AH4" s="81" t="s">
        <v>91</v>
      </c>
      <c r="AI4" s="81" t="s">
        <v>91</v>
      </c>
      <c r="AJ4" s="81">
        <v>1.5948858581543</v>
      </c>
      <c r="AK4" s="81" t="s">
        <v>91</v>
      </c>
      <c r="AL4" s="81">
        <v>104981.41664799</v>
      </c>
    </row>
    <row r="5" spans="1:38" ht="15.75" customHeight="1" x14ac:dyDescent="0.25">
      <c r="A5" s="83">
        <v>1985</v>
      </c>
      <c r="B5" s="82" t="s">
        <v>11</v>
      </c>
      <c r="C5" s="84" t="s">
        <v>91</v>
      </c>
      <c r="D5" s="81" t="s">
        <v>91</v>
      </c>
      <c r="E5" s="84" t="s">
        <v>91</v>
      </c>
      <c r="F5" s="84" t="s">
        <v>91</v>
      </c>
      <c r="G5" s="84" t="s">
        <v>91</v>
      </c>
      <c r="H5" s="84" t="s">
        <v>91</v>
      </c>
      <c r="I5" s="84" t="s">
        <v>91</v>
      </c>
      <c r="J5" s="84" t="s">
        <v>91</v>
      </c>
      <c r="K5" s="84" t="s">
        <v>91</v>
      </c>
      <c r="L5" s="84">
        <f t="shared" si="0"/>
        <v>0.17846610107422001</v>
      </c>
      <c r="M5" s="81" t="s">
        <v>91</v>
      </c>
      <c r="N5" s="81" t="s">
        <v>91</v>
      </c>
      <c r="O5" s="81" t="s">
        <v>91</v>
      </c>
      <c r="P5" s="81" t="s">
        <v>91</v>
      </c>
      <c r="Q5" s="81" t="s">
        <v>91</v>
      </c>
      <c r="R5" s="81" t="s">
        <v>91</v>
      </c>
      <c r="S5" s="81" t="s">
        <v>91</v>
      </c>
      <c r="T5" s="81" t="s">
        <v>91</v>
      </c>
      <c r="U5" s="81" t="s">
        <v>91</v>
      </c>
      <c r="Y5" s="81" t="s">
        <v>91</v>
      </c>
      <c r="Z5" s="81" t="s">
        <v>91</v>
      </c>
      <c r="AA5" s="81" t="s">
        <v>91</v>
      </c>
      <c r="AB5" s="81" t="s">
        <v>91</v>
      </c>
      <c r="AC5" s="81" t="s">
        <v>91</v>
      </c>
      <c r="AH5" s="81">
        <v>0.17846610107422001</v>
      </c>
      <c r="AI5" s="81" t="s">
        <v>91</v>
      </c>
      <c r="AJ5" s="81" t="s">
        <v>91</v>
      </c>
      <c r="AK5" s="81" t="s">
        <v>91</v>
      </c>
      <c r="AL5" s="81" t="s">
        <v>91</v>
      </c>
    </row>
    <row r="6" spans="1:38" ht="15.75" customHeight="1" x14ac:dyDescent="0.25">
      <c r="A6" s="83">
        <v>1985</v>
      </c>
      <c r="B6" s="82" t="s">
        <v>67</v>
      </c>
      <c r="C6" s="84">
        <v>1574487.0646319999</v>
      </c>
      <c r="D6" s="81">
        <v>17389606.651641</v>
      </c>
      <c r="E6" s="84">
        <v>183642.82244148999</v>
      </c>
      <c r="F6" s="84">
        <v>2489874.6527767</v>
      </c>
      <c r="G6" s="84">
        <v>91164.412490716</v>
      </c>
      <c r="H6" s="84">
        <v>1493830.2921134999</v>
      </c>
      <c r="I6" s="84">
        <v>30597.917795227</v>
      </c>
      <c r="J6" s="84" t="s">
        <v>91</v>
      </c>
      <c r="K6" s="84">
        <v>501182.81692305999</v>
      </c>
      <c r="L6" s="84">
        <f t="shared" si="0"/>
        <v>57095.976959180116</v>
      </c>
      <c r="M6" s="81">
        <v>2679.5681428954999</v>
      </c>
      <c r="N6" s="81" t="s">
        <v>91</v>
      </c>
      <c r="O6" s="81" t="s">
        <v>91</v>
      </c>
      <c r="P6" s="81" t="s">
        <v>91</v>
      </c>
      <c r="Q6" s="81">
        <v>109.75527589111</v>
      </c>
      <c r="R6" s="81">
        <v>12949.911246465999</v>
      </c>
      <c r="S6" s="81">
        <v>0.79891500854492004</v>
      </c>
      <c r="T6" s="81" t="s">
        <v>91</v>
      </c>
      <c r="U6" s="81">
        <v>12.044716827393</v>
      </c>
      <c r="Y6" s="81">
        <v>55.015802917480997</v>
      </c>
      <c r="Z6" s="81" t="s">
        <v>91</v>
      </c>
      <c r="AA6" s="81">
        <v>2870.7179434386999</v>
      </c>
      <c r="AB6" s="81">
        <v>1214.7600950745</v>
      </c>
      <c r="AC6" s="81" t="s">
        <v>91</v>
      </c>
      <c r="AH6" s="81" t="s">
        <v>91</v>
      </c>
      <c r="AI6" s="81" t="s">
        <v>91</v>
      </c>
      <c r="AJ6" s="81">
        <v>39.439852233887002</v>
      </c>
      <c r="AK6" s="81" t="s">
        <v>91</v>
      </c>
      <c r="AL6" s="81">
        <v>37163.964968426997</v>
      </c>
    </row>
    <row r="7" spans="1:38" ht="15.75" customHeight="1" x14ac:dyDescent="0.25">
      <c r="A7" s="83">
        <v>1985</v>
      </c>
      <c r="B7" s="82" t="s">
        <v>70</v>
      </c>
      <c r="C7" s="84">
        <v>29622.562168248998</v>
      </c>
      <c r="D7" s="81">
        <v>10957.498900287001</v>
      </c>
      <c r="E7" s="84">
        <v>40012.079309082001</v>
      </c>
      <c r="F7" s="84">
        <v>23430.796663061999</v>
      </c>
      <c r="G7" s="84">
        <v>343438.98050439998</v>
      </c>
      <c r="H7" s="84">
        <v>37236.433051282002</v>
      </c>
      <c r="I7" s="84">
        <v>6697.3877895203004</v>
      </c>
      <c r="J7" s="84" t="s">
        <v>91</v>
      </c>
      <c r="K7" s="84">
        <v>24046.344274878</v>
      </c>
      <c r="L7" s="84">
        <f t="shared" si="0"/>
        <v>195.03893464965896</v>
      </c>
      <c r="M7" s="81" t="s">
        <v>91</v>
      </c>
      <c r="N7" s="81" t="s">
        <v>91</v>
      </c>
      <c r="O7" s="81" t="s">
        <v>91</v>
      </c>
      <c r="P7" s="81" t="s">
        <v>91</v>
      </c>
      <c r="Q7" s="81" t="s">
        <v>91</v>
      </c>
      <c r="R7" s="81">
        <v>66.034490087891001</v>
      </c>
      <c r="S7" s="81">
        <v>0.43017806396483999</v>
      </c>
      <c r="T7" s="81" t="s">
        <v>91</v>
      </c>
      <c r="U7" s="81">
        <v>8.6067425537108999E-2</v>
      </c>
      <c r="Y7" s="81" t="s">
        <v>91</v>
      </c>
      <c r="Z7" s="81" t="s">
        <v>91</v>
      </c>
      <c r="AA7" s="81">
        <v>43.315627221680003</v>
      </c>
      <c r="AB7" s="81">
        <v>19.233795544433999</v>
      </c>
      <c r="AC7" s="81" t="s">
        <v>91</v>
      </c>
      <c r="AH7" s="81" t="s">
        <v>91</v>
      </c>
      <c r="AI7" s="81" t="s">
        <v>91</v>
      </c>
      <c r="AJ7" s="81" t="s">
        <v>91</v>
      </c>
      <c r="AK7" s="81" t="s">
        <v>91</v>
      </c>
      <c r="AL7" s="81">
        <v>65.938776306151993</v>
      </c>
    </row>
    <row r="8" spans="1:38" ht="15.75" customHeight="1" x14ac:dyDescent="0.3">
      <c r="A8" s="83">
        <v>1985</v>
      </c>
      <c r="B8" s="85" t="s">
        <v>77</v>
      </c>
      <c r="C8" s="21">
        <f t="shared" ref="C8:L8" si="1">C9+C10</f>
        <v>238074.75027190891</v>
      </c>
      <c r="D8" s="1">
        <f t="shared" si="1"/>
        <v>69143.61933195137</v>
      </c>
      <c r="E8" s="21">
        <f t="shared" si="1"/>
        <v>13317.227291168099</v>
      </c>
      <c r="F8" s="21">
        <f t="shared" si="1"/>
        <v>8009.8403004272495</v>
      </c>
      <c r="G8" s="21">
        <f t="shared" si="1"/>
        <v>16550.080942913999</v>
      </c>
      <c r="H8" s="21">
        <f t="shared" si="1"/>
        <v>3719079.8597678072</v>
      </c>
      <c r="I8" s="21">
        <f t="shared" si="1"/>
        <v>1128412.9559060698</v>
      </c>
      <c r="J8" s="21" t="e">
        <f t="shared" si="1"/>
        <v>#VALUE!</v>
      </c>
      <c r="K8" s="21">
        <f t="shared" si="1"/>
        <v>163736.21784617699</v>
      </c>
      <c r="L8" s="21">
        <f t="shared" si="1"/>
        <v>13732.089764508091</v>
      </c>
    </row>
    <row r="9" spans="1:38" ht="15.75" customHeight="1" x14ac:dyDescent="0.25">
      <c r="A9" s="83">
        <v>1985</v>
      </c>
      <c r="B9" s="82" t="s">
        <v>71</v>
      </c>
      <c r="C9" s="84">
        <v>233791.71676124001</v>
      </c>
      <c r="D9" s="81">
        <v>68861.861245727006</v>
      </c>
      <c r="E9" s="84">
        <v>10079.848300299</v>
      </c>
      <c r="F9" s="84">
        <v>7621.5840940856997</v>
      </c>
      <c r="G9" s="84">
        <v>14513.611438964999</v>
      </c>
      <c r="H9" s="84">
        <v>3683857.8563134</v>
      </c>
      <c r="I9" s="84">
        <v>318632.8852889</v>
      </c>
      <c r="J9" s="84" t="s">
        <v>91</v>
      </c>
      <c r="K9" s="84">
        <v>100235.02255435</v>
      </c>
      <c r="L9" s="84">
        <f t="shared" ref="L9:L37" si="2">SUM(M9:AL9)</f>
        <v>7849.9926830016693</v>
      </c>
      <c r="M9" s="81" t="s">
        <v>91</v>
      </c>
      <c r="N9" s="81" t="s">
        <v>91</v>
      </c>
      <c r="O9" s="81" t="s">
        <v>91</v>
      </c>
      <c r="P9" s="81" t="s">
        <v>91</v>
      </c>
      <c r="Q9" s="81" t="s">
        <v>91</v>
      </c>
      <c r="R9" s="81">
        <v>7444.3826139526</v>
      </c>
      <c r="S9" s="81" t="s">
        <v>91</v>
      </c>
      <c r="T9" s="81" t="s">
        <v>91</v>
      </c>
      <c r="U9" s="81">
        <v>0.34357990722656001</v>
      </c>
      <c r="Y9" s="81" t="s">
        <v>91</v>
      </c>
      <c r="Z9" s="81" t="s">
        <v>91</v>
      </c>
      <c r="AA9" s="81" t="s">
        <v>91</v>
      </c>
      <c r="AB9" s="81">
        <v>1.5908748840332001</v>
      </c>
      <c r="AC9" s="81" t="s">
        <v>91</v>
      </c>
      <c r="AH9" s="81" t="s">
        <v>91</v>
      </c>
      <c r="AI9" s="81" t="s">
        <v>91</v>
      </c>
      <c r="AJ9" s="81" t="s">
        <v>91</v>
      </c>
      <c r="AK9" s="81" t="s">
        <v>91</v>
      </c>
      <c r="AL9" s="81">
        <v>403.67561425781003</v>
      </c>
    </row>
    <row r="10" spans="1:38" ht="15.75" customHeight="1" x14ac:dyDescent="0.25">
      <c r="A10" s="83">
        <v>1985</v>
      </c>
      <c r="B10" s="82" t="s">
        <v>72</v>
      </c>
      <c r="C10" s="84">
        <v>4283.0335106688999</v>
      </c>
      <c r="D10" s="81">
        <v>281.75808622437</v>
      </c>
      <c r="E10" s="84">
        <v>3237.3789908691001</v>
      </c>
      <c r="F10" s="84">
        <v>388.25620634155001</v>
      </c>
      <c r="G10" s="84">
        <v>2036.469503949</v>
      </c>
      <c r="H10" s="84">
        <v>35222.003454407</v>
      </c>
      <c r="I10" s="84">
        <v>809780.07061716996</v>
      </c>
      <c r="J10" s="84" t="s">
        <v>91</v>
      </c>
      <c r="K10" s="84">
        <v>63501.195291827004</v>
      </c>
      <c r="L10" s="84">
        <f t="shared" si="2"/>
        <v>5882.097081506422</v>
      </c>
      <c r="M10" s="81" t="s">
        <v>91</v>
      </c>
      <c r="N10" s="81" t="s">
        <v>91</v>
      </c>
      <c r="O10" s="81" t="s">
        <v>91</v>
      </c>
      <c r="P10" s="81" t="s">
        <v>91</v>
      </c>
      <c r="Q10" s="81" t="s">
        <v>91</v>
      </c>
      <c r="R10" s="81">
        <v>5521.7438858094001</v>
      </c>
      <c r="S10" s="81" t="s">
        <v>91</v>
      </c>
      <c r="T10" s="81" t="s">
        <v>91</v>
      </c>
      <c r="U10" s="81">
        <v>8.3043383789062994E-2</v>
      </c>
      <c r="Y10" s="81" t="s">
        <v>91</v>
      </c>
      <c r="Z10" s="81" t="s">
        <v>91</v>
      </c>
      <c r="AA10" s="81" t="s">
        <v>91</v>
      </c>
      <c r="AB10" s="81">
        <v>0.82992174072266001</v>
      </c>
      <c r="AC10" s="81" t="s">
        <v>91</v>
      </c>
      <c r="AH10" s="81" t="s">
        <v>91</v>
      </c>
      <c r="AI10" s="81" t="s">
        <v>91</v>
      </c>
      <c r="AJ10" s="81" t="s">
        <v>91</v>
      </c>
      <c r="AK10" s="81" t="s">
        <v>91</v>
      </c>
      <c r="AL10" s="81">
        <v>359.44023057251002</v>
      </c>
    </row>
    <row r="11" spans="1:38" ht="15.75" customHeight="1" x14ac:dyDescent="0.25">
      <c r="A11" s="83">
        <v>1985</v>
      </c>
      <c r="B11" s="82" t="s">
        <v>74</v>
      </c>
      <c r="C11" s="84">
        <v>4896199.9227766003</v>
      </c>
      <c r="D11" s="81">
        <v>1171056.9272399</v>
      </c>
      <c r="E11" s="84">
        <v>650071.80236093001</v>
      </c>
      <c r="F11" s="84">
        <v>1930398.6037316001</v>
      </c>
      <c r="G11" s="84">
        <v>225113.38422596001</v>
      </c>
      <c r="H11" s="84">
        <v>3615675.6720429999</v>
      </c>
      <c r="I11" s="84">
        <v>1103003.5963613</v>
      </c>
      <c r="J11" s="84" t="s">
        <v>91</v>
      </c>
      <c r="K11" s="84">
        <v>8609340.8230569996</v>
      </c>
      <c r="L11" s="84">
        <f t="shared" si="2"/>
        <v>96767.993902691975</v>
      </c>
      <c r="M11" s="81">
        <v>1943.8012818786999</v>
      </c>
      <c r="N11" s="81" t="s">
        <v>91</v>
      </c>
      <c r="O11" s="81" t="s">
        <v>91</v>
      </c>
      <c r="P11" s="81" t="s">
        <v>91</v>
      </c>
      <c r="Q11" s="81">
        <v>1.7862473693848</v>
      </c>
      <c r="R11" s="81">
        <v>56391.440836029004</v>
      </c>
      <c r="S11" s="81">
        <v>1.6162308898926001</v>
      </c>
      <c r="T11" s="81" t="s">
        <v>91</v>
      </c>
      <c r="U11" s="81">
        <v>12.733522717285</v>
      </c>
      <c r="Y11" s="81">
        <v>4.9105706848145001</v>
      </c>
      <c r="Z11" s="81" t="s">
        <v>91</v>
      </c>
      <c r="AA11" s="81">
        <v>986.46983688964997</v>
      </c>
      <c r="AB11" s="81">
        <v>776.13617723388995</v>
      </c>
      <c r="AC11" s="81" t="s">
        <v>91</v>
      </c>
      <c r="AH11" s="81" t="s">
        <v>91</v>
      </c>
      <c r="AI11" s="81" t="s">
        <v>91</v>
      </c>
      <c r="AJ11" s="81">
        <v>0.76052543334960998</v>
      </c>
      <c r="AK11" s="81" t="s">
        <v>91</v>
      </c>
      <c r="AL11" s="81">
        <v>36648.338673566002</v>
      </c>
    </row>
    <row r="12" spans="1:38" ht="15.75" customHeight="1" x14ac:dyDescent="0.25">
      <c r="A12" s="83">
        <v>1985</v>
      </c>
      <c r="B12" s="82" t="s">
        <v>66</v>
      </c>
      <c r="C12" s="84">
        <v>24748194.492474999</v>
      </c>
      <c r="D12" s="81">
        <v>404439.37934474001</v>
      </c>
      <c r="E12" s="84">
        <v>980917.70159404003</v>
      </c>
      <c r="F12" s="84">
        <v>1295763.0108409</v>
      </c>
      <c r="G12" s="84">
        <v>721394.33885807998</v>
      </c>
      <c r="H12" s="84">
        <v>4187180.2134543001</v>
      </c>
      <c r="I12" s="84">
        <v>1618112.9598902999</v>
      </c>
      <c r="J12" s="84" t="s">
        <v>91</v>
      </c>
      <c r="K12" s="84">
        <v>2910078.3662103</v>
      </c>
      <c r="L12" s="84">
        <f t="shared" si="2"/>
        <v>135742.32673254466</v>
      </c>
      <c r="M12" s="81" t="s">
        <v>91</v>
      </c>
      <c r="N12" s="81" t="s">
        <v>91</v>
      </c>
      <c r="O12" s="81" t="s">
        <v>91</v>
      </c>
      <c r="P12" s="81" t="s">
        <v>91</v>
      </c>
      <c r="Q12" s="81" t="s">
        <v>91</v>
      </c>
      <c r="R12" s="81">
        <v>80844.798397253995</v>
      </c>
      <c r="S12" s="81">
        <v>1.0955579040526999</v>
      </c>
      <c r="T12" s="81" t="s">
        <v>91</v>
      </c>
      <c r="U12" s="81">
        <v>10.349404425049</v>
      </c>
      <c r="Y12" s="81" t="s">
        <v>91</v>
      </c>
      <c r="Z12" s="81" t="s">
        <v>91</v>
      </c>
      <c r="AA12" s="81">
        <v>255.73134821167</v>
      </c>
      <c r="AB12" s="81">
        <v>1617.0579689819001</v>
      </c>
      <c r="AC12" s="81" t="s">
        <v>91</v>
      </c>
      <c r="AH12" s="81" t="s">
        <v>91</v>
      </c>
      <c r="AI12" s="81" t="s">
        <v>91</v>
      </c>
      <c r="AJ12" s="81" t="s">
        <v>91</v>
      </c>
      <c r="AK12" s="81" t="s">
        <v>91</v>
      </c>
      <c r="AL12" s="81">
        <v>53013.294055767998</v>
      </c>
    </row>
    <row r="13" spans="1:38" ht="15.75" customHeight="1" x14ac:dyDescent="0.3">
      <c r="B13" s="85" t="s">
        <v>75</v>
      </c>
      <c r="C13" s="21">
        <f t="shared" ref="C13:K13" si="3">SUM(C16:C37)</f>
        <v>54564.29831781031</v>
      </c>
      <c r="D13" s="1">
        <f t="shared" si="3"/>
        <v>41717.31036149885</v>
      </c>
      <c r="E13" s="21">
        <f t="shared" si="3"/>
        <v>31572.33643183592</v>
      </c>
      <c r="F13" s="21">
        <f t="shared" si="3"/>
        <v>41459.173217791038</v>
      </c>
      <c r="G13" s="21">
        <f t="shared" si="3"/>
        <v>537.13226575928115</v>
      </c>
      <c r="H13" s="21">
        <f t="shared" si="3"/>
        <v>7388.6339191771622</v>
      </c>
      <c r="I13" s="21">
        <f t="shared" si="3"/>
        <v>209.53684071044904</v>
      </c>
      <c r="J13" s="21">
        <f t="shared" si="3"/>
        <v>0</v>
      </c>
      <c r="K13" s="21">
        <f t="shared" si="3"/>
        <v>41053.279861291929</v>
      </c>
      <c r="L13" s="84">
        <f t="shared" si="2"/>
        <v>1589927.5761467118</v>
      </c>
      <c r="M13" s="1">
        <f t="shared" ref="M13:U13" si="4">SUM(M16:M37)</f>
        <v>91576.001929266073</v>
      </c>
      <c r="N13" s="1">
        <f t="shared" si="4"/>
        <v>0</v>
      </c>
      <c r="O13" s="1">
        <f t="shared" si="4"/>
        <v>0</v>
      </c>
      <c r="P13" s="1">
        <f t="shared" si="4"/>
        <v>0</v>
      </c>
      <c r="Q13" s="1">
        <f t="shared" si="4"/>
        <v>64070.850551202573</v>
      </c>
      <c r="R13" s="1">
        <f t="shared" si="4"/>
        <v>304355.44459835405</v>
      </c>
      <c r="S13" s="1">
        <f t="shared" si="4"/>
        <v>77.329710589599316</v>
      </c>
      <c r="T13" s="1">
        <f t="shared" si="4"/>
        <v>0</v>
      </c>
      <c r="U13" s="1">
        <f t="shared" si="4"/>
        <v>6601.3870176756682</v>
      </c>
      <c r="Y13" s="1">
        <f t="shared" ref="Y13:AC13" si="5">SUM(Y16:Y37)</f>
        <v>1213.7037895995936</v>
      </c>
      <c r="Z13" s="1">
        <f t="shared" si="5"/>
        <v>0</v>
      </c>
      <c r="AA13" s="1">
        <f t="shared" si="5"/>
        <v>61263.502782739524</v>
      </c>
      <c r="AB13" s="1">
        <f t="shared" si="5"/>
        <v>1065.5542906921385</v>
      </c>
      <c r="AC13" s="1">
        <f t="shared" si="5"/>
        <v>0</v>
      </c>
      <c r="AH13" s="1">
        <f t="shared" ref="AH13:AL13" si="6">SUM(AH16:AH37)</f>
        <v>0</v>
      </c>
      <c r="AI13" s="1">
        <f t="shared" si="6"/>
        <v>14.587313037109501</v>
      </c>
      <c r="AJ13" s="1">
        <f t="shared" si="6"/>
        <v>34175.423348278753</v>
      </c>
      <c r="AK13" s="1">
        <f t="shared" si="6"/>
        <v>0</v>
      </c>
      <c r="AL13" s="1">
        <f t="shared" si="6"/>
        <v>1025513.7908152768</v>
      </c>
    </row>
    <row r="14" spans="1:38" ht="15.75" hidden="1" customHeight="1" x14ac:dyDescent="0.3">
      <c r="B14" s="85"/>
      <c r="L14" s="81">
        <f t="shared" si="2"/>
        <v>0</v>
      </c>
    </row>
    <row r="15" spans="1:38" ht="15.75" hidden="1" customHeight="1" x14ac:dyDescent="0.3">
      <c r="B15" s="85"/>
      <c r="L15" s="81">
        <f t="shared" si="2"/>
        <v>0</v>
      </c>
    </row>
    <row r="16" spans="1:38" ht="15.75" hidden="1" customHeight="1" x14ac:dyDescent="0.25">
      <c r="A16" s="83">
        <v>1985</v>
      </c>
      <c r="B16" s="82" t="s">
        <v>76</v>
      </c>
      <c r="C16" s="81">
        <v>306.19951082763998</v>
      </c>
      <c r="D16" s="81">
        <v>357.54226670532</v>
      </c>
      <c r="E16" s="81">
        <v>41.430357757567997</v>
      </c>
      <c r="F16" s="81">
        <v>1536.1573718933</v>
      </c>
      <c r="G16" s="81" t="s">
        <v>91</v>
      </c>
      <c r="H16" s="81" t="s">
        <v>91</v>
      </c>
      <c r="I16" s="81" t="s">
        <v>91</v>
      </c>
      <c r="J16" s="81" t="s">
        <v>91</v>
      </c>
      <c r="K16" s="81">
        <v>637.89745943603998</v>
      </c>
      <c r="L16" s="81">
        <f t="shared" si="2"/>
        <v>85433.105488372385</v>
      </c>
      <c r="M16" s="81">
        <v>78805.298009575999</v>
      </c>
      <c r="N16" s="81" t="s">
        <v>91</v>
      </c>
      <c r="O16" s="81" t="s">
        <v>91</v>
      </c>
      <c r="P16" s="81" t="s">
        <v>91</v>
      </c>
      <c r="Q16" s="81">
        <v>69.309059106445005</v>
      </c>
      <c r="R16" s="81">
        <v>30.714671801758001</v>
      </c>
      <c r="S16" s="81" t="s">
        <v>91</v>
      </c>
      <c r="T16" s="81" t="s">
        <v>91</v>
      </c>
      <c r="U16" s="81">
        <v>70.823418670653993</v>
      </c>
      <c r="Y16" s="81">
        <v>14.200304937744001</v>
      </c>
      <c r="Z16" s="81" t="s">
        <v>91</v>
      </c>
      <c r="AA16" s="81" t="s">
        <v>91</v>
      </c>
      <c r="AB16" s="81" t="s">
        <v>91</v>
      </c>
      <c r="AC16" s="81" t="s">
        <v>91</v>
      </c>
      <c r="AH16" s="81" t="s">
        <v>91</v>
      </c>
      <c r="AI16" s="81" t="s">
        <v>91</v>
      </c>
      <c r="AJ16" s="81" t="s">
        <v>91</v>
      </c>
      <c r="AK16" s="81" t="s">
        <v>91</v>
      </c>
      <c r="AL16" s="81">
        <v>6442.7600242797998</v>
      </c>
    </row>
    <row r="17" spans="1:38" ht="15.75" hidden="1" customHeight="1" x14ac:dyDescent="0.25">
      <c r="A17" s="83">
        <v>1985</v>
      </c>
      <c r="B17" s="82" t="s">
        <v>77</v>
      </c>
      <c r="C17" s="81" t="s">
        <v>91</v>
      </c>
      <c r="D17" s="81" t="s">
        <v>91</v>
      </c>
      <c r="E17" s="81" t="s">
        <v>91</v>
      </c>
      <c r="F17" s="81" t="s">
        <v>91</v>
      </c>
      <c r="G17" s="81" t="s">
        <v>91</v>
      </c>
      <c r="H17" s="81" t="s">
        <v>91</v>
      </c>
      <c r="I17" s="81" t="s">
        <v>91</v>
      </c>
      <c r="J17" s="81" t="s">
        <v>91</v>
      </c>
      <c r="K17" s="81" t="s">
        <v>91</v>
      </c>
      <c r="L17" s="81">
        <f t="shared" si="2"/>
        <v>0</v>
      </c>
      <c r="M17" s="81" t="s">
        <v>91</v>
      </c>
      <c r="N17" s="81" t="s">
        <v>91</v>
      </c>
      <c r="O17" s="81" t="s">
        <v>91</v>
      </c>
      <c r="P17" s="81" t="s">
        <v>91</v>
      </c>
      <c r="Q17" s="81" t="s">
        <v>91</v>
      </c>
      <c r="R17" s="81" t="s">
        <v>91</v>
      </c>
      <c r="S17" s="81" t="s">
        <v>91</v>
      </c>
      <c r="T17" s="81" t="s">
        <v>91</v>
      </c>
      <c r="U17" s="81" t="s">
        <v>91</v>
      </c>
      <c r="Y17" s="81" t="s">
        <v>91</v>
      </c>
      <c r="Z17" s="81" t="s">
        <v>91</v>
      </c>
      <c r="AA17" s="81" t="s">
        <v>91</v>
      </c>
      <c r="AB17" s="81" t="s">
        <v>91</v>
      </c>
      <c r="AC17" s="81" t="s">
        <v>91</v>
      </c>
      <c r="AH17" s="81" t="s">
        <v>91</v>
      </c>
      <c r="AI17" s="81" t="s">
        <v>91</v>
      </c>
      <c r="AJ17" s="81" t="s">
        <v>91</v>
      </c>
      <c r="AK17" s="81" t="s">
        <v>91</v>
      </c>
      <c r="AL17" s="81" t="s">
        <v>91</v>
      </c>
    </row>
    <row r="18" spans="1:38" ht="15.75" hidden="1" customHeight="1" x14ac:dyDescent="0.25">
      <c r="A18" s="83">
        <v>1985</v>
      </c>
      <c r="B18" s="82" t="s">
        <v>78</v>
      </c>
      <c r="C18" s="81" t="s">
        <v>91</v>
      </c>
      <c r="D18" s="81" t="s">
        <v>91</v>
      </c>
      <c r="E18" s="81" t="s">
        <v>91</v>
      </c>
      <c r="F18" s="81" t="s">
        <v>91</v>
      </c>
      <c r="G18" s="81" t="s">
        <v>91</v>
      </c>
      <c r="H18" s="81" t="s">
        <v>91</v>
      </c>
      <c r="I18" s="81" t="s">
        <v>91</v>
      </c>
      <c r="J18" s="81" t="s">
        <v>91</v>
      </c>
      <c r="K18" s="81" t="s">
        <v>91</v>
      </c>
      <c r="L18" s="81">
        <f t="shared" si="2"/>
        <v>0</v>
      </c>
      <c r="M18" s="81" t="s">
        <v>91</v>
      </c>
      <c r="N18" s="81" t="s">
        <v>91</v>
      </c>
      <c r="O18" s="81" t="s">
        <v>91</v>
      </c>
      <c r="P18" s="81" t="s">
        <v>91</v>
      </c>
      <c r="Q18" s="81" t="s">
        <v>91</v>
      </c>
      <c r="R18" s="81" t="s">
        <v>91</v>
      </c>
      <c r="S18" s="81" t="s">
        <v>91</v>
      </c>
      <c r="T18" s="81" t="s">
        <v>91</v>
      </c>
      <c r="U18" s="81" t="s">
        <v>91</v>
      </c>
      <c r="Y18" s="81" t="s">
        <v>91</v>
      </c>
      <c r="Z18" s="81" t="s">
        <v>91</v>
      </c>
      <c r="AA18" s="81" t="s">
        <v>91</v>
      </c>
      <c r="AB18" s="81" t="s">
        <v>91</v>
      </c>
      <c r="AC18" s="81" t="s">
        <v>91</v>
      </c>
      <c r="AH18" s="81" t="s">
        <v>91</v>
      </c>
      <c r="AI18" s="81" t="s">
        <v>91</v>
      </c>
      <c r="AJ18" s="81" t="s">
        <v>91</v>
      </c>
      <c r="AK18" s="81" t="s">
        <v>91</v>
      </c>
      <c r="AL18" s="81" t="s">
        <v>91</v>
      </c>
    </row>
    <row r="19" spans="1:38" ht="15.75" hidden="1" customHeight="1" x14ac:dyDescent="0.25">
      <c r="A19" s="83">
        <v>1985</v>
      </c>
      <c r="B19" s="82" t="s">
        <v>10</v>
      </c>
      <c r="C19" s="81" t="s">
        <v>91</v>
      </c>
      <c r="D19" s="81" t="s">
        <v>91</v>
      </c>
      <c r="E19" s="81" t="s">
        <v>91</v>
      </c>
      <c r="F19" s="81" t="s">
        <v>91</v>
      </c>
      <c r="G19" s="81" t="s">
        <v>91</v>
      </c>
      <c r="H19" s="81" t="s">
        <v>91</v>
      </c>
      <c r="I19" s="81" t="s">
        <v>91</v>
      </c>
      <c r="J19" s="81" t="s">
        <v>91</v>
      </c>
      <c r="K19" s="81" t="s">
        <v>91</v>
      </c>
      <c r="L19" s="81">
        <f t="shared" si="2"/>
        <v>0</v>
      </c>
      <c r="M19" s="81" t="s">
        <v>91</v>
      </c>
      <c r="N19" s="81" t="s">
        <v>91</v>
      </c>
      <c r="O19" s="81" t="s">
        <v>91</v>
      </c>
      <c r="P19" s="81" t="s">
        <v>91</v>
      </c>
      <c r="Q19" s="81" t="s">
        <v>91</v>
      </c>
      <c r="R19" s="81" t="s">
        <v>91</v>
      </c>
      <c r="S19" s="81" t="s">
        <v>91</v>
      </c>
      <c r="T19" s="81" t="s">
        <v>91</v>
      </c>
      <c r="U19" s="81" t="s">
        <v>91</v>
      </c>
      <c r="Y19" s="81" t="s">
        <v>91</v>
      </c>
      <c r="Z19" s="81" t="s">
        <v>91</v>
      </c>
      <c r="AA19" s="81" t="s">
        <v>91</v>
      </c>
      <c r="AB19" s="81" t="s">
        <v>91</v>
      </c>
      <c r="AC19" s="81" t="s">
        <v>91</v>
      </c>
      <c r="AH19" s="81" t="s">
        <v>91</v>
      </c>
      <c r="AI19" s="81" t="s">
        <v>91</v>
      </c>
      <c r="AJ19" s="81" t="s">
        <v>91</v>
      </c>
      <c r="AK19" s="81" t="s">
        <v>91</v>
      </c>
      <c r="AL19" s="81" t="s">
        <v>91</v>
      </c>
    </row>
    <row r="20" spans="1:38" ht="15.75" hidden="1" customHeight="1" x14ac:dyDescent="0.25">
      <c r="A20" s="83">
        <v>1985</v>
      </c>
      <c r="B20" s="82" t="s">
        <v>79</v>
      </c>
      <c r="C20" s="81">
        <v>8.3931282592773009</v>
      </c>
      <c r="D20" s="81">
        <v>27.951086395263999</v>
      </c>
      <c r="E20" s="81">
        <v>1245.6445475342</v>
      </c>
      <c r="F20" s="81">
        <v>113.41277747191999</v>
      </c>
      <c r="G20" s="81" t="s">
        <v>91</v>
      </c>
      <c r="H20" s="81" t="s">
        <v>91</v>
      </c>
      <c r="I20" s="81" t="s">
        <v>91</v>
      </c>
      <c r="J20" s="81" t="s">
        <v>91</v>
      </c>
      <c r="K20" s="81">
        <v>0.98226637573242004</v>
      </c>
      <c r="L20" s="81">
        <f t="shared" si="2"/>
        <v>62370.167708630521</v>
      </c>
      <c r="M20" s="81">
        <v>395.72673418579001</v>
      </c>
      <c r="N20" s="81" t="s">
        <v>91</v>
      </c>
      <c r="O20" s="81" t="s">
        <v>91</v>
      </c>
      <c r="P20" s="81" t="s">
        <v>91</v>
      </c>
      <c r="Q20" s="81">
        <v>61054.762810485998</v>
      </c>
      <c r="R20" s="81" t="s">
        <v>91</v>
      </c>
      <c r="S20" s="81" t="s">
        <v>91</v>
      </c>
      <c r="T20" s="81" t="s">
        <v>91</v>
      </c>
      <c r="U20" s="81">
        <v>0.80376389160156003</v>
      </c>
      <c r="Y20" s="81">
        <v>7.9476601135253997</v>
      </c>
      <c r="Z20" s="81" t="s">
        <v>91</v>
      </c>
      <c r="AA20" s="81" t="s">
        <v>91</v>
      </c>
      <c r="AB20" s="81" t="s">
        <v>91</v>
      </c>
      <c r="AC20" s="81" t="s">
        <v>91</v>
      </c>
      <c r="AH20" s="81" t="s">
        <v>91</v>
      </c>
      <c r="AI20" s="81" t="s">
        <v>91</v>
      </c>
      <c r="AJ20" s="81" t="s">
        <v>91</v>
      </c>
      <c r="AK20" s="81" t="s">
        <v>91</v>
      </c>
      <c r="AL20" s="81">
        <v>910.92673995360997</v>
      </c>
    </row>
    <row r="21" spans="1:38" ht="15.75" hidden="1" customHeight="1" x14ac:dyDescent="0.25">
      <c r="A21" s="83">
        <v>1985</v>
      </c>
      <c r="B21" s="82" t="s">
        <v>80</v>
      </c>
      <c r="C21" s="81">
        <v>2727.2912579529002</v>
      </c>
      <c r="D21" s="81">
        <v>1283.9443811706999</v>
      </c>
      <c r="E21" s="81">
        <v>168.27292617187001</v>
      </c>
      <c r="F21" s="81">
        <v>636.83931484375</v>
      </c>
      <c r="G21" s="81">
        <v>8.6294963867188006</v>
      </c>
      <c r="H21" s="81">
        <v>364.50515925902999</v>
      </c>
      <c r="I21" s="81">
        <v>27.691991076659999</v>
      </c>
      <c r="J21" s="81" t="s">
        <v>91</v>
      </c>
      <c r="K21" s="81">
        <v>2779.5284360718001</v>
      </c>
      <c r="L21" s="81">
        <f t="shared" si="2"/>
        <v>304383.50750522036</v>
      </c>
      <c r="M21" s="81">
        <v>4.3755710693358996</v>
      </c>
      <c r="N21" s="81" t="s">
        <v>91</v>
      </c>
      <c r="O21" s="81" t="s">
        <v>91</v>
      </c>
      <c r="P21" s="81" t="s">
        <v>91</v>
      </c>
      <c r="Q21" s="81" t="s">
        <v>91</v>
      </c>
      <c r="R21" s="81">
        <v>304197.37133549998</v>
      </c>
      <c r="S21" s="81" t="s">
        <v>91</v>
      </c>
      <c r="T21" s="81" t="s">
        <v>91</v>
      </c>
      <c r="U21" s="81">
        <v>8.2761181640625001E-2</v>
      </c>
      <c r="Y21" s="81" t="s">
        <v>91</v>
      </c>
      <c r="Z21" s="81" t="s">
        <v>91</v>
      </c>
      <c r="AA21" s="81">
        <v>1.112934967041</v>
      </c>
      <c r="AB21" s="81">
        <v>42.374251617432002</v>
      </c>
      <c r="AC21" s="81" t="s">
        <v>91</v>
      </c>
      <c r="AH21" s="81" t="s">
        <v>91</v>
      </c>
      <c r="AI21" s="81" t="s">
        <v>91</v>
      </c>
      <c r="AJ21" s="81" t="s">
        <v>91</v>
      </c>
      <c r="AK21" s="81" t="s">
        <v>91</v>
      </c>
      <c r="AL21" s="81">
        <v>138.19065088501</v>
      </c>
    </row>
    <row r="22" spans="1:38" ht="15.75" hidden="1" customHeight="1" x14ac:dyDescent="0.25">
      <c r="A22" s="83">
        <v>1985</v>
      </c>
      <c r="B22" s="82" t="s">
        <v>81</v>
      </c>
      <c r="C22" s="81">
        <v>1.9776513305664001</v>
      </c>
      <c r="D22" s="81">
        <v>1.2106197265625001</v>
      </c>
      <c r="E22" s="81">
        <v>6.3556592590332004</v>
      </c>
      <c r="F22" s="81">
        <v>1.7457490783691001</v>
      </c>
      <c r="G22" s="81">
        <v>3.4993496704101998</v>
      </c>
      <c r="H22" s="81">
        <v>1.0285165527344</v>
      </c>
      <c r="I22" s="81">
        <v>1.0935747436523</v>
      </c>
      <c r="J22" s="81" t="s">
        <v>91</v>
      </c>
      <c r="K22" s="81">
        <v>10.620119726562001</v>
      </c>
      <c r="L22" s="81">
        <f t="shared" si="2"/>
        <v>75.752727215575874</v>
      </c>
      <c r="M22" s="81" t="s">
        <v>91</v>
      </c>
      <c r="N22" s="81" t="s">
        <v>91</v>
      </c>
      <c r="O22" s="81" t="s">
        <v>91</v>
      </c>
      <c r="P22" s="81" t="s">
        <v>91</v>
      </c>
      <c r="Q22" s="81" t="s">
        <v>91</v>
      </c>
      <c r="R22" s="81">
        <v>0.41979450073241997</v>
      </c>
      <c r="S22" s="81">
        <v>74.216838201903997</v>
      </c>
      <c r="T22" s="81" t="s">
        <v>91</v>
      </c>
      <c r="U22" s="81" t="s">
        <v>91</v>
      </c>
      <c r="Y22" s="81">
        <v>8.9314642333984007E-2</v>
      </c>
      <c r="Z22" s="81" t="s">
        <v>91</v>
      </c>
      <c r="AA22" s="81">
        <v>0.16841737060546999</v>
      </c>
      <c r="AB22" s="81" t="s">
        <v>91</v>
      </c>
      <c r="AC22" s="81" t="s">
        <v>91</v>
      </c>
      <c r="AH22" s="81" t="s">
        <v>91</v>
      </c>
      <c r="AI22" s="81" t="s">
        <v>91</v>
      </c>
      <c r="AJ22" s="81" t="s">
        <v>91</v>
      </c>
      <c r="AK22" s="81" t="s">
        <v>91</v>
      </c>
      <c r="AL22" s="81">
        <v>0.85836250000000003</v>
      </c>
    </row>
    <row r="23" spans="1:38" ht="15.75" hidden="1" customHeight="1" x14ac:dyDescent="0.25">
      <c r="A23" s="83">
        <v>1985</v>
      </c>
      <c r="B23" s="82" t="s">
        <v>82</v>
      </c>
      <c r="C23" s="81" t="s">
        <v>91</v>
      </c>
      <c r="D23" s="81" t="s">
        <v>91</v>
      </c>
      <c r="E23" s="81" t="s">
        <v>91</v>
      </c>
      <c r="F23" s="81" t="s">
        <v>91</v>
      </c>
      <c r="G23" s="81" t="s">
        <v>91</v>
      </c>
      <c r="H23" s="81" t="s">
        <v>91</v>
      </c>
      <c r="I23" s="81" t="s">
        <v>91</v>
      </c>
      <c r="J23" s="81" t="s">
        <v>91</v>
      </c>
      <c r="K23" s="81" t="s">
        <v>91</v>
      </c>
      <c r="L23" s="81">
        <f t="shared" si="2"/>
        <v>0</v>
      </c>
      <c r="M23" s="81" t="s">
        <v>91</v>
      </c>
      <c r="N23" s="81" t="s">
        <v>91</v>
      </c>
      <c r="O23" s="81" t="s">
        <v>91</v>
      </c>
      <c r="P23" s="81" t="s">
        <v>91</v>
      </c>
      <c r="Q23" s="81" t="s">
        <v>91</v>
      </c>
      <c r="R23" s="81" t="s">
        <v>91</v>
      </c>
      <c r="S23" s="81" t="s">
        <v>91</v>
      </c>
      <c r="T23" s="81" t="s">
        <v>91</v>
      </c>
      <c r="U23" s="81" t="s">
        <v>91</v>
      </c>
      <c r="Y23" s="81" t="s">
        <v>91</v>
      </c>
      <c r="Z23" s="81" t="s">
        <v>91</v>
      </c>
      <c r="AA23" s="81" t="s">
        <v>91</v>
      </c>
      <c r="AB23" s="81" t="s">
        <v>91</v>
      </c>
      <c r="AC23" s="81" t="s">
        <v>91</v>
      </c>
      <c r="AH23" s="81" t="s">
        <v>91</v>
      </c>
      <c r="AI23" s="81" t="s">
        <v>91</v>
      </c>
      <c r="AJ23" s="81" t="s">
        <v>91</v>
      </c>
      <c r="AK23" s="81" t="s">
        <v>91</v>
      </c>
      <c r="AL23" s="81" t="s">
        <v>91</v>
      </c>
    </row>
    <row r="24" spans="1:38" ht="15.75" hidden="1" customHeight="1" x14ac:dyDescent="0.25">
      <c r="A24" s="83">
        <v>1985</v>
      </c>
      <c r="B24" s="82" t="s">
        <v>83</v>
      </c>
      <c r="C24" s="81">
        <v>17.135784692383002</v>
      </c>
      <c r="D24" s="81">
        <v>6.1694493652344002</v>
      </c>
      <c r="E24" s="81">
        <v>15.76759911499</v>
      </c>
      <c r="F24" s="81">
        <v>18.217091857909999</v>
      </c>
      <c r="G24" s="81">
        <v>0.93146700439453001</v>
      </c>
      <c r="H24" s="81">
        <v>5.3424885375977</v>
      </c>
      <c r="I24" s="81">
        <v>0.50488153076172004</v>
      </c>
      <c r="J24" s="81" t="s">
        <v>91</v>
      </c>
      <c r="K24" s="81">
        <v>8.9157261352538999</v>
      </c>
      <c r="L24" s="81">
        <f t="shared" si="2"/>
        <v>6551.0957687681966</v>
      </c>
      <c r="M24" s="81">
        <v>13.931154608153999</v>
      </c>
      <c r="N24" s="81" t="s">
        <v>91</v>
      </c>
      <c r="O24" s="81" t="s">
        <v>91</v>
      </c>
      <c r="P24" s="81" t="s">
        <v>91</v>
      </c>
      <c r="Q24" s="81">
        <v>1.6074542175293001</v>
      </c>
      <c r="R24" s="81">
        <v>1.1661789428711</v>
      </c>
      <c r="S24" s="81" t="s">
        <v>91</v>
      </c>
      <c r="T24" s="81" t="s">
        <v>91</v>
      </c>
      <c r="U24" s="81">
        <v>6516.5005418639003</v>
      </c>
      <c r="Y24" s="81" t="s">
        <v>91</v>
      </c>
      <c r="Z24" s="81" t="s">
        <v>91</v>
      </c>
      <c r="AA24" s="81">
        <v>0.59658809204102003</v>
      </c>
      <c r="AB24" s="81" t="s">
        <v>91</v>
      </c>
      <c r="AC24" s="81" t="s">
        <v>91</v>
      </c>
      <c r="AH24" s="81" t="s">
        <v>91</v>
      </c>
      <c r="AI24" s="81" t="s">
        <v>91</v>
      </c>
      <c r="AJ24" s="81" t="s">
        <v>91</v>
      </c>
      <c r="AK24" s="81" t="s">
        <v>91</v>
      </c>
      <c r="AL24" s="81">
        <v>17.293851043701</v>
      </c>
    </row>
    <row r="25" spans="1:38" ht="15.75" hidden="1" customHeight="1" x14ac:dyDescent="0.3">
      <c r="B25" s="85"/>
      <c r="L25" s="81">
        <f t="shared" si="2"/>
        <v>0</v>
      </c>
    </row>
    <row r="26" spans="1:38" ht="15.75" hidden="1" customHeight="1" x14ac:dyDescent="0.3">
      <c r="B26" s="85"/>
      <c r="L26" s="81">
        <f t="shared" si="2"/>
        <v>0</v>
      </c>
    </row>
    <row r="27" spans="1:38" ht="15.75" hidden="1" customHeight="1" x14ac:dyDescent="0.3">
      <c r="B27" s="85"/>
      <c r="L27" s="81">
        <f t="shared" si="2"/>
        <v>0</v>
      </c>
    </row>
    <row r="28" spans="1:38" ht="15.75" hidden="1" customHeight="1" x14ac:dyDescent="0.25">
      <c r="A28" s="83">
        <v>1985</v>
      </c>
      <c r="B28" s="82" t="s">
        <v>84</v>
      </c>
      <c r="C28" s="81">
        <v>0.44644481201171998</v>
      </c>
      <c r="D28" s="81">
        <v>4.0176643981933999</v>
      </c>
      <c r="E28" s="81">
        <v>40.181766033936</v>
      </c>
      <c r="F28" s="81">
        <v>2.5896733337401998</v>
      </c>
      <c r="G28" s="81" t="s">
        <v>91</v>
      </c>
      <c r="H28" s="81" t="s">
        <v>91</v>
      </c>
      <c r="I28" s="81" t="s">
        <v>91</v>
      </c>
      <c r="J28" s="81" t="s">
        <v>91</v>
      </c>
      <c r="K28" s="81">
        <v>4.6426349426269002</v>
      </c>
      <c r="L28" s="81">
        <f t="shared" si="2"/>
        <v>1681.510769006336</v>
      </c>
      <c r="M28" s="81">
        <v>3.0359594604492002</v>
      </c>
      <c r="N28" s="81" t="s">
        <v>91</v>
      </c>
      <c r="O28" s="81" t="s">
        <v>91</v>
      </c>
      <c r="P28" s="81" t="s">
        <v>91</v>
      </c>
      <c r="Q28" s="81">
        <v>374.69126458739998</v>
      </c>
      <c r="R28" s="81" t="s">
        <v>91</v>
      </c>
      <c r="S28" s="81">
        <v>0.26783817138672</v>
      </c>
      <c r="T28" s="81" t="s">
        <v>91</v>
      </c>
      <c r="U28" s="81" t="s">
        <v>91</v>
      </c>
      <c r="Y28" s="81">
        <v>1035.7092937744001</v>
      </c>
      <c r="Z28" s="81" t="s">
        <v>91</v>
      </c>
      <c r="AA28" s="81" t="s">
        <v>91</v>
      </c>
      <c r="AB28" s="81" t="s">
        <v>91</v>
      </c>
      <c r="AC28" s="81" t="s">
        <v>91</v>
      </c>
      <c r="AH28" s="81" t="s">
        <v>91</v>
      </c>
      <c r="AI28" s="81" t="s">
        <v>91</v>
      </c>
      <c r="AJ28" s="81" t="s">
        <v>91</v>
      </c>
      <c r="AK28" s="81" t="s">
        <v>91</v>
      </c>
      <c r="AL28" s="81">
        <v>267.80641301269998</v>
      </c>
    </row>
    <row r="29" spans="1:38" ht="15.75" hidden="1" customHeight="1" x14ac:dyDescent="0.25">
      <c r="A29" s="83">
        <v>1985</v>
      </c>
      <c r="B29" s="82" t="s">
        <v>85</v>
      </c>
      <c r="C29" s="81" t="s">
        <v>91</v>
      </c>
      <c r="D29" s="81" t="s">
        <v>91</v>
      </c>
      <c r="E29" s="81" t="s">
        <v>91</v>
      </c>
      <c r="F29" s="81" t="s">
        <v>91</v>
      </c>
      <c r="G29" s="81" t="s">
        <v>91</v>
      </c>
      <c r="H29" s="81" t="s">
        <v>91</v>
      </c>
      <c r="I29" s="81" t="s">
        <v>91</v>
      </c>
      <c r="J29" s="81" t="s">
        <v>91</v>
      </c>
      <c r="K29" s="81" t="s">
        <v>91</v>
      </c>
      <c r="L29" s="81">
        <f t="shared" si="2"/>
        <v>0</v>
      </c>
      <c r="M29" s="81" t="s">
        <v>91</v>
      </c>
      <c r="N29" s="81" t="s">
        <v>91</v>
      </c>
      <c r="O29" s="81" t="s">
        <v>91</v>
      </c>
      <c r="P29" s="81" t="s">
        <v>91</v>
      </c>
      <c r="Q29" s="81" t="s">
        <v>91</v>
      </c>
      <c r="R29" s="81" t="s">
        <v>91</v>
      </c>
      <c r="S29" s="81" t="s">
        <v>91</v>
      </c>
      <c r="T29" s="81" t="s">
        <v>91</v>
      </c>
      <c r="U29" s="81" t="s">
        <v>91</v>
      </c>
      <c r="Y29" s="81" t="s">
        <v>91</v>
      </c>
      <c r="Z29" s="81" t="s">
        <v>91</v>
      </c>
      <c r="AA29" s="81" t="s">
        <v>91</v>
      </c>
      <c r="AB29" s="81" t="s">
        <v>91</v>
      </c>
      <c r="AC29" s="81" t="s">
        <v>91</v>
      </c>
      <c r="AH29" s="81" t="s">
        <v>91</v>
      </c>
      <c r="AI29" s="81" t="s">
        <v>91</v>
      </c>
      <c r="AJ29" s="81" t="s">
        <v>91</v>
      </c>
      <c r="AK29" s="81" t="s">
        <v>91</v>
      </c>
      <c r="AL29" s="81" t="s">
        <v>91</v>
      </c>
    </row>
    <row r="30" spans="1:38" ht="15.75" hidden="1" customHeight="1" x14ac:dyDescent="0.25">
      <c r="A30" s="83">
        <v>1985</v>
      </c>
      <c r="B30" s="82" t="s">
        <v>86</v>
      </c>
      <c r="C30" s="81">
        <v>154.58323530273</v>
      </c>
      <c r="D30" s="81">
        <v>2457.0916808777001</v>
      </c>
      <c r="E30" s="81">
        <v>709.84377518310998</v>
      </c>
      <c r="F30" s="81">
        <v>690.59415067139003</v>
      </c>
      <c r="G30" s="81">
        <v>234.87001072998001</v>
      </c>
      <c r="H30" s="81">
        <v>238.54976090698</v>
      </c>
      <c r="I30" s="81" t="s">
        <v>91</v>
      </c>
      <c r="J30" s="81" t="s">
        <v>91</v>
      </c>
      <c r="K30" s="81">
        <v>143.83244417114</v>
      </c>
      <c r="L30" s="81">
        <f t="shared" si="2"/>
        <v>61257.650087475849</v>
      </c>
      <c r="M30" s="81" t="s">
        <v>91</v>
      </c>
      <c r="N30" s="81" t="s">
        <v>91</v>
      </c>
      <c r="O30" s="81" t="s">
        <v>91</v>
      </c>
      <c r="P30" s="81" t="s">
        <v>91</v>
      </c>
      <c r="Q30" s="81" t="s">
        <v>91</v>
      </c>
      <c r="R30" s="81">
        <v>0.76644965209961002</v>
      </c>
      <c r="S30" s="81" t="s">
        <v>91</v>
      </c>
      <c r="T30" s="81" t="s">
        <v>91</v>
      </c>
      <c r="U30" s="81">
        <v>0.17194060668944999</v>
      </c>
      <c r="Y30" s="81" t="s">
        <v>91</v>
      </c>
      <c r="Z30" s="81" t="s">
        <v>91</v>
      </c>
      <c r="AA30" s="81">
        <v>61254.729498334003</v>
      </c>
      <c r="AB30" s="81">
        <v>0.34051386718749999</v>
      </c>
      <c r="AC30" s="81" t="s">
        <v>91</v>
      </c>
      <c r="AH30" s="81" t="s">
        <v>91</v>
      </c>
      <c r="AI30" s="81" t="s">
        <v>91</v>
      </c>
      <c r="AJ30" s="81">
        <v>8.5048388671875003E-2</v>
      </c>
      <c r="AK30" s="81" t="s">
        <v>91</v>
      </c>
      <c r="AL30" s="81">
        <v>1.5566366271973</v>
      </c>
    </row>
    <row r="31" spans="1:38" ht="15.75" hidden="1" customHeight="1" x14ac:dyDescent="0.25">
      <c r="A31" s="83">
        <v>1985</v>
      </c>
      <c r="B31" s="82" t="s">
        <v>87</v>
      </c>
      <c r="C31" s="81">
        <v>59.947013970946998</v>
      </c>
      <c r="D31" s="81">
        <v>136.61953113403001</v>
      </c>
      <c r="E31" s="81">
        <v>159.91890279540999</v>
      </c>
      <c r="F31" s="81">
        <v>19.494807171630999</v>
      </c>
      <c r="G31" s="81">
        <v>9.7375924072266002</v>
      </c>
      <c r="H31" s="81">
        <v>128.72843704834</v>
      </c>
      <c r="I31" s="81">
        <v>97.755948345947004</v>
      </c>
      <c r="J31" s="81" t="s">
        <v>91</v>
      </c>
      <c r="K31" s="81">
        <v>280.46670019531001</v>
      </c>
      <c r="L31" s="81">
        <f t="shared" si="2"/>
        <v>1101.6804956420899</v>
      </c>
      <c r="M31" s="81" t="s">
        <v>91</v>
      </c>
      <c r="N31" s="81" t="s">
        <v>91</v>
      </c>
      <c r="O31" s="81" t="s">
        <v>91</v>
      </c>
      <c r="P31" s="81" t="s">
        <v>91</v>
      </c>
      <c r="Q31" s="81" t="s">
        <v>91</v>
      </c>
      <c r="R31" s="81">
        <v>33.302368249512</v>
      </c>
      <c r="S31" s="81" t="s">
        <v>91</v>
      </c>
      <c r="T31" s="81" t="s">
        <v>91</v>
      </c>
      <c r="U31" s="81" t="s">
        <v>91</v>
      </c>
      <c r="Y31" s="81" t="s">
        <v>91</v>
      </c>
      <c r="Z31" s="81" t="s">
        <v>91</v>
      </c>
      <c r="AA31" s="81" t="s">
        <v>91</v>
      </c>
      <c r="AB31" s="81">
        <v>998.87881295166005</v>
      </c>
      <c r="AC31" s="81" t="s">
        <v>91</v>
      </c>
      <c r="AH31" s="81" t="s">
        <v>91</v>
      </c>
      <c r="AI31" s="81" t="s">
        <v>91</v>
      </c>
      <c r="AJ31" s="81" t="s">
        <v>91</v>
      </c>
      <c r="AK31" s="81" t="s">
        <v>91</v>
      </c>
      <c r="AL31" s="81">
        <v>69.499314440917999</v>
      </c>
    </row>
    <row r="32" spans="1:38" ht="15.75" hidden="1" customHeight="1" x14ac:dyDescent="0.25">
      <c r="A32" s="83">
        <v>1985</v>
      </c>
      <c r="B32" s="82" t="s">
        <v>12</v>
      </c>
      <c r="C32" s="81" t="s">
        <v>91</v>
      </c>
      <c r="D32" s="81" t="s">
        <v>91</v>
      </c>
      <c r="E32" s="81" t="s">
        <v>91</v>
      </c>
      <c r="F32" s="81" t="s">
        <v>91</v>
      </c>
      <c r="G32" s="81" t="s">
        <v>91</v>
      </c>
      <c r="H32" s="81" t="s">
        <v>91</v>
      </c>
      <c r="I32" s="81" t="s">
        <v>91</v>
      </c>
      <c r="J32" s="81" t="s">
        <v>91</v>
      </c>
      <c r="K32" s="81" t="s">
        <v>91</v>
      </c>
      <c r="L32" s="81">
        <f t="shared" si="2"/>
        <v>0</v>
      </c>
      <c r="M32" s="81" t="s">
        <v>91</v>
      </c>
      <c r="N32" s="81" t="s">
        <v>91</v>
      </c>
      <c r="O32" s="81" t="s">
        <v>91</v>
      </c>
      <c r="P32" s="81" t="s">
        <v>91</v>
      </c>
      <c r="Q32" s="81" t="s">
        <v>91</v>
      </c>
      <c r="R32" s="81" t="s">
        <v>91</v>
      </c>
      <c r="S32" s="81" t="s">
        <v>91</v>
      </c>
      <c r="T32" s="81" t="s">
        <v>91</v>
      </c>
      <c r="U32" s="81" t="s">
        <v>91</v>
      </c>
      <c r="Y32" s="81" t="s">
        <v>91</v>
      </c>
      <c r="Z32" s="81" t="s">
        <v>91</v>
      </c>
      <c r="AA32" s="81" t="s">
        <v>91</v>
      </c>
      <c r="AB32" s="81" t="s">
        <v>91</v>
      </c>
      <c r="AC32" s="81" t="s">
        <v>91</v>
      </c>
      <c r="AH32" s="81" t="s">
        <v>91</v>
      </c>
      <c r="AI32" s="81" t="s">
        <v>91</v>
      </c>
      <c r="AJ32" s="81" t="s">
        <v>91</v>
      </c>
      <c r="AK32" s="81" t="s">
        <v>91</v>
      </c>
      <c r="AL32" s="81" t="s">
        <v>91</v>
      </c>
    </row>
    <row r="33" spans="1:38" ht="15.75" hidden="1" customHeight="1" x14ac:dyDescent="0.25">
      <c r="A33" s="83">
        <v>1985</v>
      </c>
      <c r="B33" s="82" t="s">
        <v>73</v>
      </c>
      <c r="C33" s="81" t="s">
        <v>91</v>
      </c>
      <c r="D33" s="81" t="s">
        <v>91</v>
      </c>
      <c r="E33" s="81" t="s">
        <v>91</v>
      </c>
      <c r="F33" s="81" t="s">
        <v>91</v>
      </c>
      <c r="G33" s="81" t="s">
        <v>91</v>
      </c>
      <c r="H33" s="81" t="s">
        <v>91</v>
      </c>
      <c r="I33" s="81" t="s">
        <v>91</v>
      </c>
      <c r="J33" s="81" t="s">
        <v>91</v>
      </c>
      <c r="K33" s="81" t="s">
        <v>91</v>
      </c>
      <c r="L33" s="81">
        <f t="shared" si="2"/>
        <v>0</v>
      </c>
      <c r="M33" s="81" t="s">
        <v>91</v>
      </c>
      <c r="N33" s="81" t="s">
        <v>91</v>
      </c>
      <c r="O33" s="81" t="s">
        <v>91</v>
      </c>
      <c r="P33" s="81" t="s">
        <v>91</v>
      </c>
      <c r="Q33" s="81" t="s">
        <v>91</v>
      </c>
      <c r="R33" s="81" t="s">
        <v>91</v>
      </c>
      <c r="S33" s="81" t="s">
        <v>91</v>
      </c>
      <c r="T33" s="81" t="s">
        <v>91</v>
      </c>
      <c r="U33" s="81" t="s">
        <v>91</v>
      </c>
      <c r="Y33" s="81" t="s">
        <v>91</v>
      </c>
      <c r="Z33" s="81" t="s">
        <v>91</v>
      </c>
      <c r="AA33" s="81" t="s">
        <v>91</v>
      </c>
      <c r="AB33" s="81" t="s">
        <v>91</v>
      </c>
      <c r="AC33" s="81" t="s">
        <v>91</v>
      </c>
      <c r="AH33" s="81" t="s">
        <v>91</v>
      </c>
      <c r="AI33" s="81" t="s">
        <v>91</v>
      </c>
      <c r="AJ33" s="81" t="s">
        <v>91</v>
      </c>
      <c r="AK33" s="81" t="s">
        <v>91</v>
      </c>
      <c r="AL33" s="81" t="s">
        <v>91</v>
      </c>
    </row>
    <row r="34" spans="1:38" ht="15.75" hidden="1" customHeight="1" x14ac:dyDescent="0.25">
      <c r="A34" s="83">
        <v>1985</v>
      </c>
      <c r="B34" s="82" t="s">
        <v>88</v>
      </c>
      <c r="C34" s="81">
        <v>1.4326721374511999</v>
      </c>
      <c r="D34" s="81">
        <v>5.7882294128418001</v>
      </c>
      <c r="E34" s="81">
        <v>1.0085448120117</v>
      </c>
      <c r="F34" s="81">
        <v>0.42251515502929998</v>
      </c>
      <c r="G34" s="81" t="s">
        <v>91</v>
      </c>
      <c r="H34" s="81" t="s">
        <v>91</v>
      </c>
      <c r="I34" s="81" t="s">
        <v>91</v>
      </c>
      <c r="J34" s="81" t="s">
        <v>91</v>
      </c>
      <c r="K34" s="81" t="s">
        <v>91</v>
      </c>
      <c r="L34" s="81">
        <f t="shared" si="2"/>
        <v>14.251216979980594</v>
      </c>
      <c r="M34" s="81" t="s">
        <v>91</v>
      </c>
      <c r="N34" s="81" t="s">
        <v>91</v>
      </c>
      <c r="O34" s="81" t="s">
        <v>91</v>
      </c>
      <c r="P34" s="81" t="s">
        <v>91</v>
      </c>
      <c r="Q34" s="81" t="s">
        <v>91</v>
      </c>
      <c r="R34" s="81" t="s">
        <v>91</v>
      </c>
      <c r="S34" s="81" t="s">
        <v>91</v>
      </c>
      <c r="T34" s="81" t="s">
        <v>91</v>
      </c>
      <c r="U34" s="81" t="s">
        <v>91</v>
      </c>
      <c r="Y34" s="81" t="s">
        <v>91</v>
      </c>
      <c r="Z34" s="81" t="s">
        <v>91</v>
      </c>
      <c r="AA34" s="81" t="s">
        <v>91</v>
      </c>
      <c r="AB34" s="81" t="s">
        <v>91</v>
      </c>
      <c r="AC34" s="81" t="s">
        <v>91</v>
      </c>
      <c r="AH34" s="81" t="s">
        <v>91</v>
      </c>
      <c r="AI34" s="81">
        <v>14.167244091797</v>
      </c>
      <c r="AJ34" s="81" t="s">
        <v>91</v>
      </c>
      <c r="AK34" s="81" t="s">
        <v>91</v>
      </c>
      <c r="AL34" s="81">
        <v>8.3972888183593997E-2</v>
      </c>
    </row>
    <row r="35" spans="1:38" ht="15.75" hidden="1" customHeight="1" x14ac:dyDescent="0.25">
      <c r="A35" s="83">
        <v>1985</v>
      </c>
      <c r="B35" s="82" t="s">
        <v>89</v>
      </c>
      <c r="C35" s="81">
        <v>2094.9722244323998</v>
      </c>
      <c r="D35" s="81">
        <v>17881.118360314998</v>
      </c>
      <c r="E35" s="81">
        <v>559.48525883179002</v>
      </c>
      <c r="F35" s="81">
        <v>15325.981583032</v>
      </c>
      <c r="G35" s="81">
        <v>239.00361136474999</v>
      </c>
      <c r="H35" s="81">
        <v>5961.2433390197002</v>
      </c>
      <c r="I35" s="81" t="s">
        <v>91</v>
      </c>
      <c r="J35" s="81" t="s">
        <v>91</v>
      </c>
      <c r="K35" s="81">
        <v>783.30930079346001</v>
      </c>
      <c r="L35" s="81">
        <f t="shared" si="2"/>
        <v>34317.911601562439</v>
      </c>
      <c r="M35" s="81">
        <v>24.024197955321998</v>
      </c>
      <c r="N35" s="81" t="s">
        <v>91</v>
      </c>
      <c r="O35" s="81" t="s">
        <v>91</v>
      </c>
      <c r="P35" s="81" t="s">
        <v>91</v>
      </c>
      <c r="Q35" s="81" t="s">
        <v>91</v>
      </c>
      <c r="R35" s="81">
        <v>20.712885455321999</v>
      </c>
      <c r="S35" s="81" t="s">
        <v>91</v>
      </c>
      <c r="T35" s="81" t="s">
        <v>91</v>
      </c>
      <c r="U35" s="81" t="s">
        <v>91</v>
      </c>
      <c r="Y35" s="81">
        <v>8.9314965820312994E-2</v>
      </c>
      <c r="Z35" s="81" t="s">
        <v>91</v>
      </c>
      <c r="AA35" s="81">
        <v>1.2734732055664</v>
      </c>
      <c r="AB35" s="81">
        <v>0.25544219970703003</v>
      </c>
      <c r="AC35" s="81" t="s">
        <v>91</v>
      </c>
      <c r="AH35" s="81" t="s">
        <v>91</v>
      </c>
      <c r="AI35" s="81" t="s">
        <v>91</v>
      </c>
      <c r="AJ35" s="81">
        <v>34175.248983434998</v>
      </c>
      <c r="AK35" s="81" t="s">
        <v>91</v>
      </c>
      <c r="AL35" s="81">
        <v>96.307304345703002</v>
      </c>
    </row>
    <row r="36" spans="1:38" ht="15.75" hidden="1" customHeight="1" x14ac:dyDescent="0.25">
      <c r="A36" s="83">
        <v>1985</v>
      </c>
      <c r="B36" s="82" t="s">
        <v>13</v>
      </c>
      <c r="C36" s="81" t="s">
        <v>91</v>
      </c>
      <c r="D36" s="81" t="s">
        <v>91</v>
      </c>
      <c r="E36" s="81" t="s">
        <v>91</v>
      </c>
      <c r="F36" s="81" t="s">
        <v>91</v>
      </c>
      <c r="G36" s="81" t="s">
        <v>91</v>
      </c>
      <c r="H36" s="81" t="s">
        <v>91</v>
      </c>
      <c r="I36" s="81" t="s">
        <v>91</v>
      </c>
      <c r="J36" s="81" t="s">
        <v>91</v>
      </c>
      <c r="K36" s="81" t="s">
        <v>91</v>
      </c>
      <c r="L36" s="81">
        <f t="shared" si="2"/>
        <v>0</v>
      </c>
      <c r="M36" s="81" t="s">
        <v>91</v>
      </c>
      <c r="N36" s="81" t="s">
        <v>91</v>
      </c>
      <c r="O36" s="81" t="s">
        <v>91</v>
      </c>
      <c r="P36" s="81" t="s">
        <v>91</v>
      </c>
      <c r="Q36" s="81" t="s">
        <v>91</v>
      </c>
      <c r="R36" s="81" t="s">
        <v>91</v>
      </c>
      <c r="S36" s="81" t="s">
        <v>91</v>
      </c>
      <c r="T36" s="81" t="s">
        <v>91</v>
      </c>
      <c r="U36" s="81" t="s">
        <v>91</v>
      </c>
      <c r="Y36" s="81" t="s">
        <v>91</v>
      </c>
      <c r="Z36" s="81" t="s">
        <v>91</v>
      </c>
      <c r="AA36" s="81" t="s">
        <v>91</v>
      </c>
      <c r="AB36" s="81" t="s">
        <v>91</v>
      </c>
      <c r="AC36" s="81" t="s">
        <v>91</v>
      </c>
      <c r="AH36" s="81" t="s">
        <v>91</v>
      </c>
      <c r="AI36" s="81" t="s">
        <v>91</v>
      </c>
      <c r="AJ36" s="81" t="s">
        <v>91</v>
      </c>
      <c r="AK36" s="81" t="s">
        <v>91</v>
      </c>
      <c r="AL36" s="81" t="s">
        <v>91</v>
      </c>
    </row>
    <row r="37" spans="1:38" ht="15.75" hidden="1" customHeight="1" x14ac:dyDescent="0.25">
      <c r="A37" s="83">
        <v>1985</v>
      </c>
      <c r="B37" s="82" t="s">
        <v>90</v>
      </c>
      <c r="C37" s="81">
        <v>49191.919394092001</v>
      </c>
      <c r="D37" s="81">
        <v>19555.857091998001</v>
      </c>
      <c r="E37" s="81">
        <v>28624.427094342002</v>
      </c>
      <c r="F37" s="81">
        <v>23113.718183281999</v>
      </c>
      <c r="G37" s="81">
        <v>40.460738195801</v>
      </c>
      <c r="H37" s="81">
        <v>689.23621785277999</v>
      </c>
      <c r="I37" s="81">
        <v>82.490445013428001</v>
      </c>
      <c r="J37" s="81" t="s">
        <v>91</v>
      </c>
      <c r="K37" s="81">
        <v>36403.084773444003</v>
      </c>
      <c r="L37" s="81">
        <f t="shared" si="2"/>
        <v>1032740.942777838</v>
      </c>
      <c r="M37" s="81">
        <v>12329.610302411</v>
      </c>
      <c r="N37" s="81" t="s">
        <v>91</v>
      </c>
      <c r="O37" s="81" t="s">
        <v>91</v>
      </c>
      <c r="P37" s="81" t="s">
        <v>91</v>
      </c>
      <c r="Q37" s="81">
        <v>2570.4799628052001</v>
      </c>
      <c r="R37" s="81">
        <v>70.990914251709</v>
      </c>
      <c r="S37" s="81">
        <v>2.8450342163086</v>
      </c>
      <c r="T37" s="81" t="s">
        <v>91</v>
      </c>
      <c r="U37" s="81">
        <v>13.004591461182001</v>
      </c>
      <c r="Y37" s="81">
        <v>155.66790116576999</v>
      </c>
      <c r="Z37" s="81" t="s">
        <v>91</v>
      </c>
      <c r="AA37" s="81">
        <v>5.6218707702637003</v>
      </c>
      <c r="AB37" s="81">
        <v>23.705270056151999</v>
      </c>
      <c r="AC37" s="81" t="s">
        <v>91</v>
      </c>
      <c r="AH37" s="81" t="s">
        <v>91</v>
      </c>
      <c r="AI37" s="81">
        <v>0.4200689453125</v>
      </c>
      <c r="AJ37" s="81">
        <v>8.9316455078124996E-2</v>
      </c>
      <c r="AK37" s="81" t="s">
        <v>91</v>
      </c>
      <c r="AL37" s="81">
        <v>1017568.5075452999</v>
      </c>
    </row>
    <row r="38" spans="1:38" ht="15.75" hidden="1" customHeight="1" x14ac:dyDescent="0.3">
      <c r="B38" s="85"/>
    </row>
    <row r="39" spans="1:38" ht="15.75" hidden="1" customHeight="1" x14ac:dyDescent="0.3">
      <c r="B39" s="85"/>
    </row>
    <row r="40" spans="1:38" ht="15.75" hidden="1" customHeight="1" x14ac:dyDescent="0.3">
      <c r="B40" s="85"/>
    </row>
    <row r="41" spans="1:38" ht="15.75" hidden="1" customHeight="1" x14ac:dyDescent="0.3">
      <c r="B41" s="85"/>
    </row>
    <row r="42" spans="1:38" ht="15.75" hidden="1" customHeight="1" x14ac:dyDescent="0.3">
      <c r="B42" s="85"/>
    </row>
    <row r="43" spans="1:38" ht="15.75" customHeight="1" x14ac:dyDescent="0.3">
      <c r="B43" s="85"/>
    </row>
    <row r="44" spans="1:38" ht="15.75" customHeight="1" x14ac:dyDescent="0.3">
      <c r="B44" s="85"/>
    </row>
    <row r="45" spans="1:38" ht="15.75" customHeight="1" x14ac:dyDescent="0.3">
      <c r="B45" s="85"/>
    </row>
    <row r="46" spans="1:38" ht="15.75" customHeight="1" x14ac:dyDescent="0.3">
      <c r="B46" s="85"/>
    </row>
    <row r="47" spans="1:38" ht="15.75" customHeight="1" x14ac:dyDescent="0.3">
      <c r="B47" s="85"/>
    </row>
    <row r="48" spans="1:38" ht="15.75" customHeight="1" x14ac:dyDescent="0.3">
      <c r="B48" s="85"/>
    </row>
    <row r="49" spans="2:2" ht="15.75" customHeight="1" x14ac:dyDescent="0.3">
      <c r="B49" s="85"/>
    </row>
    <row r="50" spans="2:2" ht="15.75" customHeight="1" x14ac:dyDescent="0.3">
      <c r="B50" s="85"/>
    </row>
    <row r="51" spans="2:2" ht="15.75" customHeight="1" x14ac:dyDescent="0.3">
      <c r="B51" s="85"/>
    </row>
    <row r="52" spans="2:2" ht="15.75" customHeight="1" x14ac:dyDescent="0.3">
      <c r="B52" s="85"/>
    </row>
    <row r="53" spans="2:2" ht="15.75" customHeight="1" x14ac:dyDescent="0.3">
      <c r="B53" s="85"/>
    </row>
    <row r="54" spans="2:2" ht="15.75" customHeight="1" x14ac:dyDescent="0.3">
      <c r="B54" s="85"/>
    </row>
    <row r="55" spans="2:2" ht="15.75" customHeight="1" x14ac:dyDescent="0.3">
      <c r="B55" s="85"/>
    </row>
    <row r="56" spans="2:2" ht="15.75" customHeight="1" x14ac:dyDescent="0.3">
      <c r="B56" s="85"/>
    </row>
    <row r="57" spans="2:2" ht="15.75" customHeight="1" x14ac:dyDescent="0.3">
      <c r="B57" s="85"/>
    </row>
    <row r="58" spans="2:2" ht="15.75" customHeight="1" x14ac:dyDescent="0.3">
      <c r="B58" s="85"/>
    </row>
    <row r="59" spans="2:2" ht="15.75" customHeight="1" x14ac:dyDescent="0.3">
      <c r="B59" s="85"/>
    </row>
    <row r="60" spans="2:2" ht="15.75" customHeight="1" x14ac:dyDescent="0.3">
      <c r="B60" s="85"/>
    </row>
    <row r="61" spans="2:2" ht="15.75" customHeight="1" x14ac:dyDescent="0.3">
      <c r="B61" s="85"/>
    </row>
    <row r="62" spans="2:2" ht="15.75" customHeight="1" x14ac:dyDescent="0.3">
      <c r="B62" s="85"/>
    </row>
    <row r="63" spans="2:2" ht="15.75" customHeight="1" x14ac:dyDescent="0.3">
      <c r="B63" s="85"/>
    </row>
    <row r="64" spans="2:2" ht="15.75" customHeight="1" x14ac:dyDescent="0.3">
      <c r="B64" s="85"/>
    </row>
    <row r="65" spans="2:2" ht="15.75" customHeight="1" x14ac:dyDescent="0.3">
      <c r="B65" s="85"/>
    </row>
    <row r="66" spans="2:2" ht="15.75" customHeight="1" x14ac:dyDescent="0.3">
      <c r="B66" s="85"/>
    </row>
    <row r="67" spans="2:2" ht="15.75" customHeight="1" x14ac:dyDescent="0.3">
      <c r="B67" s="85"/>
    </row>
    <row r="68" spans="2:2" ht="15.75" customHeight="1" x14ac:dyDescent="0.3">
      <c r="B68" s="85"/>
    </row>
    <row r="69" spans="2:2" ht="15.75" customHeight="1" x14ac:dyDescent="0.3">
      <c r="B69" s="85"/>
    </row>
    <row r="70" spans="2:2" ht="15.75" customHeight="1" x14ac:dyDescent="0.3">
      <c r="B70" s="85"/>
    </row>
    <row r="71" spans="2:2" ht="15.75" customHeight="1" x14ac:dyDescent="0.3">
      <c r="B71" s="85"/>
    </row>
    <row r="72" spans="2:2" ht="15.75" customHeight="1" x14ac:dyDescent="0.3">
      <c r="B72" s="85"/>
    </row>
    <row r="73" spans="2:2" ht="15.75" customHeight="1" x14ac:dyDescent="0.3">
      <c r="B73" s="85"/>
    </row>
    <row r="74" spans="2:2" ht="15.75" customHeight="1" x14ac:dyDescent="0.3">
      <c r="B74" s="85"/>
    </row>
    <row r="75" spans="2:2" ht="15.75" customHeight="1" x14ac:dyDescent="0.3">
      <c r="B75" s="85"/>
    </row>
    <row r="76" spans="2:2" ht="15.75" customHeight="1" x14ac:dyDescent="0.3">
      <c r="B76" s="85"/>
    </row>
    <row r="77" spans="2:2" ht="15.75" customHeight="1" x14ac:dyDescent="0.3">
      <c r="B77" s="85"/>
    </row>
    <row r="78" spans="2:2" ht="15.75" customHeight="1" x14ac:dyDescent="0.3">
      <c r="B78" s="85"/>
    </row>
    <row r="79" spans="2:2" ht="15.75" customHeight="1" x14ac:dyDescent="0.3">
      <c r="B79" s="85"/>
    </row>
    <row r="80" spans="2:2" ht="15.75" customHeight="1" x14ac:dyDescent="0.3">
      <c r="B80" s="85"/>
    </row>
    <row r="81" spans="2:2" ht="15.75" customHeight="1" x14ac:dyDescent="0.3">
      <c r="B81" s="85"/>
    </row>
    <row r="82" spans="2:2" ht="15.75" customHeight="1" x14ac:dyDescent="0.3">
      <c r="B82" s="85"/>
    </row>
    <row r="83" spans="2:2" ht="15.75" customHeight="1" x14ac:dyDescent="0.3">
      <c r="B83" s="85"/>
    </row>
    <row r="84" spans="2:2" ht="15.75" customHeight="1" x14ac:dyDescent="0.3">
      <c r="B84" s="85"/>
    </row>
    <row r="85" spans="2:2" ht="15.75" customHeight="1" x14ac:dyDescent="0.3">
      <c r="B85" s="85"/>
    </row>
    <row r="86" spans="2:2" ht="15.75" customHeight="1" x14ac:dyDescent="0.3">
      <c r="B86" s="85"/>
    </row>
    <row r="87" spans="2:2" ht="15.75" customHeight="1" x14ac:dyDescent="0.3">
      <c r="B87" s="85"/>
    </row>
    <row r="88" spans="2:2" ht="15.75" customHeight="1" x14ac:dyDescent="0.3">
      <c r="B88" s="85"/>
    </row>
    <row r="89" spans="2:2" ht="15.75" customHeight="1" x14ac:dyDescent="0.3">
      <c r="B89" s="85"/>
    </row>
    <row r="90" spans="2:2" ht="15.75" customHeight="1" x14ac:dyDescent="0.3">
      <c r="B90" s="85"/>
    </row>
    <row r="91" spans="2:2" ht="15.75" customHeight="1" x14ac:dyDescent="0.3">
      <c r="B91" s="85"/>
    </row>
    <row r="92" spans="2:2" ht="15.75" customHeight="1" x14ac:dyDescent="0.3">
      <c r="B92" s="85"/>
    </row>
    <row r="93" spans="2:2" ht="15.75" customHeight="1" x14ac:dyDescent="0.3">
      <c r="B93" s="85"/>
    </row>
    <row r="94" spans="2:2" ht="15.75" customHeight="1" x14ac:dyDescent="0.3">
      <c r="B94" s="85"/>
    </row>
    <row r="95" spans="2:2" ht="15.75" customHeight="1" x14ac:dyDescent="0.3">
      <c r="B95" s="85"/>
    </row>
    <row r="96" spans="2:2" ht="15.75" customHeight="1" x14ac:dyDescent="0.3">
      <c r="B96" s="85"/>
    </row>
    <row r="97" spans="2:2" ht="15.75" customHeight="1" x14ac:dyDescent="0.3">
      <c r="B97" s="85"/>
    </row>
    <row r="98" spans="2:2" ht="15.75" customHeight="1" x14ac:dyDescent="0.3">
      <c r="B98" s="85"/>
    </row>
    <row r="99" spans="2:2" ht="15.75" customHeight="1" x14ac:dyDescent="0.3">
      <c r="B99" s="85"/>
    </row>
    <row r="100" spans="2:2" ht="15.75" customHeight="1" x14ac:dyDescent="0.3">
      <c r="B100" s="85"/>
    </row>
    <row r="101" spans="2:2" ht="15.75" customHeight="1" x14ac:dyDescent="0.3">
      <c r="B101" s="85"/>
    </row>
    <row r="102" spans="2:2" ht="15.75" customHeight="1" x14ac:dyDescent="0.3">
      <c r="B102" s="85"/>
    </row>
    <row r="103" spans="2:2" ht="15.75" customHeight="1" x14ac:dyDescent="0.3">
      <c r="B103" s="85"/>
    </row>
    <row r="104" spans="2:2" ht="15.75" customHeight="1" x14ac:dyDescent="0.3">
      <c r="B104" s="85"/>
    </row>
    <row r="105" spans="2:2" ht="15.75" customHeight="1" x14ac:dyDescent="0.3">
      <c r="B105" s="85"/>
    </row>
    <row r="106" spans="2:2" ht="15.75" customHeight="1" x14ac:dyDescent="0.3">
      <c r="B106" s="85"/>
    </row>
    <row r="107" spans="2:2" ht="15.75" customHeight="1" x14ac:dyDescent="0.3">
      <c r="B107" s="85"/>
    </row>
    <row r="108" spans="2:2" ht="15.75" customHeight="1" x14ac:dyDescent="0.3">
      <c r="B108" s="85"/>
    </row>
    <row r="109" spans="2:2" ht="15.75" customHeight="1" x14ac:dyDescent="0.3">
      <c r="B109" s="85"/>
    </row>
    <row r="110" spans="2:2" ht="15.75" customHeight="1" x14ac:dyDescent="0.3">
      <c r="B110" s="85"/>
    </row>
    <row r="111" spans="2:2" ht="15.75" customHeight="1" x14ac:dyDescent="0.3">
      <c r="B111" s="85"/>
    </row>
    <row r="112" spans="2:2" ht="15.75" customHeight="1" x14ac:dyDescent="0.3">
      <c r="B112" s="85"/>
    </row>
    <row r="113" spans="2:2" ht="15.75" customHeight="1" x14ac:dyDescent="0.3">
      <c r="B113" s="85"/>
    </row>
    <row r="114" spans="2:2" ht="15.75" customHeight="1" x14ac:dyDescent="0.3">
      <c r="B114" s="85"/>
    </row>
    <row r="115" spans="2:2" ht="15.75" customHeight="1" x14ac:dyDescent="0.3">
      <c r="B115" s="85"/>
    </row>
    <row r="116" spans="2:2" ht="15.75" customHeight="1" x14ac:dyDescent="0.3">
      <c r="B116" s="85"/>
    </row>
    <row r="117" spans="2:2" ht="15.75" customHeight="1" x14ac:dyDescent="0.3">
      <c r="B117" s="85"/>
    </row>
    <row r="118" spans="2:2" ht="15.75" customHeight="1" x14ac:dyDescent="0.3">
      <c r="B118" s="85"/>
    </row>
    <row r="119" spans="2:2" ht="15.75" customHeight="1" x14ac:dyDescent="0.3">
      <c r="B119" s="85"/>
    </row>
    <row r="120" spans="2:2" ht="15.75" customHeight="1" x14ac:dyDescent="0.3">
      <c r="B120" s="85"/>
    </row>
    <row r="121" spans="2:2" ht="15.75" customHeight="1" x14ac:dyDescent="0.3">
      <c r="B121" s="85"/>
    </row>
    <row r="122" spans="2:2" ht="15.75" customHeight="1" x14ac:dyDescent="0.3">
      <c r="B122" s="85"/>
    </row>
    <row r="123" spans="2:2" ht="15.75" customHeight="1" x14ac:dyDescent="0.3">
      <c r="B123" s="85"/>
    </row>
    <row r="124" spans="2:2" ht="15.75" customHeight="1" x14ac:dyDescent="0.3">
      <c r="B124" s="85"/>
    </row>
    <row r="125" spans="2:2" ht="15.75" customHeight="1" x14ac:dyDescent="0.3">
      <c r="B125" s="85"/>
    </row>
    <row r="126" spans="2:2" ht="15.75" customHeight="1" x14ac:dyDescent="0.3">
      <c r="B126" s="85"/>
    </row>
    <row r="127" spans="2:2" ht="15.75" customHeight="1" x14ac:dyDescent="0.3">
      <c r="B127" s="85"/>
    </row>
    <row r="128" spans="2:2" ht="15.75" customHeight="1" x14ac:dyDescent="0.3">
      <c r="B128" s="85"/>
    </row>
    <row r="129" spans="2:2" ht="15.75" customHeight="1" x14ac:dyDescent="0.3">
      <c r="B129" s="85"/>
    </row>
    <row r="130" spans="2:2" ht="15.75" customHeight="1" x14ac:dyDescent="0.3">
      <c r="B130" s="85"/>
    </row>
    <row r="131" spans="2:2" ht="15.75" customHeight="1" x14ac:dyDescent="0.3">
      <c r="B131" s="85"/>
    </row>
    <row r="132" spans="2:2" ht="15.75" customHeight="1" x14ac:dyDescent="0.3">
      <c r="B132" s="85"/>
    </row>
    <row r="133" spans="2:2" ht="15.75" customHeight="1" x14ac:dyDescent="0.3">
      <c r="B133" s="85"/>
    </row>
    <row r="134" spans="2:2" ht="15.75" customHeight="1" x14ac:dyDescent="0.3">
      <c r="B134" s="85"/>
    </row>
    <row r="135" spans="2:2" ht="15.75" customHeight="1" x14ac:dyDescent="0.3">
      <c r="B135" s="85"/>
    </row>
    <row r="136" spans="2:2" ht="15.75" customHeight="1" x14ac:dyDescent="0.3">
      <c r="B136" s="85"/>
    </row>
    <row r="137" spans="2:2" ht="15.75" customHeight="1" x14ac:dyDescent="0.3">
      <c r="B137" s="85"/>
    </row>
    <row r="138" spans="2:2" ht="15.75" customHeight="1" x14ac:dyDescent="0.3">
      <c r="B138" s="85"/>
    </row>
    <row r="139" spans="2:2" ht="15.75" customHeight="1" x14ac:dyDescent="0.3">
      <c r="B139" s="85"/>
    </row>
    <row r="140" spans="2:2" ht="15.75" customHeight="1" x14ac:dyDescent="0.3">
      <c r="B140" s="85"/>
    </row>
    <row r="141" spans="2:2" ht="15.75" customHeight="1" x14ac:dyDescent="0.3">
      <c r="B141" s="85"/>
    </row>
    <row r="142" spans="2:2" ht="15.75" customHeight="1" x14ac:dyDescent="0.3">
      <c r="B142" s="85"/>
    </row>
    <row r="143" spans="2:2" ht="15.75" customHeight="1" x14ac:dyDescent="0.3">
      <c r="B143" s="85"/>
    </row>
    <row r="144" spans="2:2" ht="15.75" customHeight="1" x14ac:dyDescent="0.3">
      <c r="B144" s="85"/>
    </row>
    <row r="145" spans="2:2" ht="15.75" customHeight="1" x14ac:dyDescent="0.3">
      <c r="B145" s="85"/>
    </row>
    <row r="146" spans="2:2" ht="15.75" customHeight="1" x14ac:dyDescent="0.3">
      <c r="B146" s="85"/>
    </row>
    <row r="147" spans="2:2" ht="15.75" customHeight="1" x14ac:dyDescent="0.3">
      <c r="B147" s="85"/>
    </row>
    <row r="148" spans="2:2" ht="15.75" customHeight="1" x14ac:dyDescent="0.3">
      <c r="B148" s="85"/>
    </row>
    <row r="149" spans="2:2" ht="15.75" customHeight="1" x14ac:dyDescent="0.3">
      <c r="B149" s="85"/>
    </row>
    <row r="150" spans="2:2" ht="15.75" customHeight="1" x14ac:dyDescent="0.3">
      <c r="B150" s="85"/>
    </row>
    <row r="151" spans="2:2" ht="15.75" customHeight="1" x14ac:dyDescent="0.3">
      <c r="B151" s="85"/>
    </row>
    <row r="152" spans="2:2" ht="15.75" customHeight="1" x14ac:dyDescent="0.3">
      <c r="B152" s="85"/>
    </row>
    <row r="153" spans="2:2" ht="15.75" customHeight="1" x14ac:dyDescent="0.3">
      <c r="B153" s="85"/>
    </row>
    <row r="154" spans="2:2" ht="15.75" customHeight="1" x14ac:dyDescent="0.3">
      <c r="B154" s="85"/>
    </row>
    <row r="155" spans="2:2" ht="15.75" customHeight="1" x14ac:dyDescent="0.3">
      <c r="B155" s="85"/>
    </row>
    <row r="156" spans="2:2" ht="15.75" customHeight="1" x14ac:dyDescent="0.3">
      <c r="B156" s="85"/>
    </row>
    <row r="157" spans="2:2" ht="15.75" customHeight="1" x14ac:dyDescent="0.3">
      <c r="B157" s="85"/>
    </row>
    <row r="158" spans="2:2" ht="15.75" customHeight="1" x14ac:dyDescent="0.3">
      <c r="B158" s="85"/>
    </row>
    <row r="159" spans="2:2" ht="15.75" customHeight="1" x14ac:dyDescent="0.3">
      <c r="B159" s="85"/>
    </row>
    <row r="160" spans="2:2" ht="15.75" customHeight="1" x14ac:dyDescent="0.3">
      <c r="B160" s="85"/>
    </row>
    <row r="161" spans="2:2" ht="15.75" customHeight="1" x14ac:dyDescent="0.3">
      <c r="B161" s="85"/>
    </row>
    <row r="162" spans="2:2" ht="15.75" customHeight="1" x14ac:dyDescent="0.3">
      <c r="B162" s="85"/>
    </row>
    <row r="163" spans="2:2" ht="15.75" customHeight="1" x14ac:dyDescent="0.3">
      <c r="B163" s="85"/>
    </row>
    <row r="164" spans="2:2" ht="15.75" customHeight="1" x14ac:dyDescent="0.3">
      <c r="B164" s="85"/>
    </row>
    <row r="165" spans="2:2" ht="15.75" customHeight="1" x14ac:dyDescent="0.3">
      <c r="B165" s="85"/>
    </row>
    <row r="166" spans="2:2" ht="15.75" customHeight="1" x14ac:dyDescent="0.3">
      <c r="B166" s="85"/>
    </row>
    <row r="167" spans="2:2" ht="15.75" customHeight="1" x14ac:dyDescent="0.3">
      <c r="B167" s="85"/>
    </row>
    <row r="168" spans="2:2" ht="15.75" customHeight="1" x14ac:dyDescent="0.3">
      <c r="B168" s="85"/>
    </row>
    <row r="169" spans="2:2" ht="15.75" customHeight="1" x14ac:dyDescent="0.3">
      <c r="B169" s="85"/>
    </row>
    <row r="170" spans="2:2" ht="15.75" customHeight="1" x14ac:dyDescent="0.3">
      <c r="B170" s="85"/>
    </row>
    <row r="171" spans="2:2" ht="15.75" customHeight="1" x14ac:dyDescent="0.3">
      <c r="B171" s="85"/>
    </row>
    <row r="172" spans="2:2" ht="15.75" customHeight="1" x14ac:dyDescent="0.3">
      <c r="B172" s="85"/>
    </row>
    <row r="173" spans="2:2" ht="15.75" customHeight="1" x14ac:dyDescent="0.3">
      <c r="B173" s="85"/>
    </row>
    <row r="174" spans="2:2" ht="15.75" customHeight="1" x14ac:dyDescent="0.3">
      <c r="B174" s="85"/>
    </row>
    <row r="175" spans="2:2" ht="15.75" customHeight="1" x14ac:dyDescent="0.3">
      <c r="B175" s="85"/>
    </row>
    <row r="176" spans="2:2" ht="15.75" customHeight="1" x14ac:dyDescent="0.3">
      <c r="B176" s="85"/>
    </row>
    <row r="177" spans="2:2" ht="15.75" customHeight="1" x14ac:dyDescent="0.3">
      <c r="B177" s="85"/>
    </row>
    <row r="178" spans="2:2" ht="15.75" customHeight="1" x14ac:dyDescent="0.3">
      <c r="B178" s="85"/>
    </row>
    <row r="179" spans="2:2" ht="15.75" customHeight="1" x14ac:dyDescent="0.3">
      <c r="B179" s="85"/>
    </row>
    <row r="180" spans="2:2" ht="15.75" customHeight="1" x14ac:dyDescent="0.3">
      <c r="B180" s="85"/>
    </row>
    <row r="181" spans="2:2" ht="15.75" customHeight="1" x14ac:dyDescent="0.3">
      <c r="B181" s="85"/>
    </row>
    <row r="182" spans="2:2" ht="15.75" customHeight="1" x14ac:dyDescent="0.3">
      <c r="B182" s="85"/>
    </row>
    <row r="183" spans="2:2" ht="15.75" customHeight="1" x14ac:dyDescent="0.3">
      <c r="B183" s="85"/>
    </row>
    <row r="184" spans="2:2" ht="15.75" customHeight="1" x14ac:dyDescent="0.3">
      <c r="B184" s="85"/>
    </row>
    <row r="185" spans="2:2" ht="15.75" customHeight="1" x14ac:dyDescent="0.3">
      <c r="B185" s="85"/>
    </row>
    <row r="186" spans="2:2" ht="15.75" customHeight="1" x14ac:dyDescent="0.3">
      <c r="B186" s="85"/>
    </row>
    <row r="187" spans="2:2" ht="15.75" customHeight="1" x14ac:dyDescent="0.3">
      <c r="B187" s="85"/>
    </row>
    <row r="188" spans="2:2" ht="15.75" customHeight="1" x14ac:dyDescent="0.3">
      <c r="B188" s="85"/>
    </row>
    <row r="189" spans="2:2" ht="15.75" customHeight="1" x14ac:dyDescent="0.3">
      <c r="B189" s="85"/>
    </row>
    <row r="190" spans="2:2" ht="15.75" customHeight="1" x14ac:dyDescent="0.3">
      <c r="B190" s="85"/>
    </row>
    <row r="191" spans="2:2" ht="15.75" customHeight="1" x14ac:dyDescent="0.3">
      <c r="B191" s="85"/>
    </row>
    <row r="192" spans="2:2" ht="15.75" customHeight="1" x14ac:dyDescent="0.3">
      <c r="B192" s="85"/>
    </row>
    <row r="193" spans="2:2" ht="15.75" customHeight="1" x14ac:dyDescent="0.3">
      <c r="B193" s="85"/>
    </row>
    <row r="194" spans="2:2" ht="15.75" customHeight="1" x14ac:dyDescent="0.3">
      <c r="B194" s="85"/>
    </row>
    <row r="195" spans="2:2" ht="15.75" customHeight="1" x14ac:dyDescent="0.3">
      <c r="B195" s="85"/>
    </row>
    <row r="196" spans="2:2" ht="15.75" customHeight="1" x14ac:dyDescent="0.3">
      <c r="B196" s="85"/>
    </row>
    <row r="197" spans="2:2" ht="15.75" customHeight="1" x14ac:dyDescent="0.3">
      <c r="B197" s="85"/>
    </row>
    <row r="198" spans="2:2" ht="15.75" customHeight="1" x14ac:dyDescent="0.3">
      <c r="B198" s="85"/>
    </row>
    <row r="199" spans="2:2" ht="15.75" customHeight="1" x14ac:dyDescent="0.3">
      <c r="B199" s="85"/>
    </row>
    <row r="200" spans="2:2" ht="15.75" customHeight="1" x14ac:dyDescent="0.3">
      <c r="B200" s="85"/>
    </row>
    <row r="201" spans="2:2" ht="15.75" customHeight="1" x14ac:dyDescent="0.3">
      <c r="B201" s="85"/>
    </row>
    <row r="202" spans="2:2" ht="15.75" customHeight="1" x14ac:dyDescent="0.3">
      <c r="B202" s="85"/>
    </row>
    <row r="203" spans="2:2" ht="15.75" customHeight="1" x14ac:dyDescent="0.3">
      <c r="B203" s="85"/>
    </row>
    <row r="204" spans="2:2" ht="15.75" customHeight="1" x14ac:dyDescent="0.3">
      <c r="B204" s="85"/>
    </row>
    <row r="205" spans="2:2" ht="15.75" customHeight="1" x14ac:dyDescent="0.3">
      <c r="B205" s="85"/>
    </row>
    <row r="206" spans="2:2" ht="15.75" customHeight="1" x14ac:dyDescent="0.3">
      <c r="B206" s="85"/>
    </row>
    <row r="207" spans="2:2" ht="15.75" customHeight="1" x14ac:dyDescent="0.3">
      <c r="B207" s="85"/>
    </row>
    <row r="208" spans="2:2" ht="15.75" customHeight="1" x14ac:dyDescent="0.3">
      <c r="B208" s="85"/>
    </row>
    <row r="209" spans="2:2" ht="15.75" customHeight="1" x14ac:dyDescent="0.3">
      <c r="B209" s="85"/>
    </row>
    <row r="210" spans="2:2" ht="15.75" customHeight="1" x14ac:dyDescent="0.3">
      <c r="B210" s="85"/>
    </row>
    <row r="211" spans="2:2" ht="15.75" customHeight="1" x14ac:dyDescent="0.3">
      <c r="B211" s="85"/>
    </row>
    <row r="212" spans="2:2" ht="15.75" customHeight="1" x14ac:dyDescent="0.3">
      <c r="B212" s="85"/>
    </row>
    <row r="213" spans="2:2" ht="15.75" customHeight="1" x14ac:dyDescent="0.3">
      <c r="B213" s="85"/>
    </row>
    <row r="214" spans="2:2" ht="15.75" customHeight="1" x14ac:dyDescent="0.3">
      <c r="B214" s="85"/>
    </row>
    <row r="215" spans="2:2" ht="15.75" customHeight="1" x14ac:dyDescent="0.3">
      <c r="B215" s="85"/>
    </row>
    <row r="216" spans="2:2" ht="15.75" customHeight="1" x14ac:dyDescent="0.3">
      <c r="B216" s="85"/>
    </row>
    <row r="217" spans="2:2" ht="15.75" customHeight="1" x14ac:dyDescent="0.3">
      <c r="B217" s="85"/>
    </row>
    <row r="218" spans="2:2" ht="15.75" customHeight="1" x14ac:dyDescent="0.3">
      <c r="B218" s="85"/>
    </row>
    <row r="219" spans="2:2" ht="15.75" customHeight="1" x14ac:dyDescent="0.3">
      <c r="B219" s="85"/>
    </row>
    <row r="220" spans="2:2" ht="15.75" customHeight="1" x14ac:dyDescent="0.3">
      <c r="B220" s="85"/>
    </row>
    <row r="221" spans="2:2" ht="15.75" customHeight="1" x14ac:dyDescent="0.3">
      <c r="B221" s="85"/>
    </row>
    <row r="222" spans="2:2" ht="15.75" customHeight="1" x14ac:dyDescent="0.3">
      <c r="B222" s="85"/>
    </row>
    <row r="223" spans="2:2" ht="15.75" customHeight="1" x14ac:dyDescent="0.3">
      <c r="B223" s="85"/>
    </row>
    <row r="224" spans="2:2" ht="15.75" customHeight="1" x14ac:dyDescent="0.3">
      <c r="B224" s="85"/>
    </row>
    <row r="225" spans="2:2" ht="15.75" customHeight="1" x14ac:dyDescent="0.3">
      <c r="B225" s="85"/>
    </row>
    <row r="226" spans="2:2" ht="15.75" customHeight="1" x14ac:dyDescent="0.3">
      <c r="B226" s="85"/>
    </row>
    <row r="227" spans="2:2" ht="15.75" customHeight="1" x14ac:dyDescent="0.3">
      <c r="B227" s="85"/>
    </row>
    <row r="228" spans="2:2" ht="15.75" customHeight="1" x14ac:dyDescent="0.3">
      <c r="B228" s="85"/>
    </row>
    <row r="229" spans="2:2" ht="15.75" customHeight="1" x14ac:dyDescent="0.3">
      <c r="B229" s="85"/>
    </row>
    <row r="230" spans="2:2" ht="15.75" customHeight="1" x14ac:dyDescent="0.3">
      <c r="B230" s="85"/>
    </row>
    <row r="231" spans="2:2" ht="15.75" customHeight="1" x14ac:dyDescent="0.3">
      <c r="B231" s="85"/>
    </row>
    <row r="232" spans="2:2" ht="15.75" customHeight="1" x14ac:dyDescent="0.3">
      <c r="B232" s="85"/>
    </row>
    <row r="233" spans="2:2" ht="15.75" customHeight="1" x14ac:dyDescent="0.3">
      <c r="B233" s="85"/>
    </row>
    <row r="234" spans="2:2" ht="15.75" customHeight="1" x14ac:dyDescent="0.3">
      <c r="B234" s="85"/>
    </row>
    <row r="235" spans="2:2" ht="15.75" customHeight="1" x14ac:dyDescent="0.3">
      <c r="B235" s="85"/>
    </row>
    <row r="236" spans="2:2" ht="15.75" customHeight="1" x14ac:dyDescent="0.3">
      <c r="B236" s="85"/>
    </row>
    <row r="237" spans="2:2" ht="15.75" customHeight="1" x14ac:dyDescent="0.3">
      <c r="B237" s="85"/>
    </row>
    <row r="238" spans="2:2" ht="15.75" customHeight="1" x14ac:dyDescent="0.3">
      <c r="B238" s="85"/>
    </row>
    <row r="239" spans="2:2" ht="15.75" customHeight="1" x14ac:dyDescent="0.3">
      <c r="B239" s="85"/>
    </row>
    <row r="240" spans="2:2" ht="15.75" customHeight="1" x14ac:dyDescent="0.3">
      <c r="B240" s="85"/>
    </row>
    <row r="241" spans="2:2" ht="15.75" customHeight="1" x14ac:dyDescent="0.3">
      <c r="B241" s="85"/>
    </row>
    <row r="242" spans="2:2" ht="15.75" customHeight="1" x14ac:dyDescent="0.3">
      <c r="B242" s="85"/>
    </row>
    <row r="243" spans="2:2" ht="15.75" customHeight="1" x14ac:dyDescent="0.3">
      <c r="B243" s="85"/>
    </row>
    <row r="244" spans="2:2" ht="15.75" customHeight="1" x14ac:dyDescent="0.3">
      <c r="B244" s="85"/>
    </row>
    <row r="245" spans="2:2" ht="15.75" customHeight="1" x14ac:dyDescent="0.3">
      <c r="B245" s="85"/>
    </row>
    <row r="246" spans="2:2" ht="15.75" customHeight="1" x14ac:dyDescent="0.3">
      <c r="B246" s="85"/>
    </row>
    <row r="247" spans="2:2" ht="15.75" customHeight="1" x14ac:dyDescent="0.3">
      <c r="B247" s="85"/>
    </row>
    <row r="248" spans="2:2" ht="15.75" customHeight="1" x14ac:dyDescent="0.3">
      <c r="B248" s="85"/>
    </row>
    <row r="249" spans="2:2" ht="15.75" customHeight="1" x14ac:dyDescent="0.3">
      <c r="B249" s="85"/>
    </row>
    <row r="250" spans="2:2" ht="15.75" customHeight="1" x14ac:dyDescent="0.3">
      <c r="B250" s="85"/>
    </row>
    <row r="251" spans="2:2" ht="15.75" customHeight="1" x14ac:dyDescent="0.3">
      <c r="B251" s="85"/>
    </row>
    <row r="252" spans="2:2" ht="15.75" customHeight="1" x14ac:dyDescent="0.3">
      <c r="B252" s="85"/>
    </row>
    <row r="253" spans="2:2" ht="15.75" customHeight="1" x14ac:dyDescent="0.3">
      <c r="B253" s="85"/>
    </row>
    <row r="254" spans="2:2" ht="15.75" customHeight="1" x14ac:dyDescent="0.3">
      <c r="B254" s="85"/>
    </row>
    <row r="255" spans="2:2" ht="15.75" customHeight="1" x14ac:dyDescent="0.3">
      <c r="B255" s="85"/>
    </row>
    <row r="256" spans="2:2" ht="15.75" customHeight="1" x14ac:dyDescent="0.3">
      <c r="B256" s="85"/>
    </row>
    <row r="257" spans="2:2" ht="15.75" customHeight="1" x14ac:dyDescent="0.3">
      <c r="B257" s="85"/>
    </row>
    <row r="258" spans="2:2" ht="15.75" customHeight="1" x14ac:dyDescent="0.3">
      <c r="B258" s="85"/>
    </row>
    <row r="259" spans="2:2" ht="15.75" customHeight="1" x14ac:dyDescent="0.3">
      <c r="B259" s="85"/>
    </row>
    <row r="260" spans="2:2" ht="15.75" customHeight="1" x14ac:dyDescent="0.3">
      <c r="B260" s="85"/>
    </row>
    <row r="261" spans="2:2" ht="15.75" customHeight="1" x14ac:dyDescent="0.3">
      <c r="B261" s="85"/>
    </row>
    <row r="262" spans="2:2" ht="15.75" customHeight="1" x14ac:dyDescent="0.3">
      <c r="B262" s="85"/>
    </row>
    <row r="263" spans="2:2" ht="15.75" customHeight="1" x14ac:dyDescent="0.3">
      <c r="B263" s="85"/>
    </row>
    <row r="264" spans="2:2" ht="15.75" customHeight="1" x14ac:dyDescent="0.3">
      <c r="B264" s="85"/>
    </row>
    <row r="265" spans="2:2" ht="15.75" customHeight="1" x14ac:dyDescent="0.3">
      <c r="B265" s="85"/>
    </row>
    <row r="266" spans="2:2" ht="15.75" customHeight="1" x14ac:dyDescent="0.3">
      <c r="B266" s="85"/>
    </row>
    <row r="267" spans="2:2" ht="15.75" customHeight="1" x14ac:dyDescent="0.3">
      <c r="B267" s="85"/>
    </row>
    <row r="268" spans="2:2" ht="15.75" customHeight="1" x14ac:dyDescent="0.3">
      <c r="B268" s="85"/>
    </row>
    <row r="269" spans="2:2" ht="15.75" customHeight="1" x14ac:dyDescent="0.3">
      <c r="B269" s="85"/>
    </row>
    <row r="270" spans="2:2" ht="15.75" customHeight="1" x14ac:dyDescent="0.3">
      <c r="B270" s="85"/>
    </row>
    <row r="271" spans="2:2" ht="15.75" customHeight="1" x14ac:dyDescent="0.3">
      <c r="B271" s="85"/>
    </row>
    <row r="272" spans="2:2" ht="15.75" customHeight="1" x14ac:dyDescent="0.3">
      <c r="B272" s="85"/>
    </row>
    <row r="273" spans="2:2" ht="15.75" customHeight="1" x14ac:dyDescent="0.3">
      <c r="B273" s="85"/>
    </row>
    <row r="274" spans="2:2" ht="15.75" customHeight="1" x14ac:dyDescent="0.3">
      <c r="B274" s="85"/>
    </row>
    <row r="275" spans="2:2" ht="15.75" customHeight="1" x14ac:dyDescent="0.3">
      <c r="B275" s="85"/>
    </row>
    <row r="276" spans="2:2" ht="15.75" customHeight="1" x14ac:dyDescent="0.3">
      <c r="B276" s="85"/>
    </row>
    <row r="277" spans="2:2" ht="15.75" customHeight="1" x14ac:dyDescent="0.3">
      <c r="B277" s="85"/>
    </row>
    <row r="278" spans="2:2" ht="15.75" customHeight="1" x14ac:dyDescent="0.3">
      <c r="B278" s="85"/>
    </row>
    <row r="279" spans="2:2" ht="15.75" customHeight="1" x14ac:dyDescent="0.3">
      <c r="B279" s="85"/>
    </row>
    <row r="280" spans="2:2" ht="15.75" customHeight="1" x14ac:dyDescent="0.3">
      <c r="B280" s="85"/>
    </row>
    <row r="281" spans="2:2" ht="15.75" customHeight="1" x14ac:dyDescent="0.3">
      <c r="B281" s="85"/>
    </row>
    <row r="282" spans="2:2" ht="15.75" customHeight="1" x14ac:dyDescent="0.3">
      <c r="B282" s="85"/>
    </row>
    <row r="283" spans="2:2" ht="15.75" customHeight="1" x14ac:dyDescent="0.3">
      <c r="B283" s="85"/>
    </row>
    <row r="284" spans="2:2" ht="15.75" customHeight="1" x14ac:dyDescent="0.3">
      <c r="B284" s="85"/>
    </row>
    <row r="285" spans="2:2" ht="15.75" customHeight="1" x14ac:dyDescent="0.3">
      <c r="B285" s="85"/>
    </row>
    <row r="286" spans="2:2" ht="15.75" customHeight="1" x14ac:dyDescent="0.3">
      <c r="B286" s="85"/>
    </row>
    <row r="287" spans="2:2" ht="15.75" customHeight="1" x14ac:dyDescent="0.3">
      <c r="B287" s="85"/>
    </row>
    <row r="288" spans="2:2" ht="15.75" customHeight="1" x14ac:dyDescent="0.3">
      <c r="B288" s="85"/>
    </row>
    <row r="289" spans="2:2" ht="15.75" customHeight="1" x14ac:dyDescent="0.3">
      <c r="B289" s="85"/>
    </row>
    <row r="290" spans="2:2" ht="15.75" customHeight="1" x14ac:dyDescent="0.3">
      <c r="B290" s="85"/>
    </row>
    <row r="291" spans="2:2" ht="15.75" customHeight="1" x14ac:dyDescent="0.3">
      <c r="B291" s="85"/>
    </row>
    <row r="292" spans="2:2" ht="15.75" customHeight="1" x14ac:dyDescent="0.3">
      <c r="B292" s="85"/>
    </row>
    <row r="293" spans="2:2" ht="15.75" customHeight="1" x14ac:dyDescent="0.3">
      <c r="B293" s="85"/>
    </row>
    <row r="294" spans="2:2" ht="15.75" customHeight="1" x14ac:dyDescent="0.3">
      <c r="B294" s="85"/>
    </row>
    <row r="295" spans="2:2" ht="15.75" customHeight="1" x14ac:dyDescent="0.3">
      <c r="B295" s="85"/>
    </row>
    <row r="296" spans="2:2" ht="15.75" customHeight="1" x14ac:dyDescent="0.3">
      <c r="B296" s="85"/>
    </row>
    <row r="297" spans="2:2" ht="15.75" customHeight="1" x14ac:dyDescent="0.3">
      <c r="B297" s="85"/>
    </row>
    <row r="298" spans="2:2" ht="15.75" customHeight="1" x14ac:dyDescent="0.3">
      <c r="B298" s="85"/>
    </row>
    <row r="299" spans="2:2" ht="15.75" customHeight="1" x14ac:dyDescent="0.3">
      <c r="B299" s="85"/>
    </row>
    <row r="300" spans="2:2" ht="15.75" customHeight="1" x14ac:dyDescent="0.3">
      <c r="B300" s="85"/>
    </row>
    <row r="301" spans="2:2" ht="15.75" customHeight="1" x14ac:dyDescent="0.3">
      <c r="B301" s="85"/>
    </row>
    <row r="302" spans="2:2" ht="15.75" customHeight="1" x14ac:dyDescent="0.3">
      <c r="B302" s="85"/>
    </row>
    <row r="303" spans="2:2" ht="15.75" customHeight="1" x14ac:dyDescent="0.3">
      <c r="B303" s="85"/>
    </row>
    <row r="304" spans="2:2" ht="15.75" customHeight="1" x14ac:dyDescent="0.3">
      <c r="B304" s="85"/>
    </row>
    <row r="305" spans="2:2" ht="15.75" customHeight="1" x14ac:dyDescent="0.3">
      <c r="B305" s="85"/>
    </row>
    <row r="306" spans="2:2" ht="15.75" customHeight="1" x14ac:dyDescent="0.3">
      <c r="B306" s="85"/>
    </row>
    <row r="307" spans="2:2" ht="15.75" customHeight="1" x14ac:dyDescent="0.3">
      <c r="B307" s="85"/>
    </row>
    <row r="308" spans="2:2" ht="15.75" customHeight="1" x14ac:dyDescent="0.3">
      <c r="B308" s="85"/>
    </row>
    <row r="309" spans="2:2" ht="15.75" customHeight="1" x14ac:dyDescent="0.3">
      <c r="B309" s="85"/>
    </row>
    <row r="310" spans="2:2" ht="15.75" customHeight="1" x14ac:dyDescent="0.3">
      <c r="B310" s="85"/>
    </row>
    <row r="311" spans="2:2" ht="15.75" customHeight="1" x14ac:dyDescent="0.3">
      <c r="B311" s="85"/>
    </row>
    <row r="312" spans="2:2" ht="15.75" customHeight="1" x14ac:dyDescent="0.3">
      <c r="B312" s="85"/>
    </row>
    <row r="313" spans="2:2" ht="15.75" customHeight="1" x14ac:dyDescent="0.3">
      <c r="B313" s="85"/>
    </row>
    <row r="314" spans="2:2" ht="15.75" customHeight="1" x14ac:dyDescent="0.3">
      <c r="B314" s="85"/>
    </row>
    <row r="315" spans="2:2" ht="15.75" customHeight="1" x14ac:dyDescent="0.3">
      <c r="B315" s="85"/>
    </row>
    <row r="316" spans="2:2" ht="15.75" customHeight="1" x14ac:dyDescent="0.3">
      <c r="B316" s="85"/>
    </row>
    <row r="317" spans="2:2" ht="15.75" customHeight="1" x14ac:dyDescent="0.3">
      <c r="B317" s="85"/>
    </row>
    <row r="318" spans="2:2" ht="15.75" customHeight="1" x14ac:dyDescent="0.3">
      <c r="B318" s="85"/>
    </row>
    <row r="319" spans="2:2" ht="15.75" customHeight="1" x14ac:dyDescent="0.3">
      <c r="B319" s="85"/>
    </row>
    <row r="320" spans="2:2" ht="15.75" customHeight="1" x14ac:dyDescent="0.3">
      <c r="B320" s="85"/>
    </row>
    <row r="321" spans="2:2" ht="15.75" customHeight="1" x14ac:dyDescent="0.3">
      <c r="B321" s="85"/>
    </row>
    <row r="322" spans="2:2" ht="15.75" customHeight="1" x14ac:dyDescent="0.3">
      <c r="B322" s="85"/>
    </row>
    <row r="323" spans="2:2" ht="15.75" customHeight="1" x14ac:dyDescent="0.3">
      <c r="B323" s="85"/>
    </row>
    <row r="324" spans="2:2" ht="15.75" customHeight="1" x14ac:dyDescent="0.3">
      <c r="B324" s="85"/>
    </row>
    <row r="325" spans="2:2" ht="15.75" customHeight="1" x14ac:dyDescent="0.3">
      <c r="B325" s="85"/>
    </row>
    <row r="326" spans="2:2" ht="15.75" customHeight="1" x14ac:dyDescent="0.3">
      <c r="B326" s="85"/>
    </row>
    <row r="327" spans="2:2" ht="15.75" customHeight="1" x14ac:dyDescent="0.3">
      <c r="B327" s="85"/>
    </row>
    <row r="328" spans="2:2" ht="15.75" customHeight="1" x14ac:dyDescent="0.3">
      <c r="B328" s="85"/>
    </row>
    <row r="329" spans="2:2" ht="15.75" customHeight="1" x14ac:dyDescent="0.3">
      <c r="B329" s="85"/>
    </row>
    <row r="330" spans="2:2" ht="15.75" customHeight="1" x14ac:dyDescent="0.3">
      <c r="B330" s="85"/>
    </row>
    <row r="331" spans="2:2" ht="15.75" customHeight="1" x14ac:dyDescent="0.3">
      <c r="B331" s="85"/>
    </row>
    <row r="332" spans="2:2" ht="15.75" customHeight="1" x14ac:dyDescent="0.3">
      <c r="B332" s="85"/>
    </row>
    <row r="333" spans="2:2" ht="15.75" customHeight="1" x14ac:dyDescent="0.3">
      <c r="B333" s="85"/>
    </row>
    <row r="334" spans="2:2" ht="15.75" customHeight="1" x14ac:dyDescent="0.3">
      <c r="B334" s="85"/>
    </row>
    <row r="335" spans="2:2" ht="15.75" customHeight="1" x14ac:dyDescent="0.3">
      <c r="B335" s="85"/>
    </row>
    <row r="336" spans="2:2" ht="15.75" customHeight="1" x14ac:dyDescent="0.3">
      <c r="B336" s="85"/>
    </row>
    <row r="337" spans="2:2" ht="15.75" customHeight="1" x14ac:dyDescent="0.3">
      <c r="B337" s="85"/>
    </row>
    <row r="338" spans="2:2" ht="15.75" customHeight="1" x14ac:dyDescent="0.3">
      <c r="B338" s="85"/>
    </row>
    <row r="339" spans="2:2" ht="15.75" customHeight="1" x14ac:dyDescent="0.3">
      <c r="B339" s="85"/>
    </row>
    <row r="340" spans="2:2" ht="15.75" customHeight="1" x14ac:dyDescent="0.3">
      <c r="B340" s="85"/>
    </row>
    <row r="341" spans="2:2" ht="15.75" customHeight="1" x14ac:dyDescent="0.3">
      <c r="B341" s="85"/>
    </row>
    <row r="342" spans="2:2" ht="15.75" customHeight="1" x14ac:dyDescent="0.3">
      <c r="B342" s="85"/>
    </row>
    <row r="343" spans="2:2" ht="15.75" customHeight="1" x14ac:dyDescent="0.3">
      <c r="B343" s="85"/>
    </row>
    <row r="344" spans="2:2" ht="15.75" customHeight="1" x14ac:dyDescent="0.3">
      <c r="B344" s="85"/>
    </row>
    <row r="345" spans="2:2" ht="15.75" customHeight="1" x14ac:dyDescent="0.3">
      <c r="B345" s="85"/>
    </row>
    <row r="346" spans="2:2" ht="15.75" customHeight="1" x14ac:dyDescent="0.3">
      <c r="B346" s="85"/>
    </row>
    <row r="347" spans="2:2" ht="15.75" customHeight="1" x14ac:dyDescent="0.3">
      <c r="B347" s="85"/>
    </row>
    <row r="348" spans="2:2" ht="15.75" customHeight="1" x14ac:dyDescent="0.3">
      <c r="B348" s="85"/>
    </row>
    <row r="349" spans="2:2" ht="15.75" customHeight="1" x14ac:dyDescent="0.3">
      <c r="B349" s="85"/>
    </row>
    <row r="350" spans="2:2" ht="15.75" customHeight="1" x14ac:dyDescent="0.3">
      <c r="B350" s="85"/>
    </row>
    <row r="351" spans="2:2" ht="15.75" customHeight="1" x14ac:dyDescent="0.3">
      <c r="B351" s="85"/>
    </row>
    <row r="352" spans="2:2" ht="15.75" customHeight="1" x14ac:dyDescent="0.3">
      <c r="B352" s="85"/>
    </row>
    <row r="353" spans="2:2" ht="15.75" customHeight="1" x14ac:dyDescent="0.3">
      <c r="B353" s="85"/>
    </row>
    <row r="354" spans="2:2" ht="15.75" customHeight="1" x14ac:dyDescent="0.3">
      <c r="B354" s="85"/>
    </row>
    <row r="355" spans="2:2" ht="15.75" customHeight="1" x14ac:dyDescent="0.3">
      <c r="B355" s="85"/>
    </row>
    <row r="356" spans="2:2" ht="15.75" customHeight="1" x14ac:dyDescent="0.3">
      <c r="B356" s="85"/>
    </row>
    <row r="357" spans="2:2" ht="15.75" customHeight="1" x14ac:dyDescent="0.3">
      <c r="B357" s="85"/>
    </row>
    <row r="358" spans="2:2" ht="15.75" customHeight="1" x14ac:dyDescent="0.3">
      <c r="B358" s="85"/>
    </row>
    <row r="359" spans="2:2" ht="15.75" customHeight="1" x14ac:dyDescent="0.3">
      <c r="B359" s="85"/>
    </row>
    <row r="360" spans="2:2" ht="15.75" customHeight="1" x14ac:dyDescent="0.3">
      <c r="B360" s="85"/>
    </row>
    <row r="361" spans="2:2" ht="15.75" customHeight="1" x14ac:dyDescent="0.3">
      <c r="B361" s="85"/>
    </row>
    <row r="362" spans="2:2" ht="15.75" customHeight="1" x14ac:dyDescent="0.3">
      <c r="B362" s="85"/>
    </row>
    <row r="363" spans="2:2" ht="15.75" customHeight="1" x14ac:dyDescent="0.3">
      <c r="B363" s="85"/>
    </row>
    <row r="364" spans="2:2" ht="15.75" customHeight="1" x14ac:dyDescent="0.3">
      <c r="B364" s="85"/>
    </row>
    <row r="365" spans="2:2" ht="15.75" customHeight="1" x14ac:dyDescent="0.3">
      <c r="B365" s="85"/>
    </row>
    <row r="366" spans="2:2" ht="15.75" customHeight="1" x14ac:dyDescent="0.3">
      <c r="B366" s="85"/>
    </row>
    <row r="367" spans="2:2" ht="15.75" customHeight="1" x14ac:dyDescent="0.3">
      <c r="B367" s="85"/>
    </row>
    <row r="368" spans="2:2" ht="15.75" customHeight="1" x14ac:dyDescent="0.3">
      <c r="B368" s="85"/>
    </row>
    <row r="369" spans="2:2" ht="15.75" customHeight="1" x14ac:dyDescent="0.3">
      <c r="B369" s="85"/>
    </row>
    <row r="370" spans="2:2" ht="15.75" customHeight="1" x14ac:dyDescent="0.3">
      <c r="B370" s="85"/>
    </row>
    <row r="371" spans="2:2" ht="15.75" customHeight="1" x14ac:dyDescent="0.3">
      <c r="B371" s="85"/>
    </row>
    <row r="372" spans="2:2" ht="15.75" customHeight="1" x14ac:dyDescent="0.3">
      <c r="B372" s="85"/>
    </row>
    <row r="373" spans="2:2" ht="15.75" customHeight="1" x14ac:dyDescent="0.3">
      <c r="B373" s="85"/>
    </row>
    <row r="374" spans="2:2" ht="15.75" customHeight="1" x14ac:dyDescent="0.3">
      <c r="B374" s="85"/>
    </row>
    <row r="375" spans="2:2" ht="15.75" customHeight="1" x14ac:dyDescent="0.3">
      <c r="B375" s="85"/>
    </row>
    <row r="376" spans="2:2" ht="15.75" customHeight="1" x14ac:dyDescent="0.3">
      <c r="B376" s="85"/>
    </row>
    <row r="377" spans="2:2" ht="15.75" customHeight="1" x14ac:dyDescent="0.3">
      <c r="B377" s="85"/>
    </row>
    <row r="378" spans="2:2" ht="15.75" customHeight="1" x14ac:dyDescent="0.3">
      <c r="B378" s="85"/>
    </row>
    <row r="379" spans="2:2" ht="15.75" customHeight="1" x14ac:dyDescent="0.3">
      <c r="B379" s="85"/>
    </row>
    <row r="380" spans="2:2" ht="15.75" customHeight="1" x14ac:dyDescent="0.3">
      <c r="B380" s="85"/>
    </row>
    <row r="381" spans="2:2" ht="15.75" customHeight="1" x14ac:dyDescent="0.3">
      <c r="B381" s="85"/>
    </row>
    <row r="382" spans="2:2" ht="15.75" customHeight="1" x14ac:dyDescent="0.3">
      <c r="B382" s="85"/>
    </row>
    <row r="383" spans="2:2" ht="15.75" customHeight="1" x14ac:dyDescent="0.3">
      <c r="B383" s="85"/>
    </row>
    <row r="384" spans="2:2" ht="15.75" customHeight="1" x14ac:dyDescent="0.3">
      <c r="B384" s="85"/>
    </row>
    <row r="385" spans="2:2" ht="15.75" customHeight="1" x14ac:dyDescent="0.3">
      <c r="B385" s="85"/>
    </row>
    <row r="386" spans="2:2" ht="15.75" customHeight="1" x14ac:dyDescent="0.3">
      <c r="B386" s="85"/>
    </row>
    <row r="387" spans="2:2" ht="15.75" customHeight="1" x14ac:dyDescent="0.3">
      <c r="B387" s="85"/>
    </row>
    <row r="388" spans="2:2" ht="15.75" customHeight="1" x14ac:dyDescent="0.3">
      <c r="B388" s="85"/>
    </row>
    <row r="389" spans="2:2" ht="15.75" customHeight="1" x14ac:dyDescent="0.3">
      <c r="B389" s="85"/>
    </row>
    <row r="390" spans="2:2" ht="15.75" customHeight="1" x14ac:dyDescent="0.3">
      <c r="B390" s="85"/>
    </row>
    <row r="391" spans="2:2" ht="15.75" customHeight="1" x14ac:dyDescent="0.3">
      <c r="B391" s="85"/>
    </row>
    <row r="392" spans="2:2" ht="15.75" customHeight="1" x14ac:dyDescent="0.3">
      <c r="B392" s="85"/>
    </row>
    <row r="393" spans="2:2" ht="15.75" customHeight="1" x14ac:dyDescent="0.3">
      <c r="B393" s="85"/>
    </row>
    <row r="394" spans="2:2" ht="15.75" customHeight="1" x14ac:dyDescent="0.3">
      <c r="B394" s="85"/>
    </row>
    <row r="395" spans="2:2" ht="15.75" customHeight="1" x14ac:dyDescent="0.3">
      <c r="B395" s="85"/>
    </row>
    <row r="396" spans="2:2" ht="15.75" customHeight="1" x14ac:dyDescent="0.3">
      <c r="B396" s="85"/>
    </row>
    <row r="397" spans="2:2" ht="15.75" customHeight="1" x14ac:dyDescent="0.3">
      <c r="B397" s="85"/>
    </row>
    <row r="398" spans="2:2" ht="15.75" customHeight="1" x14ac:dyDescent="0.3">
      <c r="B398" s="85"/>
    </row>
    <row r="399" spans="2:2" ht="15.75" customHeight="1" x14ac:dyDescent="0.3">
      <c r="B399" s="85"/>
    </row>
    <row r="400" spans="2:2" ht="15.75" customHeight="1" x14ac:dyDescent="0.3">
      <c r="B400" s="85"/>
    </row>
    <row r="401" spans="2:2" ht="15.75" customHeight="1" x14ac:dyDescent="0.3">
      <c r="B401" s="85"/>
    </row>
    <row r="402" spans="2:2" ht="15.75" customHeight="1" x14ac:dyDescent="0.3">
      <c r="B402" s="85"/>
    </row>
    <row r="403" spans="2:2" ht="15.75" customHeight="1" x14ac:dyDescent="0.3">
      <c r="B403" s="85"/>
    </row>
    <row r="404" spans="2:2" ht="15.75" customHeight="1" x14ac:dyDescent="0.3">
      <c r="B404" s="85"/>
    </row>
    <row r="405" spans="2:2" ht="15.75" customHeight="1" x14ac:dyDescent="0.3">
      <c r="B405" s="85"/>
    </row>
    <row r="406" spans="2:2" ht="15.75" customHeight="1" x14ac:dyDescent="0.3">
      <c r="B406" s="85"/>
    </row>
    <row r="407" spans="2:2" ht="15.75" customHeight="1" x14ac:dyDescent="0.3">
      <c r="B407" s="85"/>
    </row>
    <row r="408" spans="2:2" ht="15.75" customHeight="1" x14ac:dyDescent="0.3">
      <c r="B408" s="85"/>
    </row>
    <row r="409" spans="2:2" ht="15.75" customHeight="1" x14ac:dyDescent="0.3">
      <c r="B409" s="85"/>
    </row>
    <row r="410" spans="2:2" ht="15.75" customHeight="1" x14ac:dyDescent="0.3">
      <c r="B410" s="85"/>
    </row>
    <row r="411" spans="2:2" ht="15.75" customHeight="1" x14ac:dyDescent="0.3">
      <c r="B411" s="85"/>
    </row>
    <row r="412" spans="2:2" ht="15.75" customHeight="1" x14ac:dyDescent="0.3">
      <c r="B412" s="85"/>
    </row>
    <row r="413" spans="2:2" ht="15.75" customHeight="1" x14ac:dyDescent="0.3">
      <c r="B413" s="85"/>
    </row>
    <row r="414" spans="2:2" ht="15.75" customHeight="1" x14ac:dyDescent="0.3">
      <c r="B414" s="85"/>
    </row>
    <row r="415" spans="2:2" ht="15.75" customHeight="1" x14ac:dyDescent="0.3">
      <c r="B415" s="85"/>
    </row>
    <row r="416" spans="2:2" ht="15.75" customHeight="1" x14ac:dyDescent="0.3">
      <c r="B416" s="85"/>
    </row>
    <row r="417" spans="2:2" ht="15.75" customHeight="1" x14ac:dyDescent="0.3">
      <c r="B417" s="85"/>
    </row>
    <row r="418" spans="2:2" ht="15.75" customHeight="1" x14ac:dyDescent="0.3">
      <c r="B418" s="85"/>
    </row>
    <row r="419" spans="2:2" ht="15.75" customHeight="1" x14ac:dyDescent="0.3">
      <c r="B419" s="85"/>
    </row>
    <row r="420" spans="2:2" ht="15.75" customHeight="1" x14ac:dyDescent="0.3">
      <c r="B420" s="85"/>
    </row>
    <row r="421" spans="2:2" ht="15.75" customHeight="1" x14ac:dyDescent="0.3">
      <c r="B421" s="85"/>
    </row>
    <row r="422" spans="2:2" ht="15.75" customHeight="1" x14ac:dyDescent="0.3">
      <c r="B422" s="85"/>
    </row>
    <row r="423" spans="2:2" ht="15.75" customHeight="1" x14ac:dyDescent="0.3">
      <c r="B423" s="85"/>
    </row>
    <row r="424" spans="2:2" ht="15.75" customHeight="1" x14ac:dyDescent="0.3">
      <c r="B424" s="85"/>
    </row>
    <row r="425" spans="2:2" ht="15.75" customHeight="1" x14ac:dyDescent="0.3">
      <c r="B425" s="85"/>
    </row>
    <row r="426" spans="2:2" ht="15.75" customHeight="1" x14ac:dyDescent="0.3">
      <c r="B426" s="85"/>
    </row>
    <row r="427" spans="2:2" ht="15.75" customHeight="1" x14ac:dyDescent="0.3">
      <c r="B427" s="85"/>
    </row>
    <row r="428" spans="2:2" ht="15.75" customHeight="1" x14ac:dyDescent="0.3">
      <c r="B428" s="85"/>
    </row>
    <row r="429" spans="2:2" ht="15.75" customHeight="1" x14ac:dyDescent="0.3">
      <c r="B429" s="85"/>
    </row>
    <row r="430" spans="2:2" ht="15.75" customHeight="1" x14ac:dyDescent="0.3">
      <c r="B430" s="85"/>
    </row>
    <row r="431" spans="2:2" ht="15.75" customHeight="1" x14ac:dyDescent="0.3">
      <c r="B431" s="85"/>
    </row>
    <row r="432" spans="2:2" ht="15.75" customHeight="1" x14ac:dyDescent="0.3">
      <c r="B432" s="85"/>
    </row>
    <row r="433" spans="2:2" ht="15.75" customHeight="1" x14ac:dyDescent="0.3">
      <c r="B433" s="85"/>
    </row>
    <row r="434" spans="2:2" ht="15.75" customHeight="1" x14ac:dyDescent="0.3">
      <c r="B434" s="85"/>
    </row>
    <row r="435" spans="2:2" ht="15.75" customHeight="1" x14ac:dyDescent="0.3">
      <c r="B435" s="85"/>
    </row>
    <row r="436" spans="2:2" ht="15.75" customHeight="1" x14ac:dyDescent="0.3">
      <c r="B436" s="85"/>
    </row>
    <row r="437" spans="2:2" ht="15.75" customHeight="1" x14ac:dyDescent="0.3">
      <c r="B437" s="85"/>
    </row>
    <row r="438" spans="2:2" ht="15.75" customHeight="1" x14ac:dyDescent="0.3">
      <c r="B438" s="85"/>
    </row>
    <row r="439" spans="2:2" ht="15.75" customHeight="1" x14ac:dyDescent="0.3">
      <c r="B439" s="85"/>
    </row>
    <row r="440" spans="2:2" ht="15.75" customHeight="1" x14ac:dyDescent="0.3">
      <c r="B440" s="85"/>
    </row>
    <row r="441" spans="2:2" ht="15.75" customHeight="1" x14ac:dyDescent="0.3">
      <c r="B441" s="85"/>
    </row>
    <row r="442" spans="2:2" ht="15.75" customHeight="1" x14ac:dyDescent="0.3">
      <c r="B442" s="85"/>
    </row>
    <row r="443" spans="2:2" ht="15.75" customHeight="1" x14ac:dyDescent="0.3">
      <c r="B443" s="85"/>
    </row>
    <row r="444" spans="2:2" ht="15.75" customHeight="1" x14ac:dyDescent="0.3">
      <c r="B444" s="85"/>
    </row>
    <row r="445" spans="2:2" ht="15.75" customHeight="1" x14ac:dyDescent="0.3">
      <c r="B445" s="85"/>
    </row>
    <row r="446" spans="2:2" ht="15.75" customHeight="1" x14ac:dyDescent="0.3">
      <c r="B446" s="85"/>
    </row>
    <row r="447" spans="2:2" ht="15.75" customHeight="1" x14ac:dyDescent="0.3">
      <c r="B447" s="85"/>
    </row>
    <row r="448" spans="2:2" ht="15.75" customHeight="1" x14ac:dyDescent="0.3">
      <c r="B448" s="85"/>
    </row>
    <row r="449" spans="2:2" ht="15.75" customHeight="1" x14ac:dyDescent="0.3">
      <c r="B449" s="85"/>
    </row>
    <row r="450" spans="2:2" ht="15.75" customHeight="1" x14ac:dyDescent="0.3">
      <c r="B450" s="85"/>
    </row>
    <row r="451" spans="2:2" ht="15.75" customHeight="1" x14ac:dyDescent="0.3">
      <c r="B451" s="85"/>
    </row>
    <row r="452" spans="2:2" ht="15.75" customHeight="1" x14ac:dyDescent="0.3">
      <c r="B452" s="85"/>
    </row>
    <row r="453" spans="2:2" ht="15.75" customHeight="1" x14ac:dyDescent="0.3">
      <c r="B453" s="85"/>
    </row>
    <row r="454" spans="2:2" ht="15.75" customHeight="1" x14ac:dyDescent="0.3">
      <c r="B454" s="85"/>
    </row>
    <row r="455" spans="2:2" ht="15.75" customHeight="1" x14ac:dyDescent="0.3">
      <c r="B455" s="85"/>
    </row>
    <row r="456" spans="2:2" ht="15.75" customHeight="1" x14ac:dyDescent="0.3">
      <c r="B456" s="85"/>
    </row>
    <row r="457" spans="2:2" ht="15.75" customHeight="1" x14ac:dyDescent="0.3">
      <c r="B457" s="85"/>
    </row>
    <row r="458" spans="2:2" ht="15.75" customHeight="1" x14ac:dyDescent="0.3">
      <c r="B458" s="85"/>
    </row>
    <row r="459" spans="2:2" ht="15.75" customHeight="1" x14ac:dyDescent="0.3">
      <c r="B459" s="85"/>
    </row>
    <row r="460" spans="2:2" ht="15.75" customHeight="1" x14ac:dyDescent="0.3">
      <c r="B460" s="85"/>
    </row>
    <row r="461" spans="2:2" ht="15.75" customHeight="1" x14ac:dyDescent="0.3">
      <c r="B461" s="85"/>
    </row>
    <row r="462" spans="2:2" ht="15.75" customHeight="1" x14ac:dyDescent="0.3">
      <c r="B462" s="85"/>
    </row>
    <row r="463" spans="2:2" ht="15.75" customHeight="1" x14ac:dyDescent="0.3">
      <c r="B463" s="85"/>
    </row>
    <row r="464" spans="2:2" ht="15.75" customHeight="1" x14ac:dyDescent="0.3">
      <c r="B464" s="85"/>
    </row>
    <row r="465" spans="2:2" ht="15.75" customHeight="1" x14ac:dyDescent="0.3">
      <c r="B465" s="85"/>
    </row>
    <row r="466" spans="2:2" ht="15.75" customHeight="1" x14ac:dyDescent="0.3">
      <c r="B466" s="85"/>
    </row>
    <row r="467" spans="2:2" ht="15.75" customHeight="1" x14ac:dyDescent="0.3">
      <c r="B467" s="85"/>
    </row>
    <row r="468" spans="2:2" ht="15.75" customHeight="1" x14ac:dyDescent="0.3">
      <c r="B468" s="85"/>
    </row>
    <row r="469" spans="2:2" ht="15.75" customHeight="1" x14ac:dyDescent="0.3">
      <c r="B469" s="85"/>
    </row>
    <row r="470" spans="2:2" ht="15.75" customHeight="1" x14ac:dyDescent="0.3">
      <c r="B470" s="85"/>
    </row>
    <row r="471" spans="2:2" ht="15.75" customHeight="1" x14ac:dyDescent="0.3">
      <c r="B471" s="85"/>
    </row>
    <row r="472" spans="2:2" ht="15.75" customHeight="1" x14ac:dyDescent="0.3">
      <c r="B472" s="85"/>
    </row>
    <row r="473" spans="2:2" ht="15.75" customHeight="1" x14ac:dyDescent="0.3">
      <c r="B473" s="85"/>
    </row>
    <row r="474" spans="2:2" ht="15.75" customHeight="1" x14ac:dyDescent="0.3">
      <c r="B474" s="85"/>
    </row>
    <row r="475" spans="2:2" ht="15.75" customHeight="1" x14ac:dyDescent="0.3">
      <c r="B475" s="85"/>
    </row>
    <row r="476" spans="2:2" ht="15.75" customHeight="1" x14ac:dyDescent="0.3">
      <c r="B476" s="85"/>
    </row>
    <row r="477" spans="2:2" ht="15.75" customHeight="1" x14ac:dyDescent="0.3">
      <c r="B477" s="85"/>
    </row>
    <row r="478" spans="2:2" ht="15.75" customHeight="1" x14ac:dyDescent="0.3">
      <c r="B478" s="85"/>
    </row>
    <row r="479" spans="2:2" ht="15.75" customHeight="1" x14ac:dyDescent="0.3">
      <c r="B479" s="85"/>
    </row>
    <row r="480" spans="2:2" ht="15.75" customHeight="1" x14ac:dyDescent="0.3">
      <c r="B480" s="85"/>
    </row>
    <row r="481" spans="2:2" ht="15.75" customHeight="1" x14ac:dyDescent="0.3">
      <c r="B481" s="85"/>
    </row>
    <row r="482" spans="2:2" ht="15.75" customHeight="1" x14ac:dyDescent="0.3">
      <c r="B482" s="85"/>
    </row>
    <row r="483" spans="2:2" ht="15.75" customHeight="1" x14ac:dyDescent="0.3">
      <c r="B483" s="85"/>
    </row>
    <row r="484" spans="2:2" ht="15.75" customHeight="1" x14ac:dyDescent="0.3">
      <c r="B484" s="85"/>
    </row>
    <row r="485" spans="2:2" ht="15.75" customHeight="1" x14ac:dyDescent="0.3">
      <c r="B485" s="85"/>
    </row>
    <row r="486" spans="2:2" ht="15.75" customHeight="1" x14ac:dyDescent="0.3">
      <c r="B486" s="85"/>
    </row>
    <row r="487" spans="2:2" ht="15.75" customHeight="1" x14ac:dyDescent="0.3">
      <c r="B487" s="85"/>
    </row>
    <row r="488" spans="2:2" ht="15.75" customHeight="1" x14ac:dyDescent="0.3">
      <c r="B488" s="85"/>
    </row>
    <row r="489" spans="2:2" ht="15.75" customHeight="1" x14ac:dyDescent="0.3">
      <c r="B489" s="85"/>
    </row>
    <row r="490" spans="2:2" ht="15.75" customHeight="1" x14ac:dyDescent="0.3">
      <c r="B490" s="85"/>
    </row>
    <row r="491" spans="2:2" ht="15.75" customHeight="1" x14ac:dyDescent="0.3">
      <c r="B491" s="85"/>
    </row>
    <row r="492" spans="2:2" ht="15.75" customHeight="1" x14ac:dyDescent="0.3">
      <c r="B492" s="85"/>
    </row>
    <row r="493" spans="2:2" ht="15.75" customHeight="1" x14ac:dyDescent="0.3">
      <c r="B493" s="85"/>
    </row>
    <row r="494" spans="2:2" ht="15.75" customHeight="1" x14ac:dyDescent="0.3">
      <c r="B494" s="85"/>
    </row>
    <row r="495" spans="2:2" ht="15.75" customHeight="1" x14ac:dyDescent="0.3">
      <c r="B495" s="85"/>
    </row>
    <row r="496" spans="2:2" ht="15.75" customHeight="1" x14ac:dyDescent="0.3">
      <c r="B496" s="85"/>
    </row>
    <row r="497" spans="2:2" ht="15.75" customHeight="1" x14ac:dyDescent="0.3">
      <c r="B497" s="85"/>
    </row>
    <row r="498" spans="2:2" ht="15.75" customHeight="1" x14ac:dyDescent="0.3">
      <c r="B498" s="85"/>
    </row>
    <row r="499" spans="2:2" ht="15.75" customHeight="1" x14ac:dyDescent="0.3">
      <c r="B499" s="85"/>
    </row>
    <row r="500" spans="2:2" ht="15.75" customHeight="1" x14ac:dyDescent="0.3">
      <c r="B500" s="85"/>
    </row>
    <row r="501" spans="2:2" ht="15.75" customHeight="1" x14ac:dyDescent="0.3">
      <c r="B501" s="85"/>
    </row>
    <row r="502" spans="2:2" ht="15.75" customHeight="1" x14ac:dyDescent="0.3">
      <c r="B502" s="85"/>
    </row>
    <row r="503" spans="2:2" ht="15.75" customHeight="1" x14ac:dyDescent="0.3">
      <c r="B503" s="85"/>
    </row>
    <row r="504" spans="2:2" ht="15.75" customHeight="1" x14ac:dyDescent="0.3">
      <c r="B504" s="85"/>
    </row>
    <row r="505" spans="2:2" ht="15.75" customHeight="1" x14ac:dyDescent="0.3">
      <c r="B505" s="85"/>
    </row>
    <row r="506" spans="2:2" ht="15.75" customHeight="1" x14ac:dyDescent="0.3">
      <c r="B506" s="85"/>
    </row>
    <row r="507" spans="2:2" ht="15.75" customHeight="1" x14ac:dyDescent="0.3">
      <c r="B507" s="85"/>
    </row>
    <row r="508" spans="2:2" ht="15.75" customHeight="1" x14ac:dyDescent="0.3">
      <c r="B508" s="85"/>
    </row>
    <row r="509" spans="2:2" ht="15.75" customHeight="1" x14ac:dyDescent="0.3">
      <c r="B509" s="85"/>
    </row>
    <row r="510" spans="2:2" ht="15.75" customHeight="1" x14ac:dyDescent="0.3">
      <c r="B510" s="85"/>
    </row>
    <row r="511" spans="2:2" ht="15.75" customHeight="1" x14ac:dyDescent="0.3">
      <c r="B511" s="85"/>
    </row>
    <row r="512" spans="2:2" ht="15.75" customHeight="1" x14ac:dyDescent="0.3">
      <c r="B512" s="85"/>
    </row>
    <row r="513" spans="2:2" ht="15.75" customHeight="1" x14ac:dyDescent="0.3">
      <c r="B513" s="85"/>
    </row>
    <row r="514" spans="2:2" ht="15.75" customHeight="1" x14ac:dyDescent="0.3">
      <c r="B514" s="85"/>
    </row>
    <row r="515" spans="2:2" ht="15.75" customHeight="1" x14ac:dyDescent="0.3">
      <c r="B515" s="85"/>
    </row>
    <row r="516" spans="2:2" ht="15.75" customHeight="1" x14ac:dyDescent="0.3">
      <c r="B516" s="85"/>
    </row>
    <row r="517" spans="2:2" ht="15.75" customHeight="1" x14ac:dyDescent="0.3">
      <c r="B517" s="85"/>
    </row>
    <row r="518" spans="2:2" ht="15.75" customHeight="1" x14ac:dyDescent="0.3">
      <c r="B518" s="85"/>
    </row>
    <row r="519" spans="2:2" ht="15.75" customHeight="1" x14ac:dyDescent="0.3">
      <c r="B519" s="85"/>
    </row>
    <row r="520" spans="2:2" ht="15.75" customHeight="1" x14ac:dyDescent="0.3">
      <c r="B520" s="85"/>
    </row>
    <row r="521" spans="2:2" ht="15.75" customHeight="1" x14ac:dyDescent="0.3">
      <c r="B521" s="85"/>
    </row>
    <row r="522" spans="2:2" ht="15.75" customHeight="1" x14ac:dyDescent="0.3">
      <c r="B522" s="85"/>
    </row>
    <row r="523" spans="2:2" ht="15.75" customHeight="1" x14ac:dyDescent="0.3">
      <c r="B523" s="85"/>
    </row>
    <row r="524" spans="2:2" ht="15.75" customHeight="1" x14ac:dyDescent="0.3">
      <c r="B524" s="85"/>
    </row>
    <row r="525" spans="2:2" ht="15.75" customHeight="1" x14ac:dyDescent="0.3">
      <c r="B525" s="85"/>
    </row>
    <row r="526" spans="2:2" ht="15.75" customHeight="1" x14ac:dyDescent="0.3">
      <c r="B526" s="85"/>
    </row>
    <row r="527" spans="2:2" ht="15.75" customHeight="1" x14ac:dyDescent="0.3">
      <c r="B527" s="85"/>
    </row>
    <row r="528" spans="2:2" ht="15.75" customHeight="1" x14ac:dyDescent="0.3">
      <c r="B528" s="85"/>
    </row>
    <row r="529" spans="2:2" ht="15.75" customHeight="1" x14ac:dyDescent="0.3">
      <c r="B529" s="85"/>
    </row>
    <row r="530" spans="2:2" ht="15.75" customHeight="1" x14ac:dyDescent="0.3">
      <c r="B530" s="85"/>
    </row>
    <row r="531" spans="2:2" ht="15.75" customHeight="1" x14ac:dyDescent="0.3">
      <c r="B531" s="85"/>
    </row>
    <row r="532" spans="2:2" ht="15.75" customHeight="1" x14ac:dyDescent="0.3">
      <c r="B532" s="85"/>
    </row>
    <row r="533" spans="2:2" ht="15.75" customHeight="1" x14ac:dyDescent="0.3">
      <c r="B533" s="85"/>
    </row>
    <row r="534" spans="2:2" ht="15.75" customHeight="1" x14ac:dyDescent="0.3">
      <c r="B534" s="85"/>
    </row>
    <row r="535" spans="2:2" ht="15.75" customHeight="1" x14ac:dyDescent="0.3">
      <c r="B535" s="85"/>
    </row>
    <row r="536" spans="2:2" ht="15.75" customHeight="1" x14ac:dyDescent="0.3">
      <c r="B536" s="85"/>
    </row>
    <row r="537" spans="2:2" ht="15.75" customHeight="1" x14ac:dyDescent="0.3">
      <c r="B537" s="85"/>
    </row>
    <row r="538" spans="2:2" ht="15.75" customHeight="1" x14ac:dyDescent="0.3">
      <c r="B538" s="85"/>
    </row>
    <row r="539" spans="2:2" ht="15.75" customHeight="1" x14ac:dyDescent="0.3">
      <c r="B539" s="85"/>
    </row>
    <row r="540" spans="2:2" ht="15.75" customHeight="1" x14ac:dyDescent="0.3">
      <c r="B540" s="85"/>
    </row>
    <row r="541" spans="2:2" ht="15.75" customHeight="1" x14ac:dyDescent="0.3">
      <c r="B541" s="85"/>
    </row>
    <row r="542" spans="2:2" ht="15.75" customHeight="1" x14ac:dyDescent="0.3">
      <c r="B542" s="85"/>
    </row>
    <row r="543" spans="2:2" ht="15.75" customHeight="1" x14ac:dyDescent="0.3">
      <c r="B543" s="85"/>
    </row>
    <row r="544" spans="2:2" ht="15.75" customHeight="1" x14ac:dyDescent="0.3">
      <c r="B544" s="85"/>
    </row>
    <row r="545" spans="2:2" ht="15.75" customHeight="1" x14ac:dyDescent="0.3">
      <c r="B545" s="85"/>
    </row>
    <row r="546" spans="2:2" ht="15.75" customHeight="1" x14ac:dyDescent="0.3">
      <c r="B546" s="85"/>
    </row>
    <row r="547" spans="2:2" ht="15.75" customHeight="1" x14ac:dyDescent="0.3">
      <c r="B547" s="85"/>
    </row>
    <row r="548" spans="2:2" ht="15.75" customHeight="1" x14ac:dyDescent="0.3">
      <c r="B548" s="85"/>
    </row>
    <row r="549" spans="2:2" ht="15.75" customHeight="1" x14ac:dyDescent="0.3">
      <c r="B549" s="85"/>
    </row>
    <row r="550" spans="2:2" ht="15.75" customHeight="1" x14ac:dyDescent="0.3">
      <c r="B550" s="85"/>
    </row>
    <row r="551" spans="2:2" ht="15.75" customHeight="1" x14ac:dyDescent="0.3">
      <c r="B551" s="85"/>
    </row>
    <row r="552" spans="2:2" ht="15.75" customHeight="1" x14ac:dyDescent="0.3">
      <c r="B552" s="85"/>
    </row>
    <row r="553" spans="2:2" ht="15.75" customHeight="1" x14ac:dyDescent="0.3">
      <c r="B553" s="85"/>
    </row>
    <row r="554" spans="2:2" ht="15.75" customHeight="1" x14ac:dyDescent="0.3">
      <c r="B554" s="85"/>
    </row>
    <row r="555" spans="2:2" ht="15.75" customHeight="1" x14ac:dyDescent="0.3">
      <c r="B555" s="85"/>
    </row>
    <row r="556" spans="2:2" ht="15.75" customHeight="1" x14ac:dyDescent="0.3">
      <c r="B556" s="85"/>
    </row>
    <row r="557" spans="2:2" ht="15.75" customHeight="1" x14ac:dyDescent="0.3">
      <c r="B557" s="85"/>
    </row>
    <row r="558" spans="2:2" ht="15.75" customHeight="1" x14ac:dyDescent="0.3">
      <c r="B558" s="85"/>
    </row>
    <row r="559" spans="2:2" ht="15.75" customHeight="1" x14ac:dyDescent="0.3">
      <c r="B559" s="85"/>
    </row>
    <row r="560" spans="2:2" ht="15.75" customHeight="1" x14ac:dyDescent="0.3">
      <c r="B560" s="85"/>
    </row>
    <row r="561" spans="2:2" ht="15.75" customHeight="1" x14ac:dyDescent="0.3">
      <c r="B561" s="85"/>
    </row>
    <row r="562" spans="2:2" ht="15.75" customHeight="1" x14ac:dyDescent="0.3">
      <c r="B562" s="85"/>
    </row>
    <row r="563" spans="2:2" ht="15.75" customHeight="1" x14ac:dyDescent="0.3">
      <c r="B563" s="85"/>
    </row>
    <row r="564" spans="2:2" ht="15.75" customHeight="1" x14ac:dyDescent="0.3">
      <c r="B564" s="85"/>
    </row>
    <row r="565" spans="2:2" ht="15.75" customHeight="1" x14ac:dyDescent="0.3">
      <c r="B565" s="85"/>
    </row>
    <row r="566" spans="2:2" ht="15.75" customHeight="1" x14ac:dyDescent="0.3">
      <c r="B566" s="85"/>
    </row>
    <row r="567" spans="2:2" ht="15.75" customHeight="1" x14ac:dyDescent="0.3">
      <c r="B567" s="85"/>
    </row>
    <row r="568" spans="2:2" ht="15.75" customHeight="1" x14ac:dyDescent="0.3">
      <c r="B568" s="85"/>
    </row>
    <row r="569" spans="2:2" ht="15.75" customHeight="1" x14ac:dyDescent="0.3">
      <c r="B569" s="85"/>
    </row>
    <row r="570" spans="2:2" ht="15.75" customHeight="1" x14ac:dyDescent="0.3">
      <c r="B570" s="85"/>
    </row>
    <row r="571" spans="2:2" ht="15.75" customHeight="1" x14ac:dyDescent="0.3">
      <c r="B571" s="85"/>
    </row>
    <row r="572" spans="2:2" ht="15.75" customHeight="1" x14ac:dyDescent="0.3">
      <c r="B572" s="85"/>
    </row>
    <row r="573" spans="2:2" ht="15.75" customHeight="1" x14ac:dyDescent="0.3">
      <c r="B573" s="85"/>
    </row>
    <row r="574" spans="2:2" ht="15.75" customHeight="1" x14ac:dyDescent="0.3">
      <c r="B574" s="85"/>
    </row>
    <row r="575" spans="2:2" ht="15.75" customHeight="1" x14ac:dyDescent="0.3">
      <c r="B575" s="85"/>
    </row>
    <row r="576" spans="2:2" ht="15.75" customHeight="1" x14ac:dyDescent="0.3">
      <c r="B576" s="85"/>
    </row>
    <row r="577" spans="2:2" ht="15.75" customHeight="1" x14ac:dyDescent="0.3">
      <c r="B577" s="85"/>
    </row>
    <row r="578" spans="2:2" ht="15.75" customHeight="1" x14ac:dyDescent="0.3">
      <c r="B578" s="85"/>
    </row>
    <row r="579" spans="2:2" ht="15.75" customHeight="1" x14ac:dyDescent="0.3">
      <c r="B579" s="85"/>
    </row>
    <row r="580" spans="2:2" ht="15.75" customHeight="1" x14ac:dyDescent="0.3">
      <c r="B580" s="85"/>
    </row>
    <row r="581" spans="2:2" ht="15.75" customHeight="1" x14ac:dyDescent="0.3">
      <c r="B581" s="85"/>
    </row>
    <row r="582" spans="2:2" ht="15.75" customHeight="1" x14ac:dyDescent="0.3">
      <c r="B582" s="85"/>
    </row>
    <row r="583" spans="2:2" ht="15.75" customHeight="1" x14ac:dyDescent="0.3">
      <c r="B583" s="85"/>
    </row>
    <row r="584" spans="2:2" ht="15.75" customHeight="1" x14ac:dyDescent="0.3">
      <c r="B584" s="85"/>
    </row>
    <row r="585" spans="2:2" ht="15.75" customHeight="1" x14ac:dyDescent="0.3">
      <c r="B585" s="85"/>
    </row>
    <row r="586" spans="2:2" ht="15.75" customHeight="1" x14ac:dyDescent="0.3">
      <c r="B586" s="85"/>
    </row>
    <row r="587" spans="2:2" ht="15.75" customHeight="1" x14ac:dyDescent="0.3">
      <c r="B587" s="85"/>
    </row>
    <row r="588" spans="2:2" ht="15.75" customHeight="1" x14ac:dyDescent="0.3">
      <c r="B588" s="85"/>
    </row>
    <row r="589" spans="2:2" ht="15.75" customHeight="1" x14ac:dyDescent="0.3">
      <c r="B589" s="85"/>
    </row>
    <row r="590" spans="2:2" ht="15.75" customHeight="1" x14ac:dyDescent="0.3">
      <c r="B590" s="85"/>
    </row>
    <row r="591" spans="2:2" ht="15.75" customHeight="1" x14ac:dyDescent="0.3">
      <c r="B591" s="85"/>
    </row>
    <row r="592" spans="2:2" ht="15.75" customHeight="1" x14ac:dyDescent="0.3">
      <c r="B592" s="85"/>
    </row>
    <row r="593" spans="2:2" ht="15.75" customHeight="1" x14ac:dyDescent="0.3">
      <c r="B593" s="85"/>
    </row>
    <row r="594" spans="2:2" ht="15.75" customHeight="1" x14ac:dyDescent="0.3">
      <c r="B594" s="85"/>
    </row>
    <row r="595" spans="2:2" ht="15.75" customHeight="1" x14ac:dyDescent="0.3">
      <c r="B595" s="85"/>
    </row>
    <row r="596" spans="2:2" ht="15.75" customHeight="1" x14ac:dyDescent="0.3">
      <c r="B596" s="85"/>
    </row>
    <row r="597" spans="2:2" ht="15.75" customHeight="1" x14ac:dyDescent="0.3">
      <c r="B597" s="85"/>
    </row>
    <row r="598" spans="2:2" ht="15.75" customHeight="1" x14ac:dyDescent="0.3">
      <c r="B598" s="85"/>
    </row>
    <row r="599" spans="2:2" ht="15.75" customHeight="1" x14ac:dyDescent="0.3">
      <c r="B599" s="85"/>
    </row>
    <row r="600" spans="2:2" ht="15.75" customHeight="1" x14ac:dyDescent="0.3">
      <c r="B600" s="85"/>
    </row>
    <row r="601" spans="2:2" ht="15.75" customHeight="1" x14ac:dyDescent="0.3">
      <c r="B601" s="85"/>
    </row>
    <row r="602" spans="2:2" ht="15.75" customHeight="1" x14ac:dyDescent="0.3">
      <c r="B602" s="85"/>
    </row>
    <row r="603" spans="2:2" ht="15.75" customHeight="1" x14ac:dyDescent="0.3">
      <c r="B603" s="85"/>
    </row>
    <row r="604" spans="2:2" ht="15.75" customHeight="1" x14ac:dyDescent="0.3">
      <c r="B604" s="85"/>
    </row>
    <row r="605" spans="2:2" ht="15.75" customHeight="1" x14ac:dyDescent="0.3">
      <c r="B605" s="85"/>
    </row>
    <row r="606" spans="2:2" ht="15.75" customHeight="1" x14ac:dyDescent="0.3">
      <c r="B606" s="85"/>
    </row>
    <row r="607" spans="2:2" ht="15.75" customHeight="1" x14ac:dyDescent="0.3">
      <c r="B607" s="85"/>
    </row>
    <row r="608" spans="2:2" ht="15.75" customHeight="1" x14ac:dyDescent="0.3">
      <c r="B608" s="85"/>
    </row>
    <row r="609" spans="2:2" ht="15.75" customHeight="1" x14ac:dyDescent="0.3">
      <c r="B609" s="85"/>
    </row>
    <row r="610" spans="2:2" ht="15.75" customHeight="1" x14ac:dyDescent="0.3">
      <c r="B610" s="85"/>
    </row>
    <row r="611" spans="2:2" ht="15.75" customHeight="1" x14ac:dyDescent="0.3">
      <c r="B611" s="85"/>
    </row>
    <row r="612" spans="2:2" ht="15.75" customHeight="1" x14ac:dyDescent="0.3">
      <c r="B612" s="85"/>
    </row>
    <row r="613" spans="2:2" ht="15.75" customHeight="1" x14ac:dyDescent="0.3">
      <c r="B613" s="85"/>
    </row>
    <row r="614" spans="2:2" ht="15.75" customHeight="1" x14ac:dyDescent="0.3">
      <c r="B614" s="85"/>
    </row>
    <row r="615" spans="2:2" ht="15.75" customHeight="1" x14ac:dyDescent="0.3">
      <c r="B615" s="85"/>
    </row>
    <row r="616" spans="2:2" ht="15.75" customHeight="1" x14ac:dyDescent="0.3">
      <c r="B616" s="85"/>
    </row>
    <row r="617" spans="2:2" ht="15.75" customHeight="1" x14ac:dyDescent="0.3">
      <c r="B617" s="85"/>
    </row>
    <row r="618" spans="2:2" ht="15.75" customHeight="1" x14ac:dyDescent="0.3">
      <c r="B618" s="85"/>
    </row>
    <row r="619" spans="2:2" ht="15.75" customHeight="1" x14ac:dyDescent="0.3">
      <c r="B619" s="85"/>
    </row>
    <row r="620" spans="2:2" ht="15.75" customHeight="1" x14ac:dyDescent="0.3">
      <c r="B620" s="85"/>
    </row>
    <row r="621" spans="2:2" ht="15.75" customHeight="1" x14ac:dyDescent="0.3">
      <c r="B621" s="85"/>
    </row>
    <row r="622" spans="2:2" ht="15.75" customHeight="1" x14ac:dyDescent="0.3">
      <c r="B622" s="85"/>
    </row>
    <row r="623" spans="2:2" ht="15.75" customHeight="1" x14ac:dyDescent="0.3">
      <c r="B623" s="85"/>
    </row>
    <row r="624" spans="2:2" ht="15.75" customHeight="1" x14ac:dyDescent="0.3">
      <c r="B624" s="85"/>
    </row>
    <row r="625" spans="2:2" ht="15.75" customHeight="1" x14ac:dyDescent="0.3">
      <c r="B625" s="85"/>
    </row>
    <row r="626" spans="2:2" ht="15.75" customHeight="1" x14ac:dyDescent="0.3">
      <c r="B626" s="85"/>
    </row>
    <row r="627" spans="2:2" ht="15.75" customHeight="1" x14ac:dyDescent="0.3">
      <c r="B627" s="85"/>
    </row>
    <row r="628" spans="2:2" ht="15.75" customHeight="1" x14ac:dyDescent="0.3">
      <c r="B628" s="85"/>
    </row>
    <row r="629" spans="2:2" ht="15.75" customHeight="1" x14ac:dyDescent="0.3">
      <c r="B629" s="85"/>
    </row>
    <row r="630" spans="2:2" ht="15.75" customHeight="1" x14ac:dyDescent="0.3">
      <c r="B630" s="85"/>
    </row>
    <row r="631" spans="2:2" ht="15.75" customHeight="1" x14ac:dyDescent="0.3">
      <c r="B631" s="85"/>
    </row>
    <row r="632" spans="2:2" ht="15.75" customHeight="1" x14ac:dyDescent="0.3">
      <c r="B632" s="85"/>
    </row>
    <row r="633" spans="2:2" ht="15.75" customHeight="1" x14ac:dyDescent="0.3">
      <c r="B633" s="85"/>
    </row>
    <row r="634" spans="2:2" ht="15.75" customHeight="1" x14ac:dyDescent="0.3">
      <c r="B634" s="85"/>
    </row>
    <row r="635" spans="2:2" ht="15.75" customHeight="1" x14ac:dyDescent="0.3">
      <c r="B635" s="85"/>
    </row>
    <row r="636" spans="2:2" ht="15.75" customHeight="1" x14ac:dyDescent="0.3">
      <c r="B636" s="85"/>
    </row>
    <row r="637" spans="2:2" ht="15.75" customHeight="1" x14ac:dyDescent="0.3">
      <c r="B637" s="85"/>
    </row>
    <row r="638" spans="2:2" ht="15.75" customHeight="1" x14ac:dyDescent="0.3">
      <c r="B638" s="85"/>
    </row>
    <row r="639" spans="2:2" ht="15.75" customHeight="1" x14ac:dyDescent="0.3">
      <c r="B639" s="85"/>
    </row>
    <row r="640" spans="2:2" ht="15.75" customHeight="1" x14ac:dyDescent="0.3">
      <c r="B640" s="85"/>
    </row>
    <row r="641" spans="2:2" ht="15.75" customHeight="1" x14ac:dyDescent="0.3">
      <c r="B641" s="85"/>
    </row>
    <row r="642" spans="2:2" ht="15.75" customHeight="1" x14ac:dyDescent="0.3">
      <c r="B642" s="85"/>
    </row>
    <row r="643" spans="2:2" ht="15.75" customHeight="1" x14ac:dyDescent="0.3">
      <c r="B643" s="85"/>
    </row>
    <row r="644" spans="2:2" ht="15.75" customHeight="1" x14ac:dyDescent="0.3">
      <c r="B644" s="85"/>
    </row>
    <row r="645" spans="2:2" ht="15.75" customHeight="1" x14ac:dyDescent="0.3">
      <c r="B645" s="85"/>
    </row>
    <row r="646" spans="2:2" ht="15.75" customHeight="1" x14ac:dyDescent="0.3">
      <c r="B646" s="85"/>
    </row>
    <row r="647" spans="2:2" ht="15.75" customHeight="1" x14ac:dyDescent="0.3">
      <c r="B647" s="85"/>
    </row>
    <row r="648" spans="2:2" ht="15.75" customHeight="1" x14ac:dyDescent="0.3">
      <c r="B648" s="85"/>
    </row>
    <row r="649" spans="2:2" ht="15.75" customHeight="1" x14ac:dyDescent="0.3">
      <c r="B649" s="85"/>
    </row>
    <row r="650" spans="2:2" ht="15.75" customHeight="1" x14ac:dyDescent="0.3">
      <c r="B650" s="85"/>
    </row>
    <row r="651" spans="2:2" ht="15.75" customHeight="1" x14ac:dyDescent="0.3">
      <c r="B651" s="85"/>
    </row>
    <row r="652" spans="2:2" ht="15.75" customHeight="1" x14ac:dyDescent="0.3">
      <c r="B652" s="85"/>
    </row>
    <row r="653" spans="2:2" ht="15.75" customHeight="1" x14ac:dyDescent="0.3">
      <c r="B653" s="85"/>
    </row>
    <row r="654" spans="2:2" ht="15.75" customHeight="1" x14ac:dyDescent="0.3">
      <c r="B654" s="85"/>
    </row>
    <row r="655" spans="2:2" ht="15.75" customHeight="1" x14ac:dyDescent="0.3">
      <c r="B655" s="85"/>
    </row>
    <row r="656" spans="2:2" ht="15.75" customHeight="1" x14ac:dyDescent="0.3">
      <c r="B656" s="85"/>
    </row>
    <row r="657" spans="2:2" ht="15.75" customHeight="1" x14ac:dyDescent="0.3">
      <c r="B657" s="85"/>
    </row>
    <row r="658" spans="2:2" ht="15.75" customHeight="1" x14ac:dyDescent="0.3">
      <c r="B658" s="85"/>
    </row>
    <row r="659" spans="2:2" ht="15.75" customHeight="1" x14ac:dyDescent="0.3">
      <c r="B659" s="85"/>
    </row>
    <row r="660" spans="2:2" ht="15.75" customHeight="1" x14ac:dyDescent="0.3">
      <c r="B660" s="85"/>
    </row>
    <row r="661" spans="2:2" ht="15.75" customHeight="1" x14ac:dyDescent="0.3">
      <c r="B661" s="85"/>
    </row>
    <row r="662" spans="2:2" ht="15.75" customHeight="1" x14ac:dyDescent="0.3">
      <c r="B662" s="85"/>
    </row>
    <row r="663" spans="2:2" ht="15.75" customHeight="1" x14ac:dyDescent="0.3">
      <c r="B663" s="85"/>
    </row>
    <row r="664" spans="2:2" ht="15.75" customHeight="1" x14ac:dyDescent="0.3">
      <c r="B664" s="85"/>
    </row>
    <row r="665" spans="2:2" ht="15.75" customHeight="1" x14ac:dyDescent="0.3">
      <c r="B665" s="85"/>
    </row>
    <row r="666" spans="2:2" ht="15.75" customHeight="1" x14ac:dyDescent="0.3">
      <c r="B666" s="85"/>
    </row>
    <row r="667" spans="2:2" ht="15.75" customHeight="1" x14ac:dyDescent="0.3">
      <c r="B667" s="85"/>
    </row>
    <row r="668" spans="2:2" ht="15.75" customHeight="1" x14ac:dyDescent="0.3">
      <c r="B668" s="85"/>
    </row>
    <row r="669" spans="2:2" ht="15.75" customHeight="1" x14ac:dyDescent="0.3">
      <c r="B669" s="85"/>
    </row>
    <row r="670" spans="2:2" ht="15.75" customHeight="1" x14ac:dyDescent="0.3">
      <c r="B670" s="85"/>
    </row>
    <row r="671" spans="2:2" ht="15.75" customHeight="1" x14ac:dyDescent="0.3">
      <c r="B671" s="85"/>
    </row>
    <row r="672" spans="2:2" ht="15.75" customHeight="1" x14ac:dyDescent="0.3">
      <c r="B672" s="85"/>
    </row>
    <row r="673" spans="2:2" ht="15.75" customHeight="1" x14ac:dyDescent="0.3">
      <c r="B673" s="85"/>
    </row>
    <row r="674" spans="2:2" ht="15.75" customHeight="1" x14ac:dyDescent="0.3">
      <c r="B674" s="85"/>
    </row>
    <row r="675" spans="2:2" ht="15.75" customHeight="1" x14ac:dyDescent="0.3">
      <c r="B675" s="85"/>
    </row>
    <row r="676" spans="2:2" ht="15.75" customHeight="1" x14ac:dyDescent="0.3">
      <c r="B676" s="85"/>
    </row>
    <row r="677" spans="2:2" ht="15.75" customHeight="1" x14ac:dyDescent="0.3">
      <c r="B677" s="85"/>
    </row>
    <row r="678" spans="2:2" ht="15.75" customHeight="1" x14ac:dyDescent="0.3">
      <c r="B678" s="85"/>
    </row>
    <row r="679" spans="2:2" ht="15.75" customHeight="1" x14ac:dyDescent="0.3">
      <c r="B679" s="85"/>
    </row>
    <row r="680" spans="2:2" ht="15.75" customHeight="1" x14ac:dyDescent="0.3">
      <c r="B680" s="85"/>
    </row>
    <row r="681" spans="2:2" ht="15.75" customHeight="1" x14ac:dyDescent="0.3">
      <c r="B681" s="85"/>
    </row>
    <row r="682" spans="2:2" ht="15.75" customHeight="1" x14ac:dyDescent="0.3">
      <c r="B682" s="85"/>
    </row>
    <row r="683" spans="2:2" ht="15.75" customHeight="1" x14ac:dyDescent="0.3">
      <c r="B683" s="85"/>
    </row>
    <row r="684" spans="2:2" ht="15.75" customHeight="1" x14ac:dyDescent="0.3">
      <c r="B684" s="85"/>
    </row>
    <row r="685" spans="2:2" ht="15.75" customHeight="1" x14ac:dyDescent="0.3">
      <c r="B685" s="85"/>
    </row>
    <row r="686" spans="2:2" ht="15.75" customHeight="1" x14ac:dyDescent="0.3">
      <c r="B686" s="85"/>
    </row>
    <row r="687" spans="2:2" ht="15.75" customHeight="1" x14ac:dyDescent="0.3">
      <c r="B687" s="85"/>
    </row>
    <row r="688" spans="2:2" ht="15.75" customHeight="1" x14ac:dyDescent="0.3">
      <c r="B688" s="85"/>
    </row>
    <row r="689" spans="2:2" ht="15.75" customHeight="1" x14ac:dyDescent="0.3">
      <c r="B689" s="85"/>
    </row>
    <row r="690" spans="2:2" ht="15.75" customHeight="1" x14ac:dyDescent="0.3">
      <c r="B690" s="85"/>
    </row>
    <row r="691" spans="2:2" ht="15.75" customHeight="1" x14ac:dyDescent="0.3">
      <c r="B691" s="85"/>
    </row>
    <row r="692" spans="2:2" ht="15.75" customHeight="1" x14ac:dyDescent="0.3">
      <c r="B692" s="85"/>
    </row>
    <row r="693" spans="2:2" ht="15.75" customHeight="1" x14ac:dyDescent="0.3">
      <c r="B693" s="85"/>
    </row>
    <row r="694" spans="2:2" ht="15.75" customHeight="1" x14ac:dyDescent="0.3">
      <c r="B694" s="85"/>
    </row>
    <row r="695" spans="2:2" ht="15.75" customHeight="1" x14ac:dyDescent="0.3">
      <c r="B695" s="85"/>
    </row>
    <row r="696" spans="2:2" ht="15.75" customHeight="1" x14ac:dyDescent="0.3">
      <c r="B696" s="85"/>
    </row>
    <row r="697" spans="2:2" ht="15.75" customHeight="1" x14ac:dyDescent="0.3">
      <c r="B697" s="85"/>
    </row>
    <row r="698" spans="2:2" ht="15.75" customHeight="1" x14ac:dyDescent="0.3">
      <c r="B698" s="85"/>
    </row>
    <row r="699" spans="2:2" ht="15.75" customHeight="1" x14ac:dyDescent="0.3">
      <c r="B699" s="85"/>
    </row>
    <row r="700" spans="2:2" ht="15.75" customHeight="1" x14ac:dyDescent="0.3">
      <c r="B700" s="85"/>
    </row>
    <row r="701" spans="2:2" ht="15.75" customHeight="1" x14ac:dyDescent="0.3">
      <c r="B701" s="85"/>
    </row>
    <row r="702" spans="2:2" ht="15.75" customHeight="1" x14ac:dyDescent="0.3">
      <c r="B702" s="85"/>
    </row>
    <row r="703" spans="2:2" ht="15.75" customHeight="1" x14ac:dyDescent="0.3">
      <c r="B703" s="85"/>
    </row>
    <row r="704" spans="2:2" ht="15.75" customHeight="1" x14ac:dyDescent="0.3">
      <c r="B704" s="85"/>
    </row>
    <row r="705" spans="2:2" ht="15.75" customHeight="1" x14ac:dyDescent="0.3">
      <c r="B705" s="85"/>
    </row>
    <row r="706" spans="2:2" ht="15.75" customHeight="1" x14ac:dyDescent="0.3">
      <c r="B706" s="85"/>
    </row>
    <row r="707" spans="2:2" ht="15.75" customHeight="1" x14ac:dyDescent="0.3">
      <c r="B707" s="85"/>
    </row>
    <row r="708" spans="2:2" ht="15.75" customHeight="1" x14ac:dyDescent="0.3">
      <c r="B708" s="85"/>
    </row>
    <row r="709" spans="2:2" ht="15.75" customHeight="1" x14ac:dyDescent="0.3">
      <c r="B709" s="85"/>
    </row>
    <row r="710" spans="2:2" ht="15.75" customHeight="1" x14ac:dyDescent="0.3">
      <c r="B710" s="85"/>
    </row>
    <row r="711" spans="2:2" ht="15.75" customHeight="1" x14ac:dyDescent="0.3">
      <c r="B711" s="85"/>
    </row>
    <row r="712" spans="2:2" ht="15.75" customHeight="1" x14ac:dyDescent="0.3">
      <c r="B712" s="85"/>
    </row>
    <row r="713" spans="2:2" ht="15.75" customHeight="1" x14ac:dyDescent="0.3">
      <c r="B713" s="85"/>
    </row>
    <row r="714" spans="2:2" ht="15.75" customHeight="1" x14ac:dyDescent="0.3">
      <c r="B714" s="85"/>
    </row>
    <row r="715" spans="2:2" ht="15.75" customHeight="1" x14ac:dyDescent="0.3">
      <c r="B715" s="85"/>
    </row>
    <row r="716" spans="2:2" ht="15.75" customHeight="1" x14ac:dyDescent="0.3">
      <c r="B716" s="85"/>
    </row>
    <row r="717" spans="2:2" ht="15.75" customHeight="1" x14ac:dyDescent="0.3">
      <c r="B717" s="85"/>
    </row>
    <row r="718" spans="2:2" ht="15.75" customHeight="1" x14ac:dyDescent="0.3">
      <c r="B718" s="85"/>
    </row>
    <row r="719" spans="2:2" ht="15.75" customHeight="1" x14ac:dyDescent="0.3">
      <c r="B719" s="85"/>
    </row>
    <row r="720" spans="2:2" ht="15.75" customHeight="1" x14ac:dyDescent="0.3">
      <c r="B720" s="85"/>
    </row>
    <row r="721" spans="2:2" ht="15.75" customHeight="1" x14ac:dyDescent="0.3">
      <c r="B721" s="85"/>
    </row>
    <row r="722" spans="2:2" ht="15.75" customHeight="1" x14ac:dyDescent="0.3">
      <c r="B722" s="85"/>
    </row>
    <row r="723" spans="2:2" ht="15.75" customHeight="1" x14ac:dyDescent="0.3">
      <c r="B723" s="85"/>
    </row>
    <row r="724" spans="2:2" ht="15.75" customHeight="1" x14ac:dyDescent="0.3">
      <c r="B724" s="85"/>
    </row>
    <row r="725" spans="2:2" ht="15.75" customHeight="1" x14ac:dyDescent="0.3">
      <c r="B725" s="85"/>
    </row>
    <row r="726" spans="2:2" ht="15.75" customHeight="1" x14ac:dyDescent="0.3">
      <c r="B726" s="85"/>
    </row>
    <row r="727" spans="2:2" ht="15.75" customHeight="1" x14ac:dyDescent="0.3">
      <c r="B727" s="85"/>
    </row>
    <row r="728" spans="2:2" ht="15.75" customHeight="1" x14ac:dyDescent="0.3">
      <c r="B728" s="85"/>
    </row>
    <row r="729" spans="2:2" ht="15.75" customHeight="1" x14ac:dyDescent="0.3">
      <c r="B729" s="85"/>
    </row>
    <row r="730" spans="2:2" ht="15.75" customHeight="1" x14ac:dyDescent="0.3">
      <c r="B730" s="85"/>
    </row>
    <row r="731" spans="2:2" ht="15.75" customHeight="1" x14ac:dyDescent="0.3">
      <c r="B731" s="85"/>
    </row>
    <row r="732" spans="2:2" ht="15.75" customHeight="1" x14ac:dyDescent="0.3">
      <c r="B732" s="85"/>
    </row>
    <row r="733" spans="2:2" ht="15.75" customHeight="1" x14ac:dyDescent="0.3">
      <c r="B733" s="85"/>
    </row>
    <row r="734" spans="2:2" ht="15.75" customHeight="1" x14ac:dyDescent="0.3">
      <c r="B734" s="85"/>
    </row>
    <row r="735" spans="2:2" ht="15.75" customHeight="1" x14ac:dyDescent="0.3">
      <c r="B735" s="85"/>
    </row>
    <row r="736" spans="2:2" ht="15.75" customHeight="1" x14ac:dyDescent="0.3">
      <c r="B736" s="85"/>
    </row>
    <row r="737" spans="2:2" ht="15.75" customHeight="1" x14ac:dyDescent="0.3">
      <c r="B737" s="85"/>
    </row>
    <row r="738" spans="2:2" ht="15.75" customHeight="1" x14ac:dyDescent="0.3">
      <c r="B738" s="85"/>
    </row>
    <row r="739" spans="2:2" ht="15.75" customHeight="1" x14ac:dyDescent="0.3">
      <c r="B739" s="85"/>
    </row>
    <row r="740" spans="2:2" ht="15.75" customHeight="1" x14ac:dyDescent="0.3">
      <c r="B740" s="85"/>
    </row>
    <row r="741" spans="2:2" ht="15.75" customHeight="1" x14ac:dyDescent="0.3">
      <c r="B741" s="85"/>
    </row>
    <row r="742" spans="2:2" ht="15.75" customHeight="1" x14ac:dyDescent="0.3">
      <c r="B742" s="85"/>
    </row>
    <row r="743" spans="2:2" ht="15.75" customHeight="1" x14ac:dyDescent="0.3">
      <c r="B743" s="85"/>
    </row>
    <row r="744" spans="2:2" ht="15.75" customHeight="1" x14ac:dyDescent="0.3">
      <c r="B744" s="85"/>
    </row>
    <row r="745" spans="2:2" ht="15.75" customHeight="1" x14ac:dyDescent="0.3">
      <c r="B745" s="85"/>
    </row>
    <row r="746" spans="2:2" ht="15.75" customHeight="1" x14ac:dyDescent="0.3">
      <c r="B746" s="85"/>
    </row>
    <row r="747" spans="2:2" ht="15.75" customHeight="1" x14ac:dyDescent="0.3">
      <c r="B747" s="85"/>
    </row>
    <row r="748" spans="2:2" ht="15.75" customHeight="1" x14ac:dyDescent="0.3">
      <c r="B748" s="85"/>
    </row>
    <row r="749" spans="2:2" ht="15.75" customHeight="1" x14ac:dyDescent="0.3">
      <c r="B749" s="85"/>
    </row>
    <row r="750" spans="2:2" ht="15.75" customHeight="1" x14ac:dyDescent="0.3">
      <c r="B750" s="85"/>
    </row>
    <row r="751" spans="2:2" ht="15.75" customHeight="1" x14ac:dyDescent="0.3">
      <c r="B751" s="85"/>
    </row>
    <row r="752" spans="2:2" ht="15.75" customHeight="1" x14ac:dyDescent="0.3">
      <c r="B752" s="85"/>
    </row>
    <row r="753" spans="2:2" ht="15.75" customHeight="1" x14ac:dyDescent="0.3">
      <c r="B753" s="85"/>
    </row>
    <row r="754" spans="2:2" ht="15.75" customHeight="1" x14ac:dyDescent="0.3">
      <c r="B754" s="85"/>
    </row>
    <row r="755" spans="2:2" ht="15.75" customHeight="1" x14ac:dyDescent="0.3">
      <c r="B755" s="85"/>
    </row>
    <row r="756" spans="2:2" ht="15.75" customHeight="1" x14ac:dyDescent="0.3">
      <c r="B756" s="85"/>
    </row>
    <row r="757" spans="2:2" ht="15.75" customHeight="1" x14ac:dyDescent="0.3">
      <c r="B757" s="85"/>
    </row>
    <row r="758" spans="2:2" ht="15.75" customHeight="1" x14ac:dyDescent="0.3">
      <c r="B758" s="85"/>
    </row>
    <row r="759" spans="2:2" ht="15.75" customHeight="1" x14ac:dyDescent="0.3">
      <c r="B759" s="85"/>
    </row>
    <row r="760" spans="2:2" ht="15.75" customHeight="1" x14ac:dyDescent="0.3">
      <c r="B760" s="85"/>
    </row>
    <row r="761" spans="2:2" ht="15.75" customHeight="1" x14ac:dyDescent="0.3">
      <c r="B761" s="85"/>
    </row>
    <row r="762" spans="2:2" ht="15.75" customHeight="1" x14ac:dyDescent="0.3">
      <c r="B762" s="85"/>
    </row>
    <row r="763" spans="2:2" ht="15.75" customHeight="1" x14ac:dyDescent="0.3">
      <c r="B763" s="85"/>
    </row>
    <row r="764" spans="2:2" ht="15.75" customHeight="1" x14ac:dyDescent="0.3">
      <c r="B764" s="85"/>
    </row>
    <row r="765" spans="2:2" ht="15.75" customHeight="1" x14ac:dyDescent="0.3">
      <c r="B765" s="85"/>
    </row>
    <row r="766" spans="2:2" ht="15.75" customHeight="1" x14ac:dyDescent="0.3">
      <c r="B766" s="85"/>
    </row>
    <row r="767" spans="2:2" ht="15.75" customHeight="1" x14ac:dyDescent="0.3">
      <c r="B767" s="85"/>
    </row>
    <row r="768" spans="2:2" ht="15.75" customHeight="1" x14ac:dyDescent="0.3">
      <c r="B768" s="85"/>
    </row>
    <row r="769" spans="2:2" ht="15.75" customHeight="1" x14ac:dyDescent="0.3">
      <c r="B769" s="85"/>
    </row>
    <row r="770" spans="2:2" ht="15.75" customHeight="1" x14ac:dyDescent="0.3">
      <c r="B770" s="85"/>
    </row>
    <row r="771" spans="2:2" ht="15.75" customHeight="1" x14ac:dyDescent="0.3">
      <c r="B771" s="85"/>
    </row>
    <row r="772" spans="2:2" ht="15.75" customHeight="1" x14ac:dyDescent="0.3">
      <c r="B772" s="85"/>
    </row>
    <row r="773" spans="2:2" ht="15.75" customHeight="1" x14ac:dyDescent="0.3">
      <c r="B773" s="85"/>
    </row>
    <row r="774" spans="2:2" ht="15.75" customHeight="1" x14ac:dyDescent="0.3">
      <c r="B774" s="85"/>
    </row>
    <row r="775" spans="2:2" ht="15.75" customHeight="1" x14ac:dyDescent="0.3">
      <c r="B775" s="85"/>
    </row>
    <row r="776" spans="2:2" ht="15.75" customHeight="1" x14ac:dyDescent="0.3">
      <c r="B776" s="85"/>
    </row>
    <row r="777" spans="2:2" ht="15.75" customHeight="1" x14ac:dyDescent="0.3">
      <c r="B777" s="85"/>
    </row>
    <row r="778" spans="2:2" ht="15.75" customHeight="1" x14ac:dyDescent="0.3">
      <c r="B778" s="85"/>
    </row>
    <row r="779" spans="2:2" ht="15.75" customHeight="1" x14ac:dyDescent="0.3">
      <c r="B779" s="85"/>
    </row>
    <row r="780" spans="2:2" ht="15.75" customHeight="1" x14ac:dyDescent="0.3">
      <c r="B780" s="85"/>
    </row>
    <row r="781" spans="2:2" ht="15.75" customHeight="1" x14ac:dyDescent="0.3">
      <c r="B781" s="85"/>
    </row>
    <row r="782" spans="2:2" ht="15.75" customHeight="1" x14ac:dyDescent="0.3">
      <c r="B782" s="85"/>
    </row>
    <row r="783" spans="2:2" ht="15.75" customHeight="1" x14ac:dyDescent="0.3">
      <c r="B783" s="85"/>
    </row>
    <row r="784" spans="2:2" ht="15.75" customHeight="1" x14ac:dyDescent="0.3">
      <c r="B784" s="85"/>
    </row>
    <row r="785" spans="2:2" ht="15.75" customHeight="1" x14ac:dyDescent="0.3">
      <c r="B785" s="85"/>
    </row>
    <row r="786" spans="2:2" ht="15.75" customHeight="1" x14ac:dyDescent="0.3">
      <c r="B786" s="85"/>
    </row>
    <row r="787" spans="2:2" ht="15.75" customHeight="1" x14ac:dyDescent="0.3">
      <c r="B787" s="85"/>
    </row>
    <row r="788" spans="2:2" ht="15.75" customHeight="1" x14ac:dyDescent="0.3">
      <c r="B788" s="85"/>
    </row>
    <row r="789" spans="2:2" ht="15.75" customHeight="1" x14ac:dyDescent="0.3">
      <c r="B789" s="85"/>
    </row>
    <row r="790" spans="2:2" ht="15.75" customHeight="1" x14ac:dyDescent="0.3">
      <c r="B790" s="85"/>
    </row>
    <row r="791" spans="2:2" ht="15.75" customHeight="1" x14ac:dyDescent="0.3">
      <c r="B791" s="85"/>
    </row>
    <row r="792" spans="2:2" ht="15.75" customHeight="1" x14ac:dyDescent="0.3">
      <c r="B792" s="85"/>
    </row>
    <row r="793" spans="2:2" ht="15.75" customHeight="1" x14ac:dyDescent="0.3">
      <c r="B793" s="85"/>
    </row>
    <row r="794" spans="2:2" ht="15.75" customHeight="1" x14ac:dyDescent="0.3">
      <c r="B794" s="85"/>
    </row>
    <row r="795" spans="2:2" ht="15.75" customHeight="1" x14ac:dyDescent="0.3">
      <c r="B795" s="85"/>
    </row>
    <row r="796" spans="2:2" ht="15.75" customHeight="1" x14ac:dyDescent="0.3">
      <c r="B796" s="85"/>
    </row>
    <row r="797" spans="2:2" ht="15.75" customHeight="1" x14ac:dyDescent="0.3">
      <c r="B797" s="85"/>
    </row>
    <row r="798" spans="2:2" ht="15.75" customHeight="1" x14ac:dyDescent="0.3">
      <c r="B798" s="85"/>
    </row>
    <row r="799" spans="2:2" ht="15.75" customHeight="1" x14ac:dyDescent="0.3">
      <c r="B799" s="85"/>
    </row>
    <row r="800" spans="2:2" ht="15.75" customHeight="1" x14ac:dyDescent="0.3">
      <c r="B800" s="85"/>
    </row>
    <row r="801" spans="2:2" ht="15.75" customHeight="1" x14ac:dyDescent="0.3">
      <c r="B801" s="85"/>
    </row>
    <row r="802" spans="2:2" ht="15.75" customHeight="1" x14ac:dyDescent="0.3">
      <c r="B802" s="85"/>
    </row>
    <row r="803" spans="2:2" ht="15.75" customHeight="1" x14ac:dyDescent="0.3">
      <c r="B803" s="85"/>
    </row>
    <row r="804" spans="2:2" ht="15.75" customHeight="1" x14ac:dyDescent="0.3">
      <c r="B804" s="85"/>
    </row>
    <row r="805" spans="2:2" ht="15.75" customHeight="1" x14ac:dyDescent="0.3">
      <c r="B805" s="85"/>
    </row>
    <row r="806" spans="2:2" ht="15.75" customHeight="1" x14ac:dyDescent="0.3">
      <c r="B806" s="85"/>
    </row>
    <row r="807" spans="2:2" ht="15.75" customHeight="1" x14ac:dyDescent="0.3">
      <c r="B807" s="85"/>
    </row>
    <row r="808" spans="2:2" ht="15.75" customHeight="1" x14ac:dyDescent="0.3">
      <c r="B808" s="85"/>
    </row>
    <row r="809" spans="2:2" ht="15.75" customHeight="1" x14ac:dyDescent="0.3">
      <c r="B809" s="85"/>
    </row>
    <row r="810" spans="2:2" ht="15.75" customHeight="1" x14ac:dyDescent="0.3">
      <c r="B810" s="85"/>
    </row>
    <row r="811" spans="2:2" ht="15.75" customHeight="1" x14ac:dyDescent="0.3">
      <c r="B811" s="85"/>
    </row>
    <row r="812" spans="2:2" ht="15.75" customHeight="1" x14ac:dyDescent="0.3">
      <c r="B812" s="85"/>
    </row>
    <row r="813" spans="2:2" ht="15.75" customHeight="1" x14ac:dyDescent="0.3">
      <c r="B813" s="85"/>
    </row>
    <row r="814" spans="2:2" ht="15.75" customHeight="1" x14ac:dyDescent="0.3">
      <c r="B814" s="85"/>
    </row>
    <row r="815" spans="2:2" ht="15.75" customHeight="1" x14ac:dyDescent="0.3">
      <c r="B815" s="85"/>
    </row>
    <row r="816" spans="2:2" ht="15.75" customHeight="1" x14ac:dyDescent="0.3">
      <c r="B816" s="85"/>
    </row>
    <row r="817" spans="2:2" ht="15.75" customHeight="1" x14ac:dyDescent="0.3">
      <c r="B817" s="85"/>
    </row>
    <row r="818" spans="2:2" ht="15.75" customHeight="1" x14ac:dyDescent="0.3">
      <c r="B818" s="85"/>
    </row>
    <row r="819" spans="2:2" ht="15.75" customHeight="1" x14ac:dyDescent="0.3">
      <c r="B819" s="85"/>
    </row>
    <row r="820" spans="2:2" ht="15.75" customHeight="1" x14ac:dyDescent="0.3">
      <c r="B820" s="85"/>
    </row>
    <row r="821" spans="2:2" ht="15.75" customHeight="1" x14ac:dyDescent="0.3">
      <c r="B821" s="85"/>
    </row>
    <row r="822" spans="2:2" ht="15.75" customHeight="1" x14ac:dyDescent="0.3">
      <c r="B822" s="85"/>
    </row>
    <row r="823" spans="2:2" ht="15.75" customHeight="1" x14ac:dyDescent="0.3">
      <c r="B823" s="85"/>
    </row>
    <row r="824" spans="2:2" ht="15.75" customHeight="1" x14ac:dyDescent="0.3">
      <c r="B824" s="85"/>
    </row>
    <row r="825" spans="2:2" ht="15.75" customHeight="1" x14ac:dyDescent="0.3">
      <c r="B825" s="85"/>
    </row>
    <row r="826" spans="2:2" ht="15.75" customHeight="1" x14ac:dyDescent="0.3">
      <c r="B826" s="85"/>
    </row>
    <row r="827" spans="2:2" ht="15.75" customHeight="1" x14ac:dyDescent="0.3">
      <c r="B827" s="85"/>
    </row>
    <row r="828" spans="2:2" ht="15.75" customHeight="1" x14ac:dyDescent="0.3">
      <c r="B828" s="85"/>
    </row>
    <row r="829" spans="2:2" ht="15.75" customHeight="1" x14ac:dyDescent="0.3">
      <c r="B829" s="85"/>
    </row>
    <row r="830" spans="2:2" ht="15.75" customHeight="1" x14ac:dyDescent="0.3">
      <c r="B830" s="85"/>
    </row>
    <row r="831" spans="2:2" ht="15.75" customHeight="1" x14ac:dyDescent="0.3">
      <c r="B831" s="85"/>
    </row>
    <row r="832" spans="2:2" ht="15.75" customHeight="1" x14ac:dyDescent="0.3">
      <c r="B832" s="85"/>
    </row>
    <row r="833" spans="2:2" ht="15.75" customHeight="1" x14ac:dyDescent="0.3">
      <c r="B833" s="85"/>
    </row>
    <row r="834" spans="2:2" ht="15.75" customHeight="1" x14ac:dyDescent="0.3">
      <c r="B834" s="85"/>
    </row>
    <row r="835" spans="2:2" ht="15.75" customHeight="1" x14ac:dyDescent="0.3">
      <c r="B835" s="85"/>
    </row>
    <row r="836" spans="2:2" ht="15.75" customHeight="1" x14ac:dyDescent="0.3">
      <c r="B836" s="85"/>
    </row>
    <row r="837" spans="2:2" ht="15.75" customHeight="1" x14ac:dyDescent="0.3">
      <c r="B837" s="85"/>
    </row>
    <row r="838" spans="2:2" ht="15.75" customHeight="1" x14ac:dyDescent="0.3">
      <c r="B838" s="85"/>
    </row>
    <row r="839" spans="2:2" ht="15.75" customHeight="1" x14ac:dyDescent="0.3">
      <c r="B839" s="85"/>
    </row>
    <row r="840" spans="2:2" ht="15.75" customHeight="1" x14ac:dyDescent="0.3">
      <c r="B840" s="85"/>
    </row>
    <row r="841" spans="2:2" ht="15.75" customHeight="1" x14ac:dyDescent="0.3">
      <c r="B841" s="85"/>
    </row>
    <row r="842" spans="2:2" ht="15.75" customHeight="1" x14ac:dyDescent="0.3">
      <c r="B842" s="85"/>
    </row>
    <row r="843" spans="2:2" ht="15.75" customHeight="1" x14ac:dyDescent="0.3">
      <c r="B843" s="85"/>
    </row>
    <row r="844" spans="2:2" ht="15.75" customHeight="1" x14ac:dyDescent="0.3">
      <c r="B844" s="85"/>
    </row>
    <row r="845" spans="2:2" ht="15.75" customHeight="1" x14ac:dyDescent="0.3">
      <c r="B845" s="85"/>
    </row>
    <row r="846" spans="2:2" ht="15.75" customHeight="1" x14ac:dyDescent="0.3">
      <c r="B846" s="85"/>
    </row>
    <row r="847" spans="2:2" ht="15.75" customHeight="1" x14ac:dyDescent="0.3">
      <c r="B847" s="85"/>
    </row>
    <row r="848" spans="2:2" ht="15.75" customHeight="1" x14ac:dyDescent="0.3">
      <c r="B848" s="85"/>
    </row>
    <row r="849" spans="2:2" ht="15.75" customHeight="1" x14ac:dyDescent="0.3">
      <c r="B849" s="85"/>
    </row>
    <row r="850" spans="2:2" ht="15.75" customHeight="1" x14ac:dyDescent="0.3">
      <c r="B850" s="85"/>
    </row>
    <row r="851" spans="2:2" ht="15.75" customHeight="1" x14ac:dyDescent="0.3">
      <c r="B851" s="85"/>
    </row>
    <row r="852" spans="2:2" ht="15.75" customHeight="1" x14ac:dyDescent="0.3">
      <c r="B852" s="85"/>
    </row>
    <row r="853" spans="2:2" ht="15.75" customHeight="1" x14ac:dyDescent="0.3">
      <c r="B853" s="85"/>
    </row>
    <row r="854" spans="2:2" ht="15.75" customHeight="1" x14ac:dyDescent="0.3">
      <c r="B854" s="85"/>
    </row>
    <row r="855" spans="2:2" ht="15.75" customHeight="1" x14ac:dyDescent="0.3">
      <c r="B855" s="85"/>
    </row>
    <row r="856" spans="2:2" ht="15.75" customHeight="1" x14ac:dyDescent="0.3">
      <c r="B856" s="85"/>
    </row>
    <row r="857" spans="2:2" ht="15.75" customHeight="1" x14ac:dyDescent="0.3">
      <c r="B857" s="85"/>
    </row>
    <row r="858" spans="2:2" ht="15.75" customHeight="1" x14ac:dyDescent="0.3">
      <c r="B858" s="85"/>
    </row>
    <row r="859" spans="2:2" ht="15.75" customHeight="1" x14ac:dyDescent="0.3">
      <c r="B859" s="85"/>
    </row>
    <row r="860" spans="2:2" ht="15.75" customHeight="1" x14ac:dyDescent="0.3">
      <c r="B860" s="85"/>
    </row>
    <row r="861" spans="2:2" ht="15.75" customHeight="1" x14ac:dyDescent="0.3">
      <c r="B861" s="85"/>
    </row>
    <row r="862" spans="2:2" ht="15.75" customHeight="1" x14ac:dyDescent="0.3">
      <c r="B862" s="85"/>
    </row>
    <row r="863" spans="2:2" ht="15.75" customHeight="1" x14ac:dyDescent="0.3">
      <c r="B863" s="85"/>
    </row>
    <row r="864" spans="2:2" ht="15.75" customHeight="1" x14ac:dyDescent="0.3">
      <c r="B864" s="85"/>
    </row>
    <row r="865" spans="2:2" ht="15.75" customHeight="1" x14ac:dyDescent="0.3">
      <c r="B865" s="85"/>
    </row>
    <row r="866" spans="2:2" ht="15.75" customHeight="1" x14ac:dyDescent="0.3">
      <c r="B866" s="85"/>
    </row>
    <row r="867" spans="2:2" ht="15.75" customHeight="1" x14ac:dyDescent="0.3">
      <c r="B867" s="85"/>
    </row>
    <row r="868" spans="2:2" ht="15.75" customHeight="1" x14ac:dyDescent="0.3">
      <c r="B868" s="85"/>
    </row>
    <row r="869" spans="2:2" ht="15.75" customHeight="1" x14ac:dyDescent="0.3">
      <c r="B869" s="85"/>
    </row>
    <row r="870" spans="2:2" ht="15.75" customHeight="1" x14ac:dyDescent="0.3">
      <c r="B870" s="85"/>
    </row>
    <row r="871" spans="2:2" ht="15.75" customHeight="1" x14ac:dyDescent="0.3">
      <c r="B871" s="85"/>
    </row>
    <row r="872" spans="2:2" ht="15.75" customHeight="1" x14ac:dyDescent="0.3">
      <c r="B872" s="85"/>
    </row>
    <row r="873" spans="2:2" ht="15.75" customHeight="1" x14ac:dyDescent="0.3">
      <c r="B873" s="85"/>
    </row>
    <row r="874" spans="2:2" ht="15.75" customHeight="1" x14ac:dyDescent="0.3">
      <c r="B874" s="85"/>
    </row>
    <row r="875" spans="2:2" ht="15.75" customHeight="1" x14ac:dyDescent="0.3">
      <c r="B875" s="85"/>
    </row>
    <row r="876" spans="2:2" ht="15.75" customHeight="1" x14ac:dyDescent="0.3">
      <c r="B876" s="85"/>
    </row>
    <row r="877" spans="2:2" ht="15.75" customHeight="1" x14ac:dyDescent="0.3">
      <c r="B877" s="85"/>
    </row>
    <row r="878" spans="2:2" ht="15.75" customHeight="1" x14ac:dyDescent="0.3">
      <c r="B878" s="85"/>
    </row>
    <row r="879" spans="2:2" ht="15.75" customHeight="1" x14ac:dyDescent="0.3">
      <c r="B879" s="85"/>
    </row>
    <row r="880" spans="2:2" ht="15.75" customHeight="1" x14ac:dyDescent="0.3">
      <c r="B880" s="85"/>
    </row>
    <row r="881" spans="2:2" ht="15.75" customHeight="1" x14ac:dyDescent="0.3">
      <c r="B881" s="85"/>
    </row>
    <row r="882" spans="2:2" ht="15.75" customHeight="1" x14ac:dyDescent="0.3">
      <c r="B882" s="85"/>
    </row>
    <row r="883" spans="2:2" ht="15.75" customHeight="1" x14ac:dyDescent="0.3">
      <c r="B883" s="85"/>
    </row>
    <row r="884" spans="2:2" ht="15.75" customHeight="1" x14ac:dyDescent="0.3">
      <c r="B884" s="85"/>
    </row>
    <row r="885" spans="2:2" ht="15.75" customHeight="1" x14ac:dyDescent="0.3">
      <c r="B885" s="85"/>
    </row>
    <row r="886" spans="2:2" ht="15.75" customHeight="1" x14ac:dyDescent="0.3">
      <c r="B886" s="85"/>
    </row>
    <row r="887" spans="2:2" ht="15.75" customHeight="1" x14ac:dyDescent="0.3">
      <c r="B887" s="85"/>
    </row>
    <row r="888" spans="2:2" ht="15.75" customHeight="1" x14ac:dyDescent="0.3">
      <c r="B888" s="85"/>
    </row>
    <row r="889" spans="2:2" ht="15.75" customHeight="1" x14ac:dyDescent="0.3">
      <c r="B889" s="85"/>
    </row>
    <row r="890" spans="2:2" ht="15.75" customHeight="1" x14ac:dyDescent="0.3">
      <c r="B890" s="85"/>
    </row>
    <row r="891" spans="2:2" ht="15.75" customHeight="1" x14ac:dyDescent="0.3">
      <c r="B891" s="85"/>
    </row>
    <row r="892" spans="2:2" ht="15.75" customHeight="1" x14ac:dyDescent="0.3">
      <c r="B892" s="85"/>
    </row>
    <row r="893" spans="2:2" ht="15.75" customHeight="1" x14ac:dyDescent="0.3">
      <c r="B893" s="85"/>
    </row>
    <row r="894" spans="2:2" ht="15.75" customHeight="1" x14ac:dyDescent="0.3">
      <c r="B894" s="85"/>
    </row>
    <row r="895" spans="2:2" ht="15.75" customHeight="1" x14ac:dyDescent="0.3">
      <c r="B895" s="85"/>
    </row>
    <row r="896" spans="2:2" ht="15.75" customHeight="1" x14ac:dyDescent="0.3">
      <c r="B896" s="85"/>
    </row>
    <row r="897" spans="2:2" ht="15.75" customHeight="1" x14ac:dyDescent="0.3">
      <c r="B897" s="85"/>
    </row>
    <row r="898" spans="2:2" ht="15.75" customHeight="1" x14ac:dyDescent="0.3">
      <c r="B898" s="85"/>
    </row>
    <row r="899" spans="2:2" ht="15.75" customHeight="1" x14ac:dyDescent="0.3">
      <c r="B899" s="85"/>
    </row>
    <row r="900" spans="2:2" ht="15.75" customHeight="1" x14ac:dyDescent="0.3">
      <c r="B900" s="85"/>
    </row>
    <row r="901" spans="2:2" ht="15.75" customHeight="1" x14ac:dyDescent="0.3">
      <c r="B901" s="85"/>
    </row>
    <row r="902" spans="2:2" ht="15.75" customHeight="1" x14ac:dyDescent="0.3">
      <c r="B902" s="85"/>
    </row>
    <row r="903" spans="2:2" ht="15.75" customHeight="1" x14ac:dyDescent="0.3">
      <c r="B903" s="85"/>
    </row>
    <row r="904" spans="2:2" ht="15.75" customHeight="1" x14ac:dyDescent="0.3">
      <c r="B904" s="85"/>
    </row>
    <row r="905" spans="2:2" ht="15.75" customHeight="1" x14ac:dyDescent="0.3">
      <c r="B905" s="85"/>
    </row>
    <row r="906" spans="2:2" ht="15.75" customHeight="1" x14ac:dyDescent="0.3">
      <c r="B906" s="85"/>
    </row>
    <row r="907" spans="2:2" ht="15.75" customHeight="1" x14ac:dyDescent="0.3">
      <c r="B907" s="85"/>
    </row>
    <row r="908" spans="2:2" ht="15.75" customHeight="1" x14ac:dyDescent="0.3">
      <c r="B908" s="85"/>
    </row>
    <row r="909" spans="2:2" ht="15.75" customHeight="1" x14ac:dyDescent="0.3">
      <c r="B909" s="85"/>
    </row>
    <row r="910" spans="2:2" ht="15.75" customHeight="1" x14ac:dyDescent="0.3">
      <c r="B910" s="85"/>
    </row>
    <row r="911" spans="2:2" ht="15.75" customHeight="1" x14ac:dyDescent="0.3">
      <c r="B911" s="85"/>
    </row>
    <row r="912" spans="2:2" ht="15.75" customHeight="1" x14ac:dyDescent="0.3">
      <c r="B912" s="85"/>
    </row>
    <row r="913" spans="2:2" ht="15.75" customHeight="1" x14ac:dyDescent="0.3">
      <c r="B913" s="85"/>
    </row>
    <row r="914" spans="2:2" ht="15.75" customHeight="1" x14ac:dyDescent="0.3">
      <c r="B914" s="85"/>
    </row>
    <row r="915" spans="2:2" ht="15.75" customHeight="1" x14ac:dyDescent="0.3">
      <c r="B915" s="85"/>
    </row>
    <row r="916" spans="2:2" ht="15.75" customHeight="1" x14ac:dyDescent="0.3">
      <c r="B916" s="85"/>
    </row>
    <row r="917" spans="2:2" ht="15.75" customHeight="1" x14ac:dyDescent="0.3">
      <c r="B917" s="85"/>
    </row>
    <row r="918" spans="2:2" ht="15.75" customHeight="1" x14ac:dyDescent="0.3">
      <c r="B918" s="85"/>
    </row>
    <row r="919" spans="2:2" ht="15.75" customHeight="1" x14ac:dyDescent="0.3">
      <c r="B919" s="85"/>
    </row>
    <row r="920" spans="2:2" ht="15.75" customHeight="1" x14ac:dyDescent="0.3">
      <c r="B920" s="85"/>
    </row>
    <row r="921" spans="2:2" ht="15.75" customHeight="1" x14ac:dyDescent="0.3">
      <c r="B921" s="85"/>
    </row>
    <row r="922" spans="2:2" ht="15.75" customHeight="1" x14ac:dyDescent="0.3">
      <c r="B922" s="85"/>
    </row>
    <row r="923" spans="2:2" ht="15.75" customHeight="1" x14ac:dyDescent="0.3">
      <c r="B923" s="85"/>
    </row>
    <row r="924" spans="2:2" ht="15.75" customHeight="1" x14ac:dyDescent="0.3">
      <c r="B924" s="85"/>
    </row>
    <row r="925" spans="2:2" ht="15.75" customHeight="1" x14ac:dyDescent="0.3">
      <c r="B925" s="85"/>
    </row>
    <row r="926" spans="2:2" ht="15.75" customHeight="1" x14ac:dyDescent="0.3">
      <c r="B926" s="85"/>
    </row>
    <row r="927" spans="2:2" ht="15.75" customHeight="1" x14ac:dyDescent="0.3">
      <c r="B927" s="85"/>
    </row>
    <row r="928" spans="2:2" ht="15.75" customHeight="1" x14ac:dyDescent="0.3">
      <c r="B928" s="85"/>
    </row>
    <row r="929" spans="2:2" ht="15.75" customHeight="1" x14ac:dyDescent="0.3">
      <c r="B929" s="85"/>
    </row>
    <row r="930" spans="2:2" ht="15.75" customHeight="1" x14ac:dyDescent="0.3">
      <c r="B930" s="85"/>
    </row>
    <row r="931" spans="2:2" ht="15.75" customHeight="1" x14ac:dyDescent="0.3">
      <c r="B931" s="85"/>
    </row>
    <row r="932" spans="2:2" ht="15.75" customHeight="1" x14ac:dyDescent="0.3">
      <c r="B932" s="85"/>
    </row>
    <row r="933" spans="2:2" ht="15.75" customHeight="1" x14ac:dyDescent="0.3">
      <c r="B933" s="85"/>
    </row>
    <row r="934" spans="2:2" ht="15.75" customHeight="1" x14ac:dyDescent="0.3">
      <c r="B934" s="85"/>
    </row>
    <row r="935" spans="2:2" ht="15.75" customHeight="1" x14ac:dyDescent="0.3">
      <c r="B935" s="85"/>
    </row>
    <row r="936" spans="2:2" ht="15.75" customHeight="1" x14ac:dyDescent="0.3">
      <c r="B936" s="85"/>
    </row>
    <row r="937" spans="2:2" ht="15.75" customHeight="1" x14ac:dyDescent="0.3">
      <c r="B937" s="85"/>
    </row>
    <row r="938" spans="2:2" ht="15.75" customHeight="1" x14ac:dyDescent="0.3">
      <c r="B938" s="85"/>
    </row>
    <row r="939" spans="2:2" ht="15.75" customHeight="1" x14ac:dyDescent="0.3">
      <c r="B939" s="85"/>
    </row>
    <row r="940" spans="2:2" ht="15.75" customHeight="1" x14ac:dyDescent="0.3">
      <c r="B940" s="85"/>
    </row>
    <row r="941" spans="2:2" ht="15.75" customHeight="1" x14ac:dyDescent="0.3">
      <c r="B941" s="85"/>
    </row>
    <row r="942" spans="2:2" ht="15.75" customHeight="1" x14ac:dyDescent="0.3">
      <c r="B942" s="85"/>
    </row>
    <row r="943" spans="2:2" ht="15.75" customHeight="1" x14ac:dyDescent="0.3">
      <c r="B943" s="85"/>
    </row>
    <row r="944" spans="2:2" ht="15.75" customHeight="1" x14ac:dyDescent="0.3">
      <c r="B944" s="85"/>
    </row>
    <row r="945" spans="2:2" ht="15.75" customHeight="1" x14ac:dyDescent="0.3">
      <c r="B945" s="85"/>
    </row>
    <row r="946" spans="2:2" ht="15.75" customHeight="1" x14ac:dyDescent="0.3">
      <c r="B946" s="85"/>
    </row>
    <row r="947" spans="2:2" ht="15.75" customHeight="1" x14ac:dyDescent="0.3">
      <c r="B947" s="85"/>
    </row>
    <row r="948" spans="2:2" ht="15.75" customHeight="1" x14ac:dyDescent="0.3">
      <c r="B948" s="85"/>
    </row>
    <row r="949" spans="2:2" ht="15.75" customHeight="1" x14ac:dyDescent="0.3">
      <c r="B949" s="85"/>
    </row>
    <row r="950" spans="2:2" ht="15.75" customHeight="1" x14ac:dyDescent="0.3">
      <c r="B950" s="85"/>
    </row>
    <row r="951" spans="2:2" ht="15.75" customHeight="1" x14ac:dyDescent="0.3">
      <c r="B951" s="85"/>
    </row>
    <row r="952" spans="2:2" ht="15.75" customHeight="1" x14ac:dyDescent="0.3">
      <c r="B952" s="85"/>
    </row>
    <row r="953" spans="2:2" ht="15.75" customHeight="1" x14ac:dyDescent="0.3">
      <c r="B953" s="85"/>
    </row>
    <row r="954" spans="2:2" ht="15.75" customHeight="1" x14ac:dyDescent="0.3">
      <c r="B954" s="85"/>
    </row>
    <row r="955" spans="2:2" ht="15.75" customHeight="1" x14ac:dyDescent="0.3">
      <c r="B955" s="85"/>
    </row>
    <row r="956" spans="2:2" ht="15.75" customHeight="1" x14ac:dyDescent="0.3">
      <c r="B956" s="85"/>
    </row>
    <row r="957" spans="2:2" ht="15.75" customHeight="1" x14ac:dyDescent="0.3">
      <c r="B957" s="85"/>
    </row>
    <row r="958" spans="2:2" ht="15.75" customHeight="1" x14ac:dyDescent="0.3">
      <c r="B958" s="85"/>
    </row>
    <row r="959" spans="2:2" ht="15.75" customHeight="1" x14ac:dyDescent="0.3">
      <c r="B959" s="85"/>
    </row>
    <row r="960" spans="2:2" ht="15.75" customHeight="1" x14ac:dyDescent="0.3">
      <c r="B960" s="85"/>
    </row>
    <row r="961" spans="2:2" ht="15.75" customHeight="1" x14ac:dyDescent="0.3">
      <c r="B961" s="85"/>
    </row>
    <row r="962" spans="2:2" ht="15.75" customHeight="1" x14ac:dyDescent="0.3">
      <c r="B962" s="85"/>
    </row>
    <row r="963" spans="2:2" ht="15.75" customHeight="1" x14ac:dyDescent="0.3">
      <c r="B963" s="85"/>
    </row>
    <row r="964" spans="2:2" ht="15.75" customHeight="1" x14ac:dyDescent="0.3">
      <c r="B964" s="85"/>
    </row>
    <row r="965" spans="2:2" ht="15.75" customHeight="1" x14ac:dyDescent="0.3">
      <c r="B965" s="85"/>
    </row>
    <row r="966" spans="2:2" ht="15.75" customHeight="1" x14ac:dyDescent="0.3">
      <c r="B966" s="85"/>
    </row>
    <row r="967" spans="2:2" ht="15.75" customHeight="1" x14ac:dyDescent="0.3">
      <c r="B967" s="85"/>
    </row>
    <row r="968" spans="2:2" ht="15.75" customHeight="1" x14ac:dyDescent="0.3">
      <c r="B968" s="85"/>
    </row>
    <row r="969" spans="2:2" ht="15.75" customHeight="1" x14ac:dyDescent="0.3">
      <c r="B969" s="85"/>
    </row>
    <row r="970" spans="2:2" ht="15.75" customHeight="1" x14ac:dyDescent="0.3">
      <c r="B970" s="85"/>
    </row>
    <row r="971" spans="2:2" ht="15.75" customHeight="1" x14ac:dyDescent="0.3">
      <c r="B971" s="85"/>
    </row>
    <row r="972" spans="2:2" ht="15.75" customHeight="1" x14ac:dyDescent="0.3">
      <c r="B972" s="85"/>
    </row>
    <row r="973" spans="2:2" ht="15.75" customHeight="1" x14ac:dyDescent="0.3">
      <c r="B973" s="85"/>
    </row>
    <row r="974" spans="2:2" ht="15.75" customHeight="1" x14ac:dyDescent="0.3">
      <c r="B974" s="85"/>
    </row>
    <row r="975" spans="2:2" ht="15.75" customHeight="1" x14ac:dyDescent="0.3">
      <c r="B975" s="85"/>
    </row>
    <row r="976" spans="2:2" ht="15.75" customHeight="1" x14ac:dyDescent="0.3">
      <c r="B976" s="85"/>
    </row>
    <row r="977" spans="2:2" ht="15.75" customHeight="1" x14ac:dyDescent="0.3">
      <c r="B977" s="85"/>
    </row>
    <row r="978" spans="2:2" ht="15.75" customHeight="1" x14ac:dyDescent="0.3">
      <c r="B978" s="85"/>
    </row>
    <row r="979" spans="2:2" ht="15.75" customHeight="1" x14ac:dyDescent="0.3">
      <c r="B979" s="85"/>
    </row>
    <row r="980" spans="2:2" ht="15.75" customHeight="1" x14ac:dyDescent="0.3">
      <c r="B980" s="85"/>
    </row>
    <row r="981" spans="2:2" ht="15.75" customHeight="1" x14ac:dyDescent="0.3">
      <c r="B981" s="85"/>
    </row>
    <row r="982" spans="2:2" ht="15.75" customHeight="1" x14ac:dyDescent="0.3">
      <c r="B982" s="85"/>
    </row>
    <row r="983" spans="2:2" ht="15.75" customHeight="1" x14ac:dyDescent="0.3">
      <c r="B983" s="85"/>
    </row>
    <row r="984" spans="2:2" ht="15.75" customHeight="1" x14ac:dyDescent="0.3">
      <c r="B984" s="85"/>
    </row>
    <row r="985" spans="2:2" ht="15.75" customHeight="1" x14ac:dyDescent="0.3">
      <c r="B985" s="85"/>
    </row>
    <row r="986" spans="2:2" ht="15.75" customHeight="1" x14ac:dyDescent="0.3">
      <c r="B986" s="85"/>
    </row>
    <row r="987" spans="2:2" ht="15.75" customHeight="1" x14ac:dyDescent="0.3">
      <c r="B987" s="85"/>
    </row>
    <row r="988" spans="2:2" ht="15.75" customHeight="1" x14ac:dyDescent="0.3">
      <c r="B988" s="85"/>
    </row>
    <row r="989" spans="2:2" ht="15.75" customHeight="1" x14ac:dyDescent="0.3">
      <c r="B989" s="85"/>
    </row>
    <row r="990" spans="2:2" ht="15.75" customHeight="1" x14ac:dyDescent="0.3">
      <c r="B990" s="85"/>
    </row>
    <row r="991" spans="2:2" ht="15.75" customHeight="1" x14ac:dyDescent="0.3">
      <c r="B991" s="85"/>
    </row>
    <row r="992" spans="2:2" ht="15.75" customHeight="1" x14ac:dyDescent="0.3">
      <c r="B992" s="85"/>
    </row>
    <row r="993" spans="2:2" ht="15.75" customHeight="1" x14ac:dyDescent="0.3">
      <c r="B993" s="85"/>
    </row>
    <row r="994" spans="2:2" ht="15.75" customHeight="1" x14ac:dyDescent="0.3">
      <c r="B994" s="85"/>
    </row>
    <row r="995" spans="2:2" ht="15.75" customHeight="1" x14ac:dyDescent="0.3">
      <c r="B995" s="85"/>
    </row>
    <row r="996" spans="2:2" ht="15.75" customHeight="1" x14ac:dyDescent="0.3">
      <c r="B996" s="85"/>
    </row>
    <row r="997" spans="2:2" ht="15.75" customHeight="1" x14ac:dyDescent="0.3">
      <c r="B997" s="85"/>
    </row>
    <row r="998" spans="2:2" ht="15.75" customHeight="1" x14ac:dyDescent="0.3">
      <c r="B998" s="85"/>
    </row>
    <row r="999" spans="2:2" ht="15.75" customHeight="1" x14ac:dyDescent="0.3">
      <c r="B999" s="85"/>
    </row>
    <row r="1000" spans="2:2" ht="15.75" customHeight="1" x14ac:dyDescent="0.3">
      <c r="B1000" s="8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BRASIL</vt:lpstr>
      <vt:lpstr>DADOS COBERTURA CAATINGA</vt:lpstr>
      <vt:lpstr>SANKEY</vt:lpstr>
      <vt:lpstr>GRAFICO HISTORICO</vt:lpstr>
      <vt:lpstr>Manchetes</vt:lpstr>
      <vt:lpstr>Matriz Cerrado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Tasso Azevedo</dc:creator>
  <cp:lastModifiedBy>Artur Lupinetti</cp:lastModifiedBy>
  <dcterms:created xsi:type="dcterms:W3CDTF">2018-08-07T23:17:42Z</dcterms:created>
  <dcterms:modified xsi:type="dcterms:W3CDTF">2023-04-12T11:40:29Z</dcterms:modified>
</cp:coreProperties>
</file>