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SIL" sheetId="1" r:id="rId4"/>
    <sheet state="visible" name="DADOS COBERTURA CAATINGA" sheetId="2" r:id="rId5"/>
    <sheet state="visible" name="SANKEY" sheetId="3" r:id="rId6"/>
    <sheet state="visible" name="GRAFICO HISTORICO" sheetId="4" r:id="rId7"/>
    <sheet state="visible" name="Manchetes" sheetId="5" r:id="rId8"/>
    <sheet state="hidden" name="Matriz Cerrado" sheetId="6" r:id="rId9"/>
  </sheets>
  <definedNames/>
  <calcPr/>
  <extLst>
    <ext uri="GoogleSheetsCustomDataVersion2">
      <go:sheetsCustomData xmlns:go="http://customooxmlschemas.google.com/" r:id="rId10" roundtripDataChecksum="//hlNLOe8OgpOc91m2Rl1apiiiqBSY48BUcdZFaa2o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ID#AAAA3Igxkjs
Soltan Galano    (2023-08-14 21:59:03)
não deve ser 2022
------
ID#AAAA3Igxkkk
Soltan Galano    (2023-08-14 22:13:01)
os dados coincidem com a tabela dos graficos historicos para 2022</t>
      </text>
    </comment>
  </commentList>
  <extLst>
    <ext uri="GoogleSheetsCustomDataVersion2">
      <go:sheetsCustomData xmlns:go="http://customooxmlschemas.google.com/" r:id="rId1" roundtripDataSignature="AMtx7mjpgfSsRVFp3we3vvFJgS5yOgih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ID#AAAA3IgxkkM
Soltan Galano    (2023-08-14 22:06:20)
esta diferente a 34.330.178</t>
      </text>
    </comment>
    <comment authorId="0" ref="D10">
      <text>
        <t xml:space="preserve">======
ID#AAAA3IgxkkI
Soltan Galano    (2023-08-14 22:05:37)
para Fromação natural não Florestal mesma coisa, na aba anterior está como 2.995.959</t>
      </text>
    </comment>
    <comment authorId="0" ref="C10">
      <text>
        <t xml:space="preserve">======
ID#AAAA3IgxkkA
Soltan Galano    (2023-08-14 22:04:52)
á área registrada em DADOS Cobertura Caatinga de Floresta está como 46913688 diferente de aqui</t>
      </text>
    </comment>
    <comment authorId="0" ref="B10">
      <text>
        <t xml:space="preserve">======
ID#AAAA3Igxkj8
Soltan Galano    (2023-08-14 22:04:12)
é 2022 ou 2021</t>
      </text>
    </comment>
    <comment authorId="0" ref="C5">
      <text>
        <t xml:space="preserve">======
ID#AAAA3Igxkj0
Soltan Galano    (2023-08-14 22:01:49)
á área registrada em DADOS Cobertura Caatinga de Floresta está como 46913688 diferente de aqui</t>
      </text>
    </comment>
  </commentList>
  <extLst>
    <ext uri="GoogleSheetsCustomDataVersion2">
      <go:sheetsCustomData xmlns:go="http://customooxmlschemas.google.com/" r:id="rId1" roundtripDataSignature="AMtx7migV1S//MsiXZPGNZeb2kfQYQTne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17">
      <text>
        <t xml:space="preserve">======
ID#AAAA3Igxkkc
Soltan Galano    (2023-08-14 22:11:00)
valor diferente a tabela do SANKEY
------
ID#AAAA3Igxkkg
Soltan Galano    (2023-08-14 22:12:12)
coincide com a tabela de Dados de Cobertura na aba 2 , mas lá dez ano 2021</t>
      </text>
    </comment>
    <comment authorId="0" ref="AL5">
      <text>
        <t xml:space="preserve">======
ID#AAAA3IgxkkY
Soltan Galano    (2023-08-14 22:10:01)
esta diferente ao valor registrado na tabela de SANKEY</t>
      </text>
    </comment>
    <comment authorId="0" ref="B22">
      <text>
        <t xml:space="preserve">======
ID#AAAA3IgxkkU
Soltan Galano    (2023-08-14 22:08:26)
o valor está diferente a tabela anterior</t>
      </text>
    </comment>
    <comment authorId="0" ref="B5">
      <text>
        <t xml:space="preserve">======
ID#AAAA3IgxkkQ
Soltan Galano    (2023-08-14 22:07:45)
o número esta diferente a tabela do gráfico de SANKEY 52.571.545</t>
      </text>
    </comment>
  </commentList>
  <extLst>
    <ext uri="GoogleSheetsCustomDataVersion2">
      <go:sheetsCustomData xmlns:go="http://customooxmlschemas.google.com/" r:id="rId1" roundtripDataSignature="AMtx7mgUo3mvmXb8eaHPM8TW7e7l+7xkXA=="/>
    </ext>
  </extLst>
</comments>
</file>

<file path=xl/sharedStrings.xml><?xml version="1.0" encoding="utf-8"?>
<sst xmlns="http://schemas.openxmlformats.org/spreadsheetml/2006/main" count="732" uniqueCount="92">
  <si>
    <t>Area total</t>
  </si>
  <si>
    <t>Area Mha</t>
  </si>
  <si>
    <t>%</t>
  </si>
  <si>
    <t>AMAZONIA</t>
  </si>
  <si>
    <t>CAATINGA</t>
  </si>
  <si>
    <t>CERRADO</t>
  </si>
  <si>
    <t>MATA ATLANTICA</t>
  </si>
  <si>
    <t>PAMPA</t>
  </si>
  <si>
    <t>PANTANAL</t>
  </si>
  <si>
    <t>Total</t>
  </si>
  <si>
    <t>Floresta</t>
  </si>
  <si>
    <t>Formação Natural não Florestal</t>
  </si>
  <si>
    <t>Agropecuária</t>
  </si>
  <si>
    <t>Área não Vegetada</t>
  </si>
  <si>
    <t>Corpo D'água</t>
  </si>
  <si>
    <t>Não Observado</t>
  </si>
  <si>
    <t>Para o Grafico Circular da composião do uso da terra 2022</t>
  </si>
  <si>
    <t>Area total (ha)</t>
  </si>
  <si>
    <t>Mha</t>
  </si>
  <si>
    <t>1. Forest</t>
  </si>
  <si>
    <t>Forest Formation</t>
  </si>
  <si>
    <t>1. Floresta</t>
  </si>
  <si>
    <t>Savanna Formation</t>
  </si>
  <si>
    <t>Magrove</t>
  </si>
  <si>
    <t>Wooded Restinga</t>
  </si>
  <si>
    <t>2. Non Forest Natural Formation</t>
  </si>
  <si>
    <t>Grassland</t>
  </si>
  <si>
    <t>2. Formação Natural não Florestal</t>
  </si>
  <si>
    <t>Formação Campestre</t>
  </si>
  <si>
    <t>Herbaceous/Shrub Restinga</t>
  </si>
  <si>
    <t>Other Non Forest Natural Formation</t>
  </si>
  <si>
    <t>Rocky outcrop</t>
  </si>
  <si>
    <t xml:space="preserve"> Outros</t>
  </si>
  <si>
    <t>Salt flat</t>
  </si>
  <si>
    <t>Wetland</t>
  </si>
  <si>
    <t>3. Agropecuária</t>
  </si>
  <si>
    <t>3. Farming</t>
  </si>
  <si>
    <t>Agriculture</t>
  </si>
  <si>
    <t>Forest Plantation</t>
  </si>
  <si>
    <t>Mosaic of Agriculture and Pasture</t>
  </si>
  <si>
    <t>Pasture</t>
  </si>
  <si>
    <t>4. Non Vegetated Area</t>
  </si>
  <si>
    <t>4. Área não Vegetada</t>
  </si>
  <si>
    <t>Beach and Dune</t>
  </si>
  <si>
    <t>Mining</t>
  </si>
  <si>
    <t>Other Non Vegetated Area</t>
  </si>
  <si>
    <t>Urban Infrastructure</t>
  </si>
  <si>
    <t>5. Water</t>
  </si>
  <si>
    <t>5. Corpo D'água</t>
  </si>
  <si>
    <t>Artificial Water Body</t>
  </si>
  <si>
    <t>River, Lake and Ocean</t>
  </si>
  <si>
    <t>6. Non Observed</t>
  </si>
  <si>
    <t>Total Geral</t>
  </si>
  <si>
    <t>Transições 1985 a 2022</t>
  </si>
  <si>
    <t>Classes</t>
  </si>
  <si>
    <t>Total 1985</t>
  </si>
  <si>
    <t>Total 2022</t>
  </si>
  <si>
    <t>4. Outros</t>
  </si>
  <si>
    <t>bioma</t>
  </si>
  <si>
    <t>Fazer três graficos com dados das linhas marcadas em AMARELO</t>
  </si>
  <si>
    <t>Aquaculture</t>
  </si>
  <si>
    <t>Para as manchetes da CAATINGA</t>
  </si>
  <si>
    <t>crescimento da área de agropecuária entre 1985 e 2022</t>
  </si>
  <si>
    <t>Perda de cobertura remanescente de vegetação nativa entre 1985 e 2022</t>
  </si>
  <si>
    <t>cobertura de vegetação nativa no bioma em 2022</t>
  </si>
  <si>
    <t/>
  </si>
  <si>
    <t>Pastagem</t>
  </si>
  <si>
    <t>Formação Campestre (Campo)</t>
  </si>
  <si>
    <t>Formações Florestais</t>
  </si>
  <si>
    <t>Formações Savanicas</t>
  </si>
  <si>
    <t>Florestas Plantadas</t>
  </si>
  <si>
    <t>Cultivo Anual e Perene</t>
  </si>
  <si>
    <t>Cultivo Semi-Perene</t>
  </si>
  <si>
    <t>Mosaico de Cultivos</t>
  </si>
  <si>
    <t>Mosaico de Agricultura ou Pastagem</t>
  </si>
  <si>
    <t>Outros</t>
  </si>
  <si>
    <t>Praias e dunas</t>
  </si>
  <si>
    <t>Agricultura</t>
  </si>
  <si>
    <t>Formações Florestais Naturais</t>
  </si>
  <si>
    <t>Mangue</t>
  </si>
  <si>
    <t>Infraestrutura Urbana</t>
  </si>
  <si>
    <t>Outras áreas não vegetadas</t>
  </si>
  <si>
    <t>Corpos Dágua</t>
  </si>
  <si>
    <t>Não observado</t>
  </si>
  <si>
    <t>Apicum</t>
  </si>
  <si>
    <t>Aquicultura</t>
  </si>
  <si>
    <t>Afloramento Rochoso</t>
  </si>
  <si>
    <t>Mineração</t>
  </si>
  <si>
    <t>Área Úmida Natural não Florestal</t>
  </si>
  <si>
    <t>Outra formação não Florestal</t>
  </si>
  <si>
    <t>Rios, Lagos e Oceanos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</si>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</sst>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_);_(* \(#,##0.000\);_(* &quot;-&quot;??_);_(@_)"/>
    <numFmt numFmtId="168" formatCode="_(* #,##0.0_);_(* \(#,##0.0\);_(* &quot;-&quot;??.0_);_(@_)"/>
    <numFmt numFmtId="169" formatCode="_-* #,##0_-;\-* #,##0_-;_-* &quot;-&quot;??_-;_-@"/>
    <numFmt numFmtId="170" formatCode="_-* #,##0.00_-;\-* #,##0.00_-;_-* &quot;-&quot;??_-;_-@"/>
  </numFmts>
  <fonts count="17">
    <font>
      <sz val="12.0"/>
      <color theme="1"/>
      <name val="Arial"/>
      <scheme val="minor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/>
    <font>
      <b/>
      <sz val="22.0"/>
      <color theme="1"/>
      <name val="Calibri"/>
    </font>
    <font>
      <sz val="12.0"/>
      <color rgb="FF006100"/>
      <name val="Calibri"/>
    </font>
    <font>
      <sz val="9.0"/>
      <color rgb="FF1F1F1F"/>
      <name val="&quot;Google Sans&quot;"/>
    </font>
    <font>
      <b/>
      <sz val="20.0"/>
      <color rgb="FFFF0000"/>
      <name val="Calibri"/>
    </font>
    <font>
      <sz val="12.0"/>
      <color rgb="FFFFFFFF"/>
      <name val="Calibri"/>
    </font>
    <font>
      <sz val="12.0"/>
      <color rgb="FF9C5700"/>
      <name val="Calibri"/>
    </font>
    <font>
      <sz val="18.0"/>
      <color theme="1"/>
      <name val="Calibri"/>
    </font>
    <font>
      <sz val="15.0"/>
      <color rgb="FF4B4B4B"/>
      <name val="Arial"/>
    </font>
    <font>
      <b/>
      <sz val="24.0"/>
      <color theme="1"/>
      <name val="Calibri"/>
    </font>
    <font>
      <sz val="18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5B9BD5"/>
        <bgColor rgb="FF5B9BD5"/>
      </patternFill>
    </fill>
    <fill>
      <patternFill patternType="solid">
        <fgColor rgb="FFFFEB9C"/>
        <bgColor rgb="FFFFEB9C"/>
      </patternFill>
    </fill>
  </fills>
  <borders count="1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/>
      <right/>
      <top style="thin">
        <color rgb="FF8EAADB"/>
      </top>
      <bottom/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164" xfId="0" applyAlignment="1" applyFont="1" applyNumberFormat="1">
      <alignment horizontal="right"/>
    </xf>
    <xf borderId="0" fillId="0" fontId="1" numFmtId="165" xfId="0" applyFont="1" applyNumberFormat="1"/>
    <xf borderId="0" fillId="0" fontId="1" numFmtId="166" xfId="0" applyFont="1" applyNumberFormat="1"/>
    <xf borderId="1" fillId="2" fontId="3" numFmtId="0" xfId="0" applyBorder="1" applyFont="1"/>
    <xf borderId="1" fillId="2" fontId="3" numFmtId="164" xfId="0" applyBorder="1" applyFont="1" applyNumberFormat="1"/>
    <xf borderId="1" fillId="2" fontId="1" numFmtId="165" xfId="0" applyBorder="1" applyFont="1" applyNumberFormat="1"/>
    <xf borderId="1" fillId="3" fontId="1" numFmtId="0" xfId="0" applyBorder="1" applyFill="1" applyFont="1"/>
    <xf borderId="1" fillId="4" fontId="2" numFmtId="164" xfId="0" applyAlignment="1" applyBorder="1" applyFill="1" applyFont="1" applyNumberFormat="1">
      <alignment horizontal="right"/>
    </xf>
    <xf borderId="1" fillId="3" fontId="1" numFmtId="165" xfId="0" applyBorder="1" applyFont="1" applyNumberFormat="1"/>
    <xf borderId="1" fillId="3" fontId="1" numFmtId="166" xfId="0" applyBorder="1" applyFont="1" applyNumberFormat="1"/>
    <xf borderId="0" fillId="0" fontId="1" numFmtId="9" xfId="0" applyFont="1" applyNumberFormat="1"/>
    <xf borderId="2" fillId="0" fontId="4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Alignment="1" applyFont="1">
      <alignment horizontal="right"/>
    </xf>
    <xf borderId="1" fillId="5" fontId="5" numFmtId="164" xfId="0" applyBorder="1" applyFill="1" applyFont="1" applyNumberFormat="1"/>
    <xf borderId="1" fillId="5" fontId="5" numFmtId="167" xfId="0" applyAlignment="1" applyBorder="1" applyFont="1" applyNumberFormat="1">
      <alignment horizontal="right"/>
    </xf>
    <xf borderId="1" fillId="5" fontId="5" numFmtId="10" xfId="0" applyAlignment="1" applyBorder="1" applyFont="1" applyNumberFormat="1">
      <alignment horizontal="right"/>
    </xf>
    <xf borderId="0" fillId="0" fontId="1" numFmtId="164" xfId="0" applyFont="1" applyNumberFormat="1"/>
    <xf borderId="0" fillId="0" fontId="5" numFmtId="164" xfId="0" applyFont="1" applyNumberFormat="1"/>
    <xf borderId="0" fillId="0" fontId="5" numFmtId="167" xfId="0" applyAlignment="1" applyFont="1" applyNumberFormat="1">
      <alignment horizontal="right"/>
    </xf>
    <xf borderId="0" fillId="0" fontId="5" numFmtId="10" xfId="0" applyAlignment="1" applyFont="1" applyNumberFormat="1">
      <alignment horizontal="right"/>
    </xf>
    <xf borderId="3" fillId="5" fontId="5" numFmtId="164" xfId="0" applyAlignment="1" applyBorder="1" applyFont="1" applyNumberFormat="1">
      <alignment vertical="center"/>
    </xf>
    <xf borderId="3" fillId="5" fontId="5" numFmtId="164" xfId="0" applyAlignment="1" applyBorder="1" applyFont="1" applyNumberFormat="1">
      <alignment horizontal="center" vertical="center"/>
    </xf>
    <xf borderId="3" fillId="5" fontId="5" numFmtId="165" xfId="0" applyAlignment="1" applyBorder="1" applyFont="1" applyNumberFormat="1">
      <alignment horizontal="center" vertical="center"/>
    </xf>
    <xf borderId="3" fillId="5" fontId="5" numFmtId="166" xfId="0" applyAlignment="1" applyBorder="1" applyFont="1" applyNumberFormat="1">
      <alignment horizontal="center" vertical="center"/>
    </xf>
    <xf borderId="1" fillId="6" fontId="5" numFmtId="164" xfId="0" applyBorder="1" applyFill="1" applyFont="1" applyNumberFormat="1"/>
    <xf borderId="1" fillId="6" fontId="5" numFmtId="164" xfId="0" applyAlignment="1" applyBorder="1" applyFont="1" applyNumberFormat="1">
      <alignment horizontal="right"/>
    </xf>
    <xf borderId="1" fillId="6" fontId="5" numFmtId="168" xfId="0" applyAlignment="1" applyBorder="1" applyFont="1" applyNumberFormat="1">
      <alignment horizontal="right"/>
    </xf>
    <xf borderId="1" fillId="6" fontId="5" numFmtId="9" xfId="0" applyAlignment="1" applyBorder="1" applyFont="1" applyNumberFormat="1">
      <alignment horizontal="center"/>
    </xf>
    <xf borderId="4" fillId="0" fontId="6" numFmtId="0" xfId="0" applyBorder="1" applyFont="1"/>
    <xf borderId="5" fillId="0" fontId="6" numFmtId="0" xfId="0" applyBorder="1" applyFont="1"/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166" xfId="0" applyAlignment="1" applyFont="1" applyNumberFormat="1">
      <alignment vertical="center"/>
    </xf>
    <xf borderId="3" fillId="5" fontId="5" numFmtId="164" xfId="0" applyAlignment="1" applyBorder="1" applyFont="1" applyNumberFormat="1">
      <alignment horizontal="right" vertical="center"/>
    </xf>
    <xf borderId="3" fillId="5" fontId="5" numFmtId="165" xfId="0" applyAlignment="1" applyBorder="1" applyFont="1" applyNumberFormat="1">
      <alignment horizontal="right" vertical="center"/>
    </xf>
    <xf borderId="1" fillId="6" fontId="5" numFmtId="165" xfId="0" applyAlignment="1" applyBorder="1" applyFont="1" applyNumberFormat="1">
      <alignment horizontal="right"/>
    </xf>
    <xf borderId="0" fillId="0" fontId="2" numFmtId="164" xfId="0" applyFont="1" applyNumberFormat="1"/>
    <xf borderId="0" fillId="0" fontId="1" numFmtId="0" xfId="0" applyAlignment="1" applyFont="1">
      <alignment vertical="center"/>
    </xf>
    <xf borderId="1" fillId="2" fontId="5" numFmtId="164" xfId="0" applyBorder="1" applyFont="1" applyNumberFormat="1"/>
    <xf borderId="1" fillId="2" fontId="5" numFmtId="164" xfId="0" applyAlignment="1" applyBorder="1" applyFont="1" applyNumberFormat="1">
      <alignment horizontal="right"/>
    </xf>
    <xf borderId="1" fillId="2" fontId="5" numFmtId="167" xfId="0" applyAlignment="1" applyBorder="1" applyFont="1" applyNumberFormat="1">
      <alignment horizontal="right"/>
    </xf>
    <xf borderId="1" fillId="2" fontId="1" numFmtId="10" xfId="0" applyBorder="1" applyFont="1" applyNumberFormat="1"/>
    <xf borderId="0" fillId="0" fontId="1" numFmtId="10" xfId="0" applyFont="1" applyNumberFormat="1"/>
    <xf borderId="0" fillId="0" fontId="1" numFmtId="0" xfId="0" applyAlignment="1" applyFont="1">
      <alignment horizontal="center"/>
    </xf>
    <xf borderId="0" fillId="0" fontId="7" numFmtId="0" xfId="0" applyAlignment="1" applyFont="1">
      <alignment readingOrder="0"/>
    </xf>
    <xf borderId="1" fillId="7" fontId="8" numFmtId="0" xfId="0" applyBorder="1" applyFill="1" applyFont="1"/>
    <xf borderId="1" fillId="3" fontId="1" numFmtId="0" xfId="0" applyAlignment="1" applyBorder="1" applyFont="1">
      <alignment horizontal="center"/>
    </xf>
    <xf borderId="0" fillId="0" fontId="1" numFmtId="169" xfId="0" applyFont="1" applyNumberFormat="1"/>
    <xf borderId="6" fillId="2" fontId="5" numFmtId="164" xfId="0" applyAlignment="1" applyBorder="1" applyFont="1" applyNumberFormat="1">
      <alignment horizontal="center"/>
    </xf>
    <xf borderId="7" fillId="0" fontId="1" numFmtId="0" xfId="0" applyBorder="1" applyFont="1"/>
    <xf borderId="8" fillId="7" fontId="8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0" fillId="8" fontId="9" numFmtId="0" xfId="0" applyAlignment="1" applyFill="1" applyFont="1">
      <alignment readingOrder="0"/>
    </xf>
    <xf borderId="10" fillId="7" fontId="8" numFmtId="0" xfId="0" applyBorder="1" applyFont="1"/>
    <xf borderId="11" fillId="3" fontId="1" numFmtId="169" xfId="0" applyBorder="1" applyFont="1" applyNumberFormat="1"/>
    <xf borderId="12" fillId="3" fontId="1" numFmtId="0" xfId="0" applyBorder="1" applyFont="1"/>
    <xf borderId="13" fillId="3" fontId="1" numFmtId="169" xfId="0" applyBorder="1" applyFont="1" applyNumberFormat="1"/>
    <xf borderId="14" fillId="3" fontId="1" numFmtId="169" xfId="0" applyBorder="1" applyFont="1" applyNumberFormat="1"/>
    <xf borderId="0" fillId="0" fontId="7" numFmtId="0" xfId="0" applyFont="1"/>
    <xf borderId="0" fillId="0" fontId="7" numFmtId="164" xfId="0" applyFont="1" applyNumberFormat="1"/>
    <xf borderId="0" fillId="0" fontId="10" numFmtId="164" xfId="0" applyFont="1" applyNumberFormat="1"/>
    <xf borderId="1" fillId="7" fontId="1" numFmtId="0" xfId="0" applyBorder="1" applyFont="1"/>
    <xf borderId="1" fillId="9" fontId="1" numFmtId="164" xfId="0" applyBorder="1" applyFill="1" applyFont="1" applyNumberFormat="1"/>
    <xf borderId="1" fillId="9" fontId="1" numFmtId="164" xfId="0" applyAlignment="1" applyBorder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1" fillId="10" fontId="11" numFmtId="164" xfId="0" applyBorder="1" applyFill="1" applyFont="1" applyNumberFormat="1"/>
    <xf borderId="1" fillId="10" fontId="11" numFmtId="164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right"/>
    </xf>
    <xf borderId="1" fillId="7" fontId="8" numFmtId="164" xfId="0" applyAlignment="1" applyBorder="1" applyFont="1" applyNumberFormat="1">
      <alignment horizontal="right"/>
    </xf>
    <xf borderId="0" fillId="0" fontId="3" numFmtId="0" xfId="0" applyFont="1"/>
    <xf borderId="1" fillId="11" fontId="12" numFmtId="164" xfId="0" applyBorder="1" applyFill="1" applyFont="1" applyNumberFormat="1"/>
    <xf borderId="1" fillId="11" fontId="12" numFmtId="2" xfId="0" applyAlignment="1" applyBorder="1" applyFont="1" applyNumberFormat="1">
      <alignment horizontal="right"/>
    </xf>
    <xf borderId="1" fillId="11" fontId="12" numFmtId="0" xfId="0" applyBorder="1" applyFont="1"/>
    <xf borderId="0" fillId="0" fontId="1" numFmtId="170" xfId="0" applyFont="1" applyNumberFormat="1"/>
    <xf borderId="0" fillId="0" fontId="7" numFmtId="9" xfId="0" applyFont="1" applyNumberFormat="1"/>
    <xf borderId="0" fillId="0" fontId="13" numFmtId="0" xfId="0" applyFont="1"/>
    <xf borderId="0" fillId="0" fontId="14" numFmtId="0" xfId="0" applyFont="1"/>
    <xf borderId="0" fillId="0" fontId="15" numFmtId="166" xfId="0" applyAlignment="1" applyFont="1" applyNumberFormat="1">
      <alignment horizontal="center"/>
    </xf>
    <xf borderId="0" fillId="0" fontId="16" numFmtId="0" xfId="0" applyFont="1"/>
    <xf borderId="0" fillId="0" fontId="7" numFmtId="166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 1. Forest ,  2. Non Forest Natural Formation  and  3. Farming </a:t>
            </a:r>
          </a:p>
        </c:rich>
      </c:tx>
      <c:overlay val="0"/>
    </c:title>
    <c:plotArea>
      <c:layout/>
      <c:lineChart>
        <c:ser>
          <c:idx val="0"/>
          <c:order val="0"/>
          <c:tx>
            <c:v> 1. Forest 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'GRAFICO HISTORICO'!$B$41:$AL$41</c:f>
            </c:strRef>
          </c:cat>
          <c:val>
            <c:numRef>
              <c:f>'GRAFICO HISTORICO'!$B$42:$AL$42</c:f>
              <c:numCache/>
            </c:numRef>
          </c:val>
          <c:smooth val="0"/>
        </c:ser>
        <c:ser>
          <c:idx val="1"/>
          <c:order val="1"/>
          <c:tx>
            <c:v> 2. Non Forest Natural Formation 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'GRAFICO HISTORICO'!$B$41:$AL$41</c:f>
            </c:strRef>
          </c:cat>
          <c:val>
            <c:numRef>
              <c:f>'GRAFICO HISTORICO'!$B$43:$AL$43</c:f>
              <c:numCache/>
            </c:numRef>
          </c:val>
          <c:smooth val="0"/>
        </c:ser>
        <c:ser>
          <c:idx val="2"/>
          <c:order val="2"/>
          <c:tx>
            <c:v> 3. Farming 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'GRAFICO HISTORICO'!$B$41:$AL$41</c:f>
            </c:strRef>
          </c:cat>
          <c:val>
            <c:numRef>
              <c:f>'GRAFICO HISTORICO'!$B$44:$AL$44</c:f>
              <c:numCache/>
            </c:numRef>
          </c:val>
          <c:smooth val="0"/>
        </c:ser>
        <c:axId val="571210996"/>
        <c:axId val="574662105"/>
      </c:lineChart>
      <c:catAx>
        <c:axId val="571210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74662105"/>
      </c:catAx>
      <c:valAx>
        <c:axId val="57466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712109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285750</xdr:colOff>
      <xdr:row>46</xdr:row>
      <xdr:rowOff>171450</xdr:rowOff>
    </xdr:from>
    <xdr:ext cx="5715000" cy="3533775"/>
    <xdr:graphicFrame>
      <xdr:nvGraphicFramePr>
        <xdr:cNvPr id="19020029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7.9"/>
    <col customWidth="1" min="2" max="2" width="18.7"/>
    <col customWidth="1" min="3" max="26" width="11.0"/>
  </cols>
  <sheetData>
    <row r="1" ht="15.75" customHeight="1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3</v>
      </c>
      <c r="B3" s="3">
        <v>4.207916861922223E8</v>
      </c>
      <c r="C3" s="4">
        <f t="shared" ref="C3:C9" si="1">B3/1000000</f>
        <v>420.7916862</v>
      </c>
      <c r="D3" s="5">
        <f t="shared" ref="D3:D8" si="2">C3/C$9</f>
        <v>0.4946692907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4</v>
      </c>
      <c r="B4" s="3">
        <v>8.626110414333649E7</v>
      </c>
      <c r="C4" s="4">
        <f t="shared" si="1"/>
        <v>86.26110414</v>
      </c>
      <c r="D4" s="5">
        <f t="shared" si="2"/>
        <v>0.1014058039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5</v>
      </c>
      <c r="B5" s="3">
        <v>1.9845219594439992E8</v>
      </c>
      <c r="C5" s="4">
        <f t="shared" si="1"/>
        <v>198.4521959</v>
      </c>
      <c r="D5" s="5">
        <f t="shared" si="2"/>
        <v>0.2332940745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6</v>
      </c>
      <c r="B6" s="3">
        <v>1.1066135633567716E8</v>
      </c>
      <c r="C6" s="4">
        <f t="shared" si="1"/>
        <v>110.6613563</v>
      </c>
      <c r="D6" s="5">
        <f t="shared" si="2"/>
        <v>0.1300899624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7</v>
      </c>
      <c r="B7" s="3">
        <v>1.939351859376108E7</v>
      </c>
      <c r="C7" s="4">
        <f t="shared" si="1"/>
        <v>19.39351859</v>
      </c>
      <c r="D7" s="5">
        <f t="shared" si="2"/>
        <v>0.02279840216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8</v>
      </c>
      <c r="B8" s="3">
        <v>1.5092673981949162E7</v>
      </c>
      <c r="C8" s="4">
        <f t="shared" si="1"/>
        <v>15.09267398</v>
      </c>
      <c r="D8" s="5">
        <f t="shared" si="2"/>
        <v>0.01774246635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6" t="s">
        <v>9</v>
      </c>
      <c r="B9" s="7">
        <f>SUM(B3:B8)</f>
        <v>850652535.2</v>
      </c>
      <c r="C9" s="8">
        <f t="shared" si="1"/>
        <v>850.6525352</v>
      </c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"/>
      <c r="B12" s="2" t="s">
        <v>0</v>
      </c>
      <c r="C12" s="2" t="s">
        <v>1</v>
      </c>
      <c r="D12" s="2" t="s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10</v>
      </c>
      <c r="B13" s="3">
        <v>4.940669657421929E8</v>
      </c>
      <c r="C13" s="4">
        <f t="shared" ref="C13:C19" si="3">B13/1000000</f>
        <v>494.0669657</v>
      </c>
      <c r="D13" s="5">
        <f t="shared" ref="D13:D18" si="4">C13/C$9</f>
        <v>0.5808093732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11</v>
      </c>
      <c r="B14" s="3">
        <v>4.8901837824547306E7</v>
      </c>
      <c r="C14" s="4">
        <f t="shared" si="3"/>
        <v>48.90183782</v>
      </c>
      <c r="D14" s="5">
        <f t="shared" si="4"/>
        <v>0.05748744147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 t="s">
        <v>12</v>
      </c>
      <c r="B15" s="3">
        <v>2.824966853291159E8</v>
      </c>
      <c r="C15" s="4">
        <f t="shared" si="3"/>
        <v>282.4966853</v>
      </c>
      <c r="D15" s="5">
        <f t="shared" si="4"/>
        <v>0.3320940968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13</v>
      </c>
      <c r="B16" s="3">
        <v>6853524.112676427</v>
      </c>
      <c r="C16" s="4">
        <f t="shared" si="3"/>
        <v>6.853524113</v>
      </c>
      <c r="D16" s="5">
        <f t="shared" si="4"/>
        <v>0.008056784444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14</v>
      </c>
      <c r="B17" s="3">
        <v>1.832665724761592E7</v>
      </c>
      <c r="C17" s="4">
        <f t="shared" si="3"/>
        <v>18.32665725</v>
      </c>
      <c r="D17" s="5">
        <f t="shared" si="4"/>
        <v>0.02154423397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9" t="s">
        <v>15</v>
      </c>
      <c r="B18" s="10">
        <v>6864.935202117928</v>
      </c>
      <c r="C18" s="11">
        <f t="shared" si="3"/>
        <v>0.006864935202</v>
      </c>
      <c r="D18" s="12">
        <f t="shared" si="4"/>
        <v>0.000008070198957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 t="s">
        <v>9</v>
      </c>
      <c r="B19" s="7">
        <f>SUM(B13:B18)</f>
        <v>850652535.2</v>
      </c>
      <c r="C19" s="8">
        <f t="shared" si="3"/>
        <v>850.6525352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0.1" defaultRowHeight="15.0"/>
  <cols>
    <col customWidth="1" min="1" max="1" width="5.0"/>
    <col customWidth="1" min="2" max="2" width="34.0"/>
    <col customWidth="1" min="3" max="3" width="15.4"/>
    <col customWidth="1" min="4" max="4" width="10.3"/>
    <col customWidth="1" min="5" max="6" width="11.0"/>
    <col customWidth="1" min="7" max="7" width="22.0"/>
    <col customWidth="1" min="8" max="8" width="8.5"/>
    <col customWidth="1" min="9" max="9" width="4.4"/>
    <col customWidth="1" min="10" max="10" width="6.2"/>
    <col customWidth="1" min="11" max="11" width="16.5"/>
    <col customWidth="1" min="12" max="12" width="13.9"/>
    <col customWidth="1" min="13" max="13" width="11.0"/>
    <col customWidth="1" min="14" max="14" width="10.9"/>
    <col customWidth="1" min="15" max="15" width="21.1"/>
    <col customWidth="1" min="16" max="16" width="13.7"/>
    <col customWidth="1" min="17" max="26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5"/>
      <c r="K1" s="1"/>
      <c r="L1" s="1"/>
      <c r="M1" s="1"/>
      <c r="N1" s="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75" customHeight="1">
      <c r="A2" s="14" t="s">
        <v>16</v>
      </c>
      <c r="B2" s="15"/>
      <c r="C2" s="15"/>
      <c r="D2" s="1"/>
      <c r="E2" s="1"/>
      <c r="F2" s="1"/>
      <c r="G2" s="1"/>
      <c r="H2" s="1"/>
      <c r="I2" s="1"/>
      <c r="J2" s="5"/>
      <c r="K2" s="1"/>
      <c r="L2" s="1"/>
      <c r="M2" s="1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5"/>
      <c r="K3" s="1"/>
      <c r="L3" s="1"/>
      <c r="M3" s="1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6" t="s">
        <v>17</v>
      </c>
      <c r="D4" s="16" t="s">
        <v>18</v>
      </c>
      <c r="E4" s="1"/>
      <c r="F4" s="1"/>
      <c r="G4" s="1"/>
      <c r="H4" s="1"/>
      <c r="I4" s="1"/>
      <c r="J4" s="5"/>
      <c r="K4" s="1"/>
      <c r="L4" s="1"/>
      <c r="M4" s="1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7" t="s">
        <v>19</v>
      </c>
      <c r="C5" s="17">
        <v>4.691368800723979E7</v>
      </c>
      <c r="D5" s="18">
        <f t="shared" ref="D5:D31" si="1">C5/1000000</f>
        <v>46.91368801</v>
      </c>
      <c r="E5" s="19">
        <f t="shared" ref="E5:E30" si="2">D5/D$31</f>
        <v>0.5438567993</v>
      </c>
      <c r="F5" s="1"/>
      <c r="G5" s="20"/>
      <c r="H5" s="20"/>
      <c r="I5" s="4"/>
      <c r="J5" s="5"/>
      <c r="K5" s="1"/>
      <c r="L5" s="1"/>
      <c r="M5" s="1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1" t="s">
        <v>20</v>
      </c>
      <c r="C6" s="3">
        <v>3169892.9812308676</v>
      </c>
      <c r="D6" s="22">
        <f t="shared" si="1"/>
        <v>3.169892981</v>
      </c>
      <c r="E6" s="23">
        <f t="shared" si="2"/>
        <v>0.03674765136</v>
      </c>
      <c r="F6" s="1"/>
      <c r="G6" s="24" t="s">
        <v>21</v>
      </c>
      <c r="H6" s="25">
        <f>C5</f>
        <v>46913688.01</v>
      </c>
      <c r="I6" s="26">
        <f>H6/1000000</f>
        <v>46.91368801</v>
      </c>
      <c r="J6" s="27">
        <f>E5</f>
        <v>0.5438567993</v>
      </c>
      <c r="K6" s="28" t="str">
        <f t="shared" ref="K6:L6" si="3">B6</f>
        <v>Forest Formation</v>
      </c>
      <c r="L6" s="29">
        <f t="shared" si="3"/>
        <v>3169892.981</v>
      </c>
      <c r="M6" s="30">
        <f t="shared" ref="M6:M9" si="5">L6/1000000</f>
        <v>3.169892981</v>
      </c>
      <c r="N6" s="31">
        <f t="shared" ref="N6:N9" si="6">M6/I$6</f>
        <v>0.06756861624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1" t="s">
        <v>22</v>
      </c>
      <c r="C7" s="3">
        <v>4.371546030684783E7</v>
      </c>
      <c r="D7" s="22">
        <f t="shared" si="1"/>
        <v>43.71546031</v>
      </c>
      <c r="E7" s="23">
        <f t="shared" si="2"/>
        <v>0.5067806718</v>
      </c>
      <c r="F7" s="1"/>
      <c r="G7" s="32"/>
      <c r="H7" s="32"/>
      <c r="I7" s="32"/>
      <c r="J7" s="32"/>
      <c r="K7" s="28" t="str">
        <f t="shared" ref="K7:L7" si="4">B7</f>
        <v>Savanna Formation</v>
      </c>
      <c r="L7" s="29">
        <f t="shared" si="4"/>
        <v>43715460.31</v>
      </c>
      <c r="M7" s="30">
        <f t="shared" si="5"/>
        <v>43.71546031</v>
      </c>
      <c r="N7" s="31">
        <f t="shared" si="6"/>
        <v>0.9318274082</v>
      </c>
      <c r="O7" s="13"/>
      <c r="P7" s="20"/>
      <c r="Q7" s="4"/>
      <c r="R7" s="13"/>
      <c r="S7" s="13"/>
      <c r="T7" s="1"/>
      <c r="U7" s="1"/>
      <c r="V7" s="1"/>
      <c r="W7" s="1"/>
      <c r="X7" s="1"/>
      <c r="Y7" s="1"/>
      <c r="Z7" s="1"/>
    </row>
    <row r="8" ht="15.75" customHeight="1">
      <c r="A8" s="1"/>
      <c r="B8" s="21" t="s">
        <v>23</v>
      </c>
      <c r="C8" s="3">
        <v>28334.719161083707</v>
      </c>
      <c r="D8" s="22">
        <f t="shared" si="1"/>
        <v>0.02833471916</v>
      </c>
      <c r="E8" s="23">
        <f t="shared" si="2"/>
        <v>0.0003284761938</v>
      </c>
      <c r="F8" s="1"/>
      <c r="G8" s="32"/>
      <c r="H8" s="32"/>
      <c r="I8" s="32"/>
      <c r="J8" s="32"/>
      <c r="K8" s="28" t="str">
        <f t="shared" ref="K8:L8" si="7">B8</f>
        <v>Magrove</v>
      </c>
      <c r="L8" s="29">
        <f t="shared" si="7"/>
        <v>28334.71916</v>
      </c>
      <c r="M8" s="30">
        <f t="shared" si="5"/>
        <v>0.02833471916</v>
      </c>
      <c r="N8" s="31">
        <f t="shared" si="6"/>
        <v>0.0006039755211</v>
      </c>
      <c r="O8" s="13"/>
      <c r="P8" s="20"/>
      <c r="Q8" s="4"/>
      <c r="R8" s="13"/>
      <c r="S8" s="13"/>
      <c r="T8" s="1"/>
      <c r="U8" s="1"/>
      <c r="V8" s="1"/>
      <c r="W8" s="1"/>
      <c r="X8" s="1"/>
      <c r="Y8" s="1"/>
      <c r="Z8" s="1"/>
    </row>
    <row r="9" ht="15.75" customHeight="1">
      <c r="A9" s="1"/>
      <c r="B9" s="21" t="s">
        <v>24</v>
      </c>
      <c r="C9" s="3">
        <v>0.0</v>
      </c>
      <c r="D9" s="22">
        <f t="shared" si="1"/>
        <v>0</v>
      </c>
      <c r="E9" s="23">
        <f t="shared" si="2"/>
        <v>0</v>
      </c>
      <c r="F9" s="1"/>
      <c r="G9" s="33"/>
      <c r="H9" s="33"/>
      <c r="I9" s="33"/>
      <c r="J9" s="33"/>
      <c r="K9" s="28" t="s">
        <v>24</v>
      </c>
      <c r="L9" s="29">
        <f>C9</f>
        <v>0</v>
      </c>
      <c r="M9" s="30">
        <f t="shared" si="5"/>
        <v>0</v>
      </c>
      <c r="N9" s="31">
        <f t="shared" si="6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7" t="s">
        <v>25</v>
      </c>
      <c r="C10" s="17">
        <v>2995958.7328521493</v>
      </c>
      <c r="D10" s="18">
        <f t="shared" si="1"/>
        <v>2.995958733</v>
      </c>
      <c r="E10" s="19">
        <f t="shared" si="2"/>
        <v>0.03473128199</v>
      </c>
      <c r="F10" s="1"/>
      <c r="G10" s="34"/>
      <c r="H10" s="34"/>
      <c r="I10" s="35"/>
      <c r="J10" s="36"/>
      <c r="K10" s="1"/>
      <c r="L10" s="1"/>
      <c r="M10" s="1"/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1" t="s">
        <v>26</v>
      </c>
      <c r="C11" s="3">
        <v>2808769.5358252106</v>
      </c>
      <c r="D11" s="22">
        <f t="shared" si="1"/>
        <v>2.808769536</v>
      </c>
      <c r="E11" s="23">
        <f t="shared" si="2"/>
        <v>0.03256125184</v>
      </c>
      <c r="F11" s="1"/>
      <c r="G11" s="24" t="s">
        <v>27</v>
      </c>
      <c r="H11" s="37">
        <f>C10</f>
        <v>2995958.733</v>
      </c>
      <c r="I11" s="38">
        <f>H11/1000000</f>
        <v>2.995958733</v>
      </c>
      <c r="J11" s="27">
        <f>E10</f>
        <v>0.03473128199</v>
      </c>
      <c r="K11" s="28" t="s">
        <v>28</v>
      </c>
      <c r="L11" s="29">
        <f t="shared" ref="L11:L12" si="8">C11</f>
        <v>2808769.536</v>
      </c>
      <c r="M11" s="39">
        <f t="shared" ref="M11:M14" si="9">L11/1000000</f>
        <v>2.808769536</v>
      </c>
      <c r="N11" s="31">
        <f t="shared" ref="N11:N14" si="10">M11/I$11</f>
        <v>0.9375194341</v>
      </c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1" t="s">
        <v>29</v>
      </c>
      <c r="C12" s="3">
        <v>2.314359246826172</v>
      </c>
      <c r="D12" s="22">
        <f t="shared" si="1"/>
        <v>0.000002314359247</v>
      </c>
      <c r="E12" s="23">
        <f t="shared" si="2"/>
        <v>0.00000002682969653</v>
      </c>
      <c r="F12" s="1"/>
      <c r="G12" s="32"/>
      <c r="H12" s="32"/>
      <c r="I12" s="32"/>
      <c r="J12" s="32"/>
      <c r="K12" s="28" t="s">
        <v>29</v>
      </c>
      <c r="L12" s="29">
        <f t="shared" si="8"/>
        <v>2.314359247</v>
      </c>
      <c r="M12" s="39">
        <f t="shared" si="9"/>
        <v>0.000002314359247</v>
      </c>
      <c r="N12" s="31">
        <f t="shared" si="10"/>
        <v>0.0000007724937001</v>
      </c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1" t="s">
        <v>30</v>
      </c>
      <c r="C13" s="40">
        <v>0.0</v>
      </c>
      <c r="D13" s="22">
        <f t="shared" si="1"/>
        <v>0</v>
      </c>
      <c r="E13" s="23">
        <f t="shared" si="2"/>
        <v>0</v>
      </c>
      <c r="F13" s="1"/>
      <c r="G13" s="32"/>
      <c r="H13" s="32"/>
      <c r="I13" s="32"/>
      <c r="J13" s="32"/>
      <c r="K13" s="28" t="str">
        <f t="shared" ref="K13:L13" si="11">B16</f>
        <v>Wetland</v>
      </c>
      <c r="L13" s="29">
        <f t="shared" si="11"/>
        <v>0.9686048523</v>
      </c>
      <c r="M13" s="39">
        <f t="shared" si="9"/>
        <v>0.0000009686048523</v>
      </c>
      <c r="N13" s="31">
        <f t="shared" si="10"/>
        <v>0.0000003233038031</v>
      </c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1" t="s">
        <v>31</v>
      </c>
      <c r="C14" s="3">
        <v>175649.39044866103</v>
      </c>
      <c r="D14" s="22">
        <f t="shared" si="1"/>
        <v>0.1756493904</v>
      </c>
      <c r="E14" s="23">
        <f t="shared" si="2"/>
        <v>0.002036252517</v>
      </c>
      <c r="F14" s="1"/>
      <c r="G14" s="33"/>
      <c r="H14" s="33"/>
      <c r="I14" s="33"/>
      <c r="J14" s="33"/>
      <c r="K14" s="28" t="s">
        <v>32</v>
      </c>
      <c r="L14" s="29">
        <f>C10-L11</f>
        <v>187189.197</v>
      </c>
      <c r="M14" s="39">
        <f t="shared" si="9"/>
        <v>0.187189197</v>
      </c>
      <c r="N14" s="31">
        <f t="shared" si="10"/>
        <v>0.0624805659</v>
      </c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1" t="s">
        <v>33</v>
      </c>
      <c r="C15" s="3">
        <v>11536.523614178475</v>
      </c>
      <c r="D15" s="22">
        <f t="shared" si="1"/>
        <v>0.01153652361</v>
      </c>
      <c r="E15" s="23">
        <f t="shared" si="2"/>
        <v>0.0001337395774</v>
      </c>
      <c r="F15" s="1"/>
      <c r="G15" s="34"/>
      <c r="H15" s="34"/>
      <c r="I15" s="35"/>
      <c r="J15" s="36"/>
      <c r="K15" s="20"/>
      <c r="L15" s="20"/>
      <c r="M15" s="4"/>
      <c r="N15" s="1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1" t="s">
        <v>34</v>
      </c>
      <c r="C16" s="3">
        <v>0.9686048522949219</v>
      </c>
      <c r="D16" s="22">
        <f t="shared" si="1"/>
        <v>0.0000009686048523</v>
      </c>
      <c r="E16" s="23">
        <f t="shared" si="2"/>
        <v>0.00000001122875555</v>
      </c>
      <c r="F16" s="1"/>
      <c r="G16" s="24" t="s">
        <v>35</v>
      </c>
      <c r="H16" s="25">
        <f>C17</f>
        <v>34330177.97</v>
      </c>
      <c r="I16" s="26">
        <f>H16/1000000</f>
        <v>34.33017797</v>
      </c>
      <c r="J16" s="27">
        <f>E17</f>
        <v>0.3979798116</v>
      </c>
      <c r="K16" s="28" t="str">
        <f t="shared" ref="K16:L16" si="12">B18</f>
        <v>Agriculture</v>
      </c>
      <c r="L16" s="29">
        <f t="shared" si="12"/>
        <v>1907807.984</v>
      </c>
      <c r="M16" s="39">
        <f t="shared" ref="M16:M19" si="14">L16/1000000</f>
        <v>1.907807984</v>
      </c>
      <c r="N16" s="31">
        <f t="shared" ref="N16:N19" si="15">M16/I$16</f>
        <v>0.05557233014</v>
      </c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7" t="s">
        <v>36</v>
      </c>
      <c r="C17" s="17">
        <v>3.4330177974572405E7</v>
      </c>
      <c r="D17" s="18">
        <f t="shared" si="1"/>
        <v>34.33017797</v>
      </c>
      <c r="E17" s="19">
        <f t="shared" si="2"/>
        <v>0.3979798116</v>
      </c>
      <c r="F17" s="1"/>
      <c r="G17" s="32"/>
      <c r="H17" s="32"/>
      <c r="I17" s="32"/>
      <c r="J17" s="32"/>
      <c r="K17" s="28" t="str">
        <f t="shared" ref="K17:L17" si="13">B19</f>
        <v>Forest Plantation</v>
      </c>
      <c r="L17" s="29">
        <f t="shared" si="13"/>
        <v>10140.5481</v>
      </c>
      <c r="M17" s="39">
        <f t="shared" si="14"/>
        <v>0.0101405481</v>
      </c>
      <c r="N17" s="31">
        <f t="shared" si="15"/>
        <v>0.0002953829167</v>
      </c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1" t="s">
        <v>37</v>
      </c>
      <c r="C18" s="3">
        <v>1907807.9842211867</v>
      </c>
      <c r="D18" s="22">
        <f t="shared" si="1"/>
        <v>1.907807984</v>
      </c>
      <c r="E18" s="23">
        <f t="shared" si="2"/>
        <v>0.02211666548</v>
      </c>
      <c r="F18" s="1"/>
      <c r="G18" s="32"/>
      <c r="H18" s="32"/>
      <c r="I18" s="32"/>
      <c r="J18" s="32"/>
      <c r="K18" s="28" t="str">
        <f t="shared" ref="K18:L18" si="16">B20</f>
        <v>Mosaic of Agriculture and Pasture</v>
      </c>
      <c r="L18" s="29">
        <f t="shared" si="16"/>
        <v>8961082.398</v>
      </c>
      <c r="M18" s="39">
        <f t="shared" si="14"/>
        <v>8.961082398</v>
      </c>
      <c r="N18" s="31">
        <f t="shared" si="15"/>
        <v>0.2610263892</v>
      </c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1" t="s">
        <v>38</v>
      </c>
      <c r="C19" s="3">
        <v>10140.548101947</v>
      </c>
      <c r="D19" s="22">
        <f t="shared" si="1"/>
        <v>0.0101405481</v>
      </c>
      <c r="E19" s="23">
        <f t="shared" si="2"/>
        <v>0.0001175564375</v>
      </c>
      <c r="F19" s="1"/>
      <c r="G19" s="33"/>
      <c r="H19" s="33"/>
      <c r="I19" s="33"/>
      <c r="J19" s="33"/>
      <c r="K19" s="28" t="str">
        <f t="shared" ref="K19:L19" si="17">B21</f>
        <v>Pasture</v>
      </c>
      <c r="L19" s="29">
        <f t="shared" si="17"/>
        <v>23451147.04</v>
      </c>
      <c r="M19" s="39">
        <f t="shared" si="14"/>
        <v>23.45114704</v>
      </c>
      <c r="N19" s="31">
        <f t="shared" si="15"/>
        <v>0.6831058977</v>
      </c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1" t="s">
        <v>39</v>
      </c>
      <c r="C20" s="3">
        <v>8961082.398159448</v>
      </c>
      <c r="D20" s="22">
        <f t="shared" si="1"/>
        <v>8.961082398</v>
      </c>
      <c r="E20" s="23">
        <f t="shared" si="2"/>
        <v>0.1038832332</v>
      </c>
      <c r="F20" s="1"/>
      <c r="G20" s="34"/>
      <c r="H20" s="34"/>
      <c r="I20" s="35"/>
      <c r="J20" s="36"/>
      <c r="K20" s="20"/>
      <c r="L20" s="20"/>
      <c r="M20" s="4"/>
      <c r="N20" s="1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1" t="s">
        <v>40</v>
      </c>
      <c r="C21" s="3">
        <v>2.345114704408982E7</v>
      </c>
      <c r="D21" s="22">
        <f t="shared" si="1"/>
        <v>23.45114704</v>
      </c>
      <c r="E21" s="23">
        <f t="shared" si="2"/>
        <v>0.2718623565</v>
      </c>
      <c r="F21" s="1"/>
      <c r="G21" s="34"/>
      <c r="H21" s="34"/>
      <c r="I21" s="35"/>
      <c r="J21" s="36"/>
      <c r="K21" s="20"/>
      <c r="L21" s="20"/>
      <c r="M21" s="4"/>
      <c r="N21" s="1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7" t="s">
        <v>41</v>
      </c>
      <c r="C22" s="17">
        <v>1036831.6551937755</v>
      </c>
      <c r="D22" s="18">
        <f t="shared" si="1"/>
        <v>1.036831655</v>
      </c>
      <c r="E22" s="19">
        <f t="shared" si="2"/>
        <v>0.01201968912</v>
      </c>
      <c r="F22" s="1"/>
      <c r="G22" s="24" t="s">
        <v>42</v>
      </c>
      <c r="H22" s="25">
        <f>C22</f>
        <v>1036831.655</v>
      </c>
      <c r="I22" s="26">
        <f>H22/1000000</f>
        <v>1.036831655</v>
      </c>
      <c r="J22" s="27">
        <f>E22</f>
        <v>0.01201968912</v>
      </c>
      <c r="K22" s="28" t="str">
        <f t="shared" ref="K22:L22" si="18">B23</f>
        <v>Beach and Dune</v>
      </c>
      <c r="L22" s="29">
        <f t="shared" si="18"/>
        <v>125182.8176</v>
      </c>
      <c r="M22" s="39">
        <f t="shared" ref="M22:M25" si="20">L22/1000000</f>
        <v>0.1251828176</v>
      </c>
      <c r="N22" s="31">
        <f t="shared" ref="N22:N25" si="21">M22/$I$22</f>
        <v>0.1207359141</v>
      </c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1" t="s">
        <v>43</v>
      </c>
      <c r="C23" s="3">
        <v>125182.81761638119</v>
      </c>
      <c r="D23" s="22">
        <f t="shared" si="1"/>
        <v>0.1251828176</v>
      </c>
      <c r="E23" s="23">
        <f t="shared" si="2"/>
        <v>0.001451208153</v>
      </c>
      <c r="F23" s="1"/>
      <c r="G23" s="32"/>
      <c r="H23" s="32"/>
      <c r="I23" s="32"/>
      <c r="J23" s="32"/>
      <c r="K23" s="28" t="str">
        <f t="shared" ref="K23:L23" si="19">B24</f>
        <v>Mining</v>
      </c>
      <c r="L23" s="29">
        <f t="shared" si="19"/>
        <v>10088.94398</v>
      </c>
      <c r="M23" s="39">
        <f t="shared" si="20"/>
        <v>0.01008894398</v>
      </c>
      <c r="N23" s="31">
        <f t="shared" si="21"/>
        <v>0.009730551655</v>
      </c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1" t="s">
        <v>44</v>
      </c>
      <c r="C24" s="3">
        <v>10088.943978124968</v>
      </c>
      <c r="D24" s="22">
        <f t="shared" si="1"/>
        <v>0.01008894398</v>
      </c>
      <c r="E24" s="23">
        <f t="shared" si="2"/>
        <v>0.0001169582059</v>
      </c>
      <c r="F24" s="1"/>
      <c r="G24" s="32"/>
      <c r="H24" s="32"/>
      <c r="I24" s="32"/>
      <c r="J24" s="32"/>
      <c r="K24" s="28" t="str">
        <f t="shared" ref="K24:L24" si="22">B25</f>
        <v>Other Non Vegetated Area</v>
      </c>
      <c r="L24" s="29">
        <f t="shared" si="22"/>
        <v>496884.2503</v>
      </c>
      <c r="M24" s="39">
        <f t="shared" si="20"/>
        <v>0.4968842503</v>
      </c>
      <c r="N24" s="31">
        <f t="shared" si="21"/>
        <v>0.4792332948</v>
      </c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1" t="s">
        <v>45</v>
      </c>
      <c r="C25" s="3">
        <v>496884.2503065092</v>
      </c>
      <c r="D25" s="22">
        <f t="shared" si="1"/>
        <v>0.4968842503</v>
      </c>
      <c r="E25" s="23">
        <f t="shared" si="2"/>
        <v>0.005760235221</v>
      </c>
      <c r="F25" s="1"/>
      <c r="G25" s="33"/>
      <c r="H25" s="33"/>
      <c r="I25" s="33"/>
      <c r="J25" s="33"/>
      <c r="K25" s="28" t="str">
        <f t="shared" ref="K25:L25" si="23">B26</f>
        <v>Urban Infrastructure</v>
      </c>
      <c r="L25" s="29">
        <f t="shared" si="23"/>
        <v>404675.6433</v>
      </c>
      <c r="M25" s="39">
        <f t="shared" si="20"/>
        <v>0.4046756433</v>
      </c>
      <c r="N25" s="31">
        <f t="shared" si="21"/>
        <v>0.3903002395</v>
      </c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 t="s">
        <v>46</v>
      </c>
      <c r="C26" s="3">
        <v>404675.6432927601</v>
      </c>
      <c r="D26" s="22">
        <f t="shared" si="1"/>
        <v>0.4046756433</v>
      </c>
      <c r="E26" s="23">
        <f t="shared" si="2"/>
        <v>0.004691287543</v>
      </c>
      <c r="F26" s="1"/>
      <c r="G26" s="41"/>
      <c r="H26" s="41"/>
      <c r="I26" s="41"/>
      <c r="J26" s="36"/>
      <c r="K26" s="20"/>
      <c r="L26" s="20"/>
      <c r="M26" s="4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7" t="s">
        <v>47</v>
      </c>
      <c r="C27" s="17">
        <v>984349.0937024435</v>
      </c>
      <c r="D27" s="18">
        <f t="shared" si="1"/>
        <v>0.9843490937</v>
      </c>
      <c r="E27" s="19">
        <f t="shared" si="2"/>
        <v>0.01141127399</v>
      </c>
      <c r="F27" s="1"/>
      <c r="G27" s="24" t="s">
        <v>48</v>
      </c>
      <c r="H27" s="37">
        <f>C27</f>
        <v>984349.0937</v>
      </c>
      <c r="I27" s="38">
        <f>H27/1000000</f>
        <v>0.9843490937</v>
      </c>
      <c r="J27" s="27">
        <f>E27</f>
        <v>0.01141127399</v>
      </c>
      <c r="K27" s="28" t="s">
        <v>49</v>
      </c>
      <c r="L27" s="29">
        <f t="shared" ref="L27:L28" si="24">C28</f>
        <v>47140.29596</v>
      </c>
      <c r="M27" s="39">
        <f t="shared" ref="M27:M28" si="25">L27/1000000</f>
        <v>0.04714029596</v>
      </c>
      <c r="N27" s="31">
        <f t="shared" ref="N27:N28" si="26">M27/$I$27</f>
        <v>0.04788981497</v>
      </c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1" t="s">
        <v>49</v>
      </c>
      <c r="C28" s="3">
        <v>47140.295961791795</v>
      </c>
      <c r="D28" s="22">
        <f t="shared" si="1"/>
        <v>0.04714029596</v>
      </c>
      <c r="E28" s="23">
        <f t="shared" si="2"/>
        <v>0.0005464837997</v>
      </c>
      <c r="F28" s="1"/>
      <c r="G28" s="33"/>
      <c r="H28" s="33"/>
      <c r="I28" s="33"/>
      <c r="J28" s="33"/>
      <c r="K28" s="28" t="s">
        <v>50</v>
      </c>
      <c r="L28" s="29">
        <f t="shared" si="24"/>
        <v>937208.7977</v>
      </c>
      <c r="M28" s="39">
        <f t="shared" si="25"/>
        <v>0.9372087977</v>
      </c>
      <c r="N28" s="31">
        <f t="shared" si="26"/>
        <v>0.952110185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1" t="s">
        <v>50</v>
      </c>
      <c r="C29" s="3">
        <v>937208.7977406518</v>
      </c>
      <c r="D29" s="22">
        <f t="shared" si="1"/>
        <v>0.9372087977</v>
      </c>
      <c r="E29" s="23">
        <f t="shared" si="2"/>
        <v>0.01086479019</v>
      </c>
      <c r="F29" s="1"/>
      <c r="G29" s="20"/>
      <c r="H29" s="20"/>
      <c r="I29" s="4"/>
      <c r="K29" s="1"/>
      <c r="L29" s="1"/>
      <c r="M29" s="1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7" t="s">
        <v>51</v>
      </c>
      <c r="C30" s="17">
        <v>98.67977677001954</v>
      </c>
      <c r="D30" s="18">
        <f t="shared" si="1"/>
        <v>0.00009867977677</v>
      </c>
      <c r="E30" s="19">
        <f t="shared" si="2"/>
        <v>0.000001143966075</v>
      </c>
      <c r="F30" s="1"/>
      <c r="G30" s="21"/>
      <c r="H30" s="20"/>
      <c r="I30" s="4"/>
      <c r="J30" s="5">
        <f>SUM(J27,J22,J16,J11,J6)</f>
        <v>0.999998856</v>
      </c>
      <c r="K30" s="13"/>
      <c r="L30" s="1"/>
      <c r="M30" s="1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2" t="s">
        <v>52</v>
      </c>
      <c r="C31" s="43">
        <f>SUM(C5,C10,C17,C22,C27,C30)</f>
        <v>86261104.14</v>
      </c>
      <c r="D31" s="44">
        <f t="shared" si="1"/>
        <v>86.26110414</v>
      </c>
      <c r="E31" s="45"/>
      <c r="F31" s="1"/>
      <c r="G31" s="5"/>
      <c r="H31" s="1"/>
      <c r="I31" s="1"/>
      <c r="J31" s="5"/>
      <c r="K31" s="13"/>
      <c r="L31" s="4"/>
      <c r="M31" s="1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46"/>
      <c r="F32" s="1"/>
      <c r="G32" s="5"/>
      <c r="H32" s="1"/>
      <c r="I32" s="1"/>
      <c r="J32" s="5"/>
      <c r="K32" s="13"/>
      <c r="L32" s="1"/>
      <c r="M32" s="1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46">
        <f>E5+E10</f>
        <v>0.5785880813</v>
      </c>
      <c r="F33" s="1"/>
      <c r="G33" s="5"/>
      <c r="H33" s="1"/>
      <c r="I33" s="1"/>
      <c r="J33" s="5"/>
      <c r="K33" s="13"/>
      <c r="L33" s="1"/>
      <c r="M33" s="1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5"/>
      <c r="H34" s="1"/>
      <c r="I34" s="1"/>
      <c r="J34" s="5"/>
      <c r="K34" s="13"/>
      <c r="L34" s="1"/>
      <c r="M34" s="1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5"/>
      <c r="H35" s="1"/>
      <c r="I35" s="1"/>
      <c r="J35" s="5"/>
      <c r="K35" s="13"/>
      <c r="L35" s="1"/>
      <c r="M35" s="1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5"/>
      <c r="H36" s="1"/>
      <c r="I36" s="1"/>
      <c r="J36" s="5"/>
      <c r="K36" s="13"/>
      <c r="L36" s="1"/>
      <c r="M36" s="1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5"/>
      <c r="H37" s="1"/>
      <c r="I37" s="1"/>
      <c r="J37" s="5"/>
      <c r="K37" s="13"/>
      <c r="L37" s="1"/>
      <c r="M37" s="1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5"/>
      <c r="H38" s="1"/>
      <c r="I38" s="1"/>
      <c r="J38" s="5"/>
      <c r="K38" s="13"/>
      <c r="L38" s="1"/>
      <c r="M38" s="1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5"/>
      <c r="H39" s="1"/>
      <c r="I39" s="1"/>
      <c r="J39" s="5"/>
      <c r="K39" s="13"/>
      <c r="L39" s="1"/>
      <c r="M39" s="1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5"/>
      <c r="H40" s="1"/>
      <c r="I40" s="1"/>
      <c r="J40" s="5"/>
      <c r="K40" s="13"/>
      <c r="L40" s="1"/>
      <c r="M40" s="1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5"/>
      <c r="H41" s="1"/>
      <c r="I41" s="1"/>
      <c r="J41" s="5"/>
      <c r="K41" s="13"/>
      <c r="L41" s="1"/>
      <c r="M41" s="1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5"/>
      <c r="H42" s="1"/>
      <c r="I42" s="1"/>
      <c r="J42" s="5"/>
      <c r="K42" s="13"/>
      <c r="L42" s="1"/>
      <c r="M42" s="1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5"/>
      <c r="H43" s="1"/>
      <c r="I43" s="1"/>
      <c r="J43" s="5"/>
      <c r="K43" s="13"/>
      <c r="L43" s="1"/>
      <c r="M43" s="1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5"/>
      <c r="H44" s="1"/>
      <c r="I44" s="1"/>
      <c r="J44" s="5"/>
      <c r="K44" s="13"/>
      <c r="L44" s="1"/>
      <c r="M44" s="1"/>
      <c r="N44" s="1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5"/>
      <c r="H45" s="1"/>
      <c r="I45" s="1"/>
      <c r="J45" s="5"/>
      <c r="K45" s="13"/>
      <c r="L45" s="1"/>
      <c r="M45" s="1"/>
      <c r="N45" s="1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5"/>
      <c r="H46" s="1"/>
      <c r="I46" s="1"/>
      <c r="J46" s="5"/>
      <c r="K46" s="13"/>
      <c r="L46" s="1"/>
      <c r="M46" s="1"/>
      <c r="N46" s="1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5"/>
      <c r="H47" s="1"/>
      <c r="I47" s="1"/>
      <c r="J47" s="5"/>
      <c r="K47" s="13"/>
      <c r="L47" s="1"/>
      <c r="M47" s="1"/>
      <c r="N47" s="1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5"/>
      <c r="H48" s="1"/>
      <c r="I48" s="1"/>
      <c r="J48" s="5"/>
      <c r="K48" s="13"/>
      <c r="L48" s="1"/>
      <c r="M48" s="1"/>
      <c r="N48" s="1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5"/>
      <c r="H49" s="1"/>
      <c r="I49" s="1"/>
      <c r="J49" s="5"/>
      <c r="K49" s="13"/>
      <c r="L49" s="1"/>
      <c r="M49" s="1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5"/>
      <c r="H50" s="1"/>
      <c r="I50" s="1"/>
      <c r="J50" s="5"/>
      <c r="K50" s="13"/>
      <c r="L50" s="1"/>
      <c r="M50" s="1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5"/>
      <c r="H51" s="1"/>
      <c r="I51" s="1"/>
      <c r="J51" s="5"/>
      <c r="K51" s="13"/>
      <c r="L51" s="1"/>
      <c r="M51" s="1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5"/>
      <c r="H52" s="1"/>
      <c r="I52" s="1"/>
      <c r="J52" s="5"/>
      <c r="K52" s="13"/>
      <c r="L52" s="1"/>
      <c r="M52" s="1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5"/>
      <c r="H53" s="1"/>
      <c r="I53" s="1"/>
      <c r="J53" s="5"/>
      <c r="K53" s="13"/>
      <c r="L53" s="1"/>
      <c r="M53" s="1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5"/>
      <c r="H54" s="1"/>
      <c r="I54" s="1"/>
      <c r="J54" s="5"/>
      <c r="K54" s="13"/>
      <c r="L54" s="1"/>
      <c r="M54" s="1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1"/>
      <c r="L55" s="1"/>
      <c r="M55" s="1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1"/>
      <c r="L56" s="1"/>
      <c r="M56" s="1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1"/>
      <c r="L57" s="1"/>
      <c r="M57" s="1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1"/>
      <c r="L58" s="1"/>
      <c r="M58" s="1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1"/>
      <c r="L59" s="1"/>
      <c r="M59" s="1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1"/>
      <c r="L60" s="1"/>
      <c r="M60" s="1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1"/>
      <c r="L61" s="1"/>
      <c r="M61" s="1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1"/>
      <c r="L62" s="1"/>
      <c r="M62" s="1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1"/>
      <c r="L63" s="1"/>
      <c r="M63" s="1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1"/>
      <c r="L64" s="1"/>
      <c r="M64" s="1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1"/>
      <c r="L65" s="1"/>
      <c r="M65" s="1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1"/>
      <c r="L66" s="1"/>
      <c r="M66" s="1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1"/>
      <c r="L67" s="1"/>
      <c r="M67" s="1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1"/>
      <c r="L68" s="1"/>
      <c r="M68" s="1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1"/>
      <c r="L69" s="1"/>
      <c r="M69" s="1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1"/>
      <c r="L70" s="1"/>
      <c r="M70" s="1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1"/>
      <c r="L71" s="1"/>
      <c r="M71" s="1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1"/>
      <c r="L72" s="1"/>
      <c r="M72" s="1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1"/>
      <c r="L73" s="1"/>
      <c r="M73" s="1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1"/>
      <c r="L74" s="1"/>
      <c r="M74" s="1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1"/>
      <c r="L75" s="1"/>
      <c r="M75" s="1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1"/>
      <c r="L76" s="1"/>
      <c r="M76" s="1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1"/>
      <c r="L77" s="1"/>
      <c r="M77" s="1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1"/>
      <c r="L78" s="1"/>
      <c r="M78" s="1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1"/>
      <c r="L79" s="1"/>
      <c r="M79" s="1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1"/>
      <c r="L80" s="1"/>
      <c r="M80" s="1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1"/>
      <c r="L81" s="1"/>
      <c r="M81" s="1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1"/>
      <c r="L82" s="1"/>
      <c r="M82" s="1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1"/>
      <c r="L83" s="1"/>
      <c r="M83" s="1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1"/>
      <c r="L84" s="1"/>
      <c r="M84" s="1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1"/>
      <c r="L85" s="1"/>
      <c r="M85" s="1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1"/>
      <c r="L86" s="1"/>
      <c r="M86" s="1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1"/>
      <c r="L87" s="1"/>
      <c r="M87" s="1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1"/>
      <c r="L88" s="1"/>
      <c r="M88" s="1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1"/>
      <c r="L89" s="1"/>
      <c r="M89" s="1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1"/>
      <c r="L90" s="1"/>
      <c r="M90" s="1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1"/>
      <c r="L91" s="1"/>
      <c r="M91" s="1"/>
      <c r="N91" s="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1"/>
      <c r="L92" s="1"/>
      <c r="M92" s="1"/>
      <c r="N92" s="1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1"/>
      <c r="L93" s="1"/>
      <c r="M93" s="1"/>
      <c r="N93" s="1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1"/>
      <c r="L94" s="1"/>
      <c r="M94" s="1"/>
      <c r="N94" s="1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1"/>
      <c r="L95" s="1"/>
      <c r="M95" s="1"/>
      <c r="N95" s="1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1"/>
      <c r="L96" s="1"/>
      <c r="M96" s="1"/>
      <c r="N96" s="1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1"/>
      <c r="L97" s="1"/>
      <c r="M97" s="1"/>
      <c r="N97" s="1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1"/>
      <c r="L98" s="1"/>
      <c r="M98" s="1"/>
      <c r="N98" s="1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1"/>
      <c r="L99" s="1"/>
      <c r="M99" s="1"/>
      <c r="N99" s="1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1"/>
      <c r="L100" s="1"/>
      <c r="M100" s="1"/>
      <c r="N100" s="1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1"/>
      <c r="L101" s="1"/>
      <c r="M101" s="1"/>
      <c r="N101" s="1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1"/>
      <c r="L102" s="1"/>
      <c r="M102" s="1"/>
      <c r="N102" s="1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1"/>
      <c r="L103" s="1"/>
      <c r="M103" s="1"/>
      <c r="N103" s="1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1"/>
      <c r="L104" s="1"/>
      <c r="M104" s="1"/>
      <c r="N104" s="1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1"/>
      <c r="L105" s="1"/>
      <c r="M105" s="1"/>
      <c r="N105" s="1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1"/>
      <c r="L106" s="1"/>
      <c r="M106" s="1"/>
      <c r="N106" s="1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1"/>
      <c r="L107" s="1"/>
      <c r="M107" s="1"/>
      <c r="N107" s="1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1"/>
      <c r="L108" s="1"/>
      <c r="M108" s="1"/>
      <c r="N108" s="1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1"/>
      <c r="L109" s="1"/>
      <c r="M109" s="1"/>
      <c r="N109" s="1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1"/>
      <c r="L110" s="1"/>
      <c r="M110" s="1"/>
      <c r="N110" s="1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1"/>
      <c r="L111" s="1"/>
      <c r="M111" s="1"/>
      <c r="N111" s="1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1"/>
      <c r="L112" s="1"/>
      <c r="M112" s="1"/>
      <c r="N112" s="1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1"/>
      <c r="L113" s="1"/>
      <c r="M113" s="1"/>
      <c r="N113" s="1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1"/>
      <c r="L114" s="1"/>
      <c r="M114" s="1"/>
      <c r="N114" s="1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1"/>
      <c r="L115" s="1"/>
      <c r="M115" s="1"/>
      <c r="N115" s="1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1"/>
      <c r="L116" s="1"/>
      <c r="M116" s="1"/>
      <c r="N116" s="1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1"/>
      <c r="L117" s="1"/>
      <c r="M117" s="1"/>
      <c r="N117" s="1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1"/>
      <c r="L118" s="1"/>
      <c r="M118" s="1"/>
      <c r="N118" s="1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1"/>
      <c r="L119" s="1"/>
      <c r="M119" s="1"/>
      <c r="N119" s="1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1"/>
      <c r="L120" s="1"/>
      <c r="M120" s="1"/>
      <c r="N120" s="1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1"/>
      <c r="L121" s="1"/>
      <c r="M121" s="1"/>
      <c r="N121" s="1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1"/>
      <c r="L122" s="1"/>
      <c r="M122" s="1"/>
      <c r="N122" s="1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1"/>
      <c r="L123" s="1"/>
      <c r="M123" s="1"/>
      <c r="N123" s="1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1"/>
      <c r="L124" s="1"/>
      <c r="M124" s="1"/>
      <c r="N124" s="1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1"/>
      <c r="L125" s="1"/>
      <c r="M125" s="1"/>
      <c r="N125" s="1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1"/>
      <c r="L126" s="1"/>
      <c r="M126" s="1"/>
      <c r="N126" s="1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1"/>
      <c r="L127" s="1"/>
      <c r="M127" s="1"/>
      <c r="N127" s="1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1"/>
      <c r="L128" s="1"/>
      <c r="M128" s="1"/>
      <c r="N128" s="1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1"/>
      <c r="L129" s="1"/>
      <c r="M129" s="1"/>
      <c r="N129" s="1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1"/>
      <c r="L130" s="1"/>
      <c r="M130" s="1"/>
      <c r="N130" s="1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1"/>
      <c r="L131" s="1"/>
      <c r="M131" s="1"/>
      <c r="N131" s="1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1"/>
      <c r="L132" s="1"/>
      <c r="M132" s="1"/>
      <c r="N132" s="1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1"/>
      <c r="L133" s="1"/>
      <c r="M133" s="1"/>
      <c r="N133" s="1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1"/>
      <c r="L134" s="1"/>
      <c r="M134" s="1"/>
      <c r="N134" s="1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1"/>
      <c r="L135" s="1"/>
      <c r="M135" s="1"/>
      <c r="N135" s="1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1"/>
      <c r="L136" s="1"/>
      <c r="M136" s="1"/>
      <c r="N136" s="1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1"/>
      <c r="L137" s="1"/>
      <c r="M137" s="1"/>
      <c r="N137" s="1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1"/>
      <c r="L138" s="1"/>
      <c r="M138" s="1"/>
      <c r="N138" s="1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1"/>
      <c r="L139" s="1"/>
      <c r="M139" s="1"/>
      <c r="N139" s="1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1"/>
      <c r="L140" s="1"/>
      <c r="M140" s="1"/>
      <c r="N140" s="1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1"/>
      <c r="L141" s="1"/>
      <c r="M141" s="1"/>
      <c r="N141" s="1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1"/>
      <c r="L142" s="1"/>
      <c r="M142" s="1"/>
      <c r="N142" s="1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1"/>
      <c r="L143" s="1"/>
      <c r="M143" s="1"/>
      <c r="N143" s="1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1"/>
      <c r="L144" s="1"/>
      <c r="M144" s="1"/>
      <c r="N144" s="1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1"/>
      <c r="L145" s="1"/>
      <c r="M145" s="1"/>
      <c r="N145" s="1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1"/>
      <c r="L146" s="1"/>
      <c r="M146" s="1"/>
      <c r="N146" s="1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1"/>
      <c r="L147" s="1"/>
      <c r="M147" s="1"/>
      <c r="N147" s="1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1"/>
      <c r="L148" s="1"/>
      <c r="M148" s="1"/>
      <c r="N148" s="1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1"/>
      <c r="L149" s="1"/>
      <c r="M149" s="1"/>
      <c r="N149" s="1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1"/>
      <c r="L150" s="1"/>
      <c r="M150" s="1"/>
      <c r="N150" s="1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1"/>
      <c r="L151" s="1"/>
      <c r="M151" s="1"/>
      <c r="N151" s="1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1"/>
      <c r="L152" s="1"/>
      <c r="M152" s="1"/>
      <c r="N152" s="1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1"/>
      <c r="L153" s="1"/>
      <c r="M153" s="1"/>
      <c r="N153" s="1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1"/>
      <c r="L154" s="1"/>
      <c r="M154" s="1"/>
      <c r="N154" s="1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1"/>
      <c r="L155" s="1"/>
      <c r="M155" s="1"/>
      <c r="N155" s="1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1"/>
      <c r="L156" s="1"/>
      <c r="M156" s="1"/>
      <c r="N156" s="1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1"/>
      <c r="L157" s="1"/>
      <c r="M157" s="1"/>
      <c r="N157" s="1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1"/>
      <c r="L158" s="1"/>
      <c r="M158" s="1"/>
      <c r="N158" s="1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1"/>
      <c r="L159" s="1"/>
      <c r="M159" s="1"/>
      <c r="N159" s="1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1"/>
      <c r="L160" s="1"/>
      <c r="M160" s="1"/>
      <c r="N160" s="1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1"/>
      <c r="L161" s="1"/>
      <c r="M161" s="1"/>
      <c r="N161" s="1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1"/>
      <c r="L162" s="1"/>
      <c r="M162" s="1"/>
      <c r="N162" s="1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1"/>
      <c r="L163" s="1"/>
      <c r="M163" s="1"/>
      <c r="N163" s="1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1"/>
      <c r="L164" s="1"/>
      <c r="M164" s="1"/>
      <c r="N164" s="1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1"/>
      <c r="L165" s="1"/>
      <c r="M165" s="1"/>
      <c r="N165" s="1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1"/>
      <c r="L166" s="1"/>
      <c r="M166" s="1"/>
      <c r="N166" s="1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1"/>
      <c r="L167" s="1"/>
      <c r="M167" s="1"/>
      <c r="N167" s="1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1"/>
      <c r="L168" s="1"/>
      <c r="M168" s="1"/>
      <c r="N168" s="1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1"/>
      <c r="L169" s="1"/>
      <c r="M169" s="1"/>
      <c r="N169" s="1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1"/>
      <c r="L170" s="1"/>
      <c r="M170" s="1"/>
      <c r="N170" s="1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1"/>
      <c r="L171" s="1"/>
      <c r="M171" s="1"/>
      <c r="N171" s="1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1"/>
      <c r="L172" s="1"/>
      <c r="M172" s="1"/>
      <c r="N172" s="1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1"/>
      <c r="L173" s="1"/>
      <c r="M173" s="1"/>
      <c r="N173" s="1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1"/>
      <c r="L174" s="1"/>
      <c r="M174" s="1"/>
      <c r="N174" s="1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1"/>
      <c r="L175" s="1"/>
      <c r="M175" s="1"/>
      <c r="N175" s="1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1"/>
      <c r="L176" s="1"/>
      <c r="M176" s="1"/>
      <c r="N176" s="1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1"/>
      <c r="L177" s="1"/>
      <c r="M177" s="1"/>
      <c r="N177" s="1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1"/>
      <c r="L178" s="1"/>
      <c r="M178" s="1"/>
      <c r="N178" s="1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1"/>
      <c r="L179" s="1"/>
      <c r="M179" s="1"/>
      <c r="N179" s="1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1"/>
      <c r="L180" s="1"/>
      <c r="M180" s="1"/>
      <c r="N180" s="1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1"/>
      <c r="L181" s="1"/>
      <c r="M181" s="1"/>
      <c r="N181" s="1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1"/>
      <c r="L182" s="1"/>
      <c r="M182" s="1"/>
      <c r="N182" s="1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1"/>
      <c r="L183" s="1"/>
      <c r="M183" s="1"/>
      <c r="N183" s="1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1"/>
      <c r="L184" s="1"/>
      <c r="M184" s="1"/>
      <c r="N184" s="1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1"/>
      <c r="L185" s="1"/>
      <c r="M185" s="1"/>
      <c r="N185" s="1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1"/>
      <c r="L186" s="1"/>
      <c r="M186" s="1"/>
      <c r="N186" s="1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1"/>
      <c r="L187" s="1"/>
      <c r="M187" s="1"/>
      <c r="N187" s="1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1"/>
      <c r="L188" s="1"/>
      <c r="M188" s="1"/>
      <c r="N188" s="1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1"/>
      <c r="L189" s="1"/>
      <c r="M189" s="1"/>
      <c r="N189" s="1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1"/>
      <c r="L190" s="1"/>
      <c r="M190" s="1"/>
      <c r="N190" s="1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1"/>
      <c r="L191" s="1"/>
      <c r="M191" s="1"/>
      <c r="N191" s="1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1"/>
      <c r="L192" s="1"/>
      <c r="M192" s="1"/>
      <c r="N192" s="1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1"/>
      <c r="L193" s="1"/>
      <c r="M193" s="1"/>
      <c r="N193" s="1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1"/>
      <c r="L194" s="1"/>
      <c r="M194" s="1"/>
      <c r="N194" s="1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1"/>
      <c r="L195" s="1"/>
      <c r="M195" s="1"/>
      <c r="N195" s="1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1"/>
      <c r="L196" s="1"/>
      <c r="M196" s="1"/>
      <c r="N196" s="1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1"/>
      <c r="L197" s="1"/>
      <c r="M197" s="1"/>
      <c r="N197" s="1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1"/>
      <c r="L198" s="1"/>
      <c r="M198" s="1"/>
      <c r="N198" s="1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1"/>
      <c r="L199" s="1"/>
      <c r="M199" s="1"/>
      <c r="N199" s="1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1"/>
      <c r="L200" s="1"/>
      <c r="M200" s="1"/>
      <c r="N200" s="1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1"/>
      <c r="L201" s="1"/>
      <c r="M201" s="1"/>
      <c r="N201" s="1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1"/>
      <c r="L202" s="1"/>
      <c r="M202" s="1"/>
      <c r="N202" s="1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1"/>
      <c r="L203" s="1"/>
      <c r="M203" s="1"/>
      <c r="N203" s="1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1"/>
      <c r="L204" s="1"/>
      <c r="M204" s="1"/>
      <c r="N204" s="1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1"/>
      <c r="L205" s="1"/>
      <c r="M205" s="1"/>
      <c r="N205" s="1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1"/>
      <c r="L206" s="1"/>
      <c r="M206" s="1"/>
      <c r="N206" s="1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1"/>
      <c r="L207" s="1"/>
      <c r="M207" s="1"/>
      <c r="N207" s="1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1"/>
      <c r="L208" s="1"/>
      <c r="M208" s="1"/>
      <c r="N208" s="1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1"/>
      <c r="L209" s="1"/>
      <c r="M209" s="1"/>
      <c r="N209" s="1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1"/>
      <c r="L210" s="1"/>
      <c r="M210" s="1"/>
      <c r="N210" s="1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1"/>
      <c r="L211" s="1"/>
      <c r="M211" s="1"/>
      <c r="N211" s="1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1"/>
      <c r="L212" s="1"/>
      <c r="M212" s="1"/>
      <c r="N212" s="1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1"/>
      <c r="L213" s="1"/>
      <c r="M213" s="1"/>
      <c r="N213" s="1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1"/>
      <c r="L214" s="1"/>
      <c r="M214" s="1"/>
      <c r="N214" s="1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1"/>
      <c r="L215" s="1"/>
      <c r="M215" s="1"/>
      <c r="N215" s="1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1"/>
      <c r="L216" s="1"/>
      <c r="M216" s="1"/>
      <c r="N216" s="1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1"/>
      <c r="L217" s="1"/>
      <c r="M217" s="1"/>
      <c r="N217" s="1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1"/>
      <c r="L218" s="1"/>
      <c r="M218" s="1"/>
      <c r="N218" s="1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1"/>
      <c r="L219" s="1"/>
      <c r="M219" s="1"/>
      <c r="N219" s="1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1"/>
      <c r="L220" s="1"/>
      <c r="M220" s="1"/>
      <c r="N220" s="1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1"/>
      <c r="L221" s="1"/>
      <c r="M221" s="1"/>
      <c r="N221" s="1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1"/>
      <c r="L222" s="1"/>
      <c r="M222" s="1"/>
      <c r="N222" s="1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1"/>
      <c r="L223" s="1"/>
      <c r="M223" s="1"/>
      <c r="N223" s="1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1"/>
      <c r="L224" s="1"/>
      <c r="M224" s="1"/>
      <c r="N224" s="1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1"/>
      <c r="L225" s="1"/>
      <c r="M225" s="1"/>
      <c r="N225" s="1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1"/>
      <c r="L226" s="1"/>
      <c r="M226" s="1"/>
      <c r="N226" s="1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1"/>
      <c r="L227" s="1"/>
      <c r="M227" s="1"/>
      <c r="N227" s="1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1"/>
      <c r="L228" s="1"/>
      <c r="M228" s="1"/>
      <c r="N228" s="1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1"/>
      <c r="L229" s="1"/>
      <c r="M229" s="1"/>
      <c r="N229" s="1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1"/>
      <c r="L230" s="1"/>
      <c r="M230" s="1"/>
      <c r="N230" s="1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1"/>
      <c r="L231" s="1"/>
      <c r="M231" s="1"/>
      <c r="N231" s="1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1"/>
      <c r="L232" s="1"/>
      <c r="M232" s="1"/>
      <c r="N232" s="1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1"/>
      <c r="L233" s="1"/>
      <c r="M233" s="1"/>
      <c r="N233" s="1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1"/>
      <c r="L234" s="1"/>
      <c r="M234" s="1"/>
      <c r="N234" s="1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1"/>
      <c r="L235" s="1"/>
      <c r="M235" s="1"/>
      <c r="N235" s="1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1"/>
      <c r="L236" s="1"/>
      <c r="M236" s="1"/>
      <c r="N236" s="1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1"/>
      <c r="L237" s="1"/>
      <c r="M237" s="1"/>
      <c r="N237" s="1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1"/>
      <c r="L238" s="1"/>
      <c r="M238" s="1"/>
      <c r="N238" s="1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1"/>
      <c r="L239" s="1"/>
      <c r="M239" s="1"/>
      <c r="N239" s="1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1"/>
      <c r="L240" s="1"/>
      <c r="M240" s="1"/>
      <c r="N240" s="1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1"/>
      <c r="L241" s="1"/>
      <c r="M241" s="1"/>
      <c r="N241" s="1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1"/>
      <c r="L242" s="1"/>
      <c r="M242" s="1"/>
      <c r="N242" s="1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1"/>
      <c r="L243" s="1"/>
      <c r="M243" s="1"/>
      <c r="N243" s="1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1"/>
      <c r="L244" s="1"/>
      <c r="M244" s="1"/>
      <c r="N244" s="1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1"/>
      <c r="L245" s="1"/>
      <c r="M245" s="1"/>
      <c r="N245" s="1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1"/>
      <c r="L246" s="1"/>
      <c r="M246" s="1"/>
      <c r="N246" s="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1"/>
      <c r="L247" s="1"/>
      <c r="M247" s="1"/>
      <c r="N247" s="1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1"/>
      <c r="L248" s="1"/>
      <c r="M248" s="1"/>
      <c r="N248" s="1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1"/>
      <c r="L249" s="1"/>
      <c r="M249" s="1"/>
      <c r="N249" s="1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1"/>
      <c r="L250" s="1"/>
      <c r="M250" s="1"/>
      <c r="N250" s="1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1"/>
      <c r="L251" s="1"/>
      <c r="M251" s="1"/>
      <c r="N251" s="1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1"/>
      <c r="L252" s="1"/>
      <c r="M252" s="1"/>
      <c r="N252" s="1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1"/>
      <c r="L253" s="1"/>
      <c r="M253" s="1"/>
      <c r="N253" s="1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1"/>
      <c r="L254" s="1"/>
      <c r="M254" s="1"/>
      <c r="N254" s="1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1"/>
      <c r="L255" s="1"/>
      <c r="M255" s="1"/>
      <c r="N255" s="1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1"/>
      <c r="L256" s="1"/>
      <c r="M256" s="1"/>
      <c r="N256" s="1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1"/>
      <c r="L257" s="1"/>
      <c r="M257" s="1"/>
      <c r="N257" s="1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1"/>
      <c r="L258" s="1"/>
      <c r="M258" s="1"/>
      <c r="N258" s="1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1"/>
      <c r="L259" s="1"/>
      <c r="M259" s="1"/>
      <c r="N259" s="1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1"/>
      <c r="L260" s="1"/>
      <c r="M260" s="1"/>
      <c r="N260" s="1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1"/>
      <c r="L261" s="1"/>
      <c r="M261" s="1"/>
      <c r="N261" s="1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1"/>
      <c r="L262" s="1"/>
      <c r="M262" s="1"/>
      <c r="N262" s="1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1"/>
      <c r="L263" s="1"/>
      <c r="M263" s="1"/>
      <c r="N263" s="1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1"/>
      <c r="L264" s="1"/>
      <c r="M264" s="1"/>
      <c r="N264" s="1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1"/>
      <c r="L265" s="1"/>
      <c r="M265" s="1"/>
      <c r="N265" s="1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1"/>
      <c r="L266" s="1"/>
      <c r="M266" s="1"/>
      <c r="N266" s="1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1"/>
      <c r="L267" s="1"/>
      <c r="M267" s="1"/>
      <c r="N267" s="1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1"/>
      <c r="L268" s="1"/>
      <c r="M268" s="1"/>
      <c r="N268" s="1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1"/>
      <c r="L269" s="1"/>
      <c r="M269" s="1"/>
      <c r="N269" s="1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1"/>
      <c r="L270" s="1"/>
      <c r="M270" s="1"/>
      <c r="N270" s="1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1"/>
      <c r="L271" s="1"/>
      <c r="M271" s="1"/>
      <c r="N271" s="1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1"/>
      <c r="L272" s="1"/>
      <c r="M272" s="1"/>
      <c r="N272" s="1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1"/>
      <c r="L273" s="1"/>
      <c r="M273" s="1"/>
      <c r="N273" s="1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1"/>
      <c r="L274" s="1"/>
      <c r="M274" s="1"/>
      <c r="N274" s="1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1"/>
      <c r="L275" s="1"/>
      <c r="M275" s="1"/>
      <c r="N275" s="1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1"/>
      <c r="L276" s="1"/>
      <c r="M276" s="1"/>
      <c r="N276" s="1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1"/>
      <c r="L277" s="1"/>
      <c r="M277" s="1"/>
      <c r="N277" s="1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1"/>
      <c r="L278" s="1"/>
      <c r="M278" s="1"/>
      <c r="N278" s="1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1"/>
      <c r="L279" s="1"/>
      <c r="M279" s="1"/>
      <c r="N279" s="1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1"/>
      <c r="L280" s="1"/>
      <c r="M280" s="1"/>
      <c r="N280" s="1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1"/>
      <c r="L281" s="1"/>
      <c r="M281" s="1"/>
      <c r="N281" s="1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1"/>
      <c r="L282" s="1"/>
      <c r="M282" s="1"/>
      <c r="N282" s="1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1"/>
      <c r="L283" s="1"/>
      <c r="M283" s="1"/>
      <c r="N283" s="1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1"/>
      <c r="L284" s="1"/>
      <c r="M284" s="1"/>
      <c r="N284" s="1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1"/>
      <c r="L285" s="1"/>
      <c r="M285" s="1"/>
      <c r="N285" s="1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1"/>
      <c r="L286" s="1"/>
      <c r="M286" s="1"/>
      <c r="N286" s="1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1"/>
      <c r="L287" s="1"/>
      <c r="M287" s="1"/>
      <c r="N287" s="1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1"/>
      <c r="L288" s="1"/>
      <c r="M288" s="1"/>
      <c r="N288" s="1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1"/>
      <c r="L289" s="1"/>
      <c r="M289" s="1"/>
      <c r="N289" s="1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1"/>
      <c r="L290" s="1"/>
      <c r="M290" s="1"/>
      <c r="N290" s="1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1"/>
      <c r="L291" s="1"/>
      <c r="M291" s="1"/>
      <c r="N291" s="1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1"/>
      <c r="L292" s="1"/>
      <c r="M292" s="1"/>
      <c r="N292" s="1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1"/>
      <c r="L293" s="1"/>
      <c r="M293" s="1"/>
      <c r="N293" s="1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1"/>
      <c r="L294" s="1"/>
      <c r="M294" s="1"/>
      <c r="N294" s="1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1"/>
      <c r="L295" s="1"/>
      <c r="M295" s="1"/>
      <c r="N295" s="1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1"/>
      <c r="L296" s="1"/>
      <c r="M296" s="1"/>
      <c r="N296" s="1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1"/>
      <c r="L297" s="1"/>
      <c r="M297" s="1"/>
      <c r="N297" s="1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1"/>
      <c r="L298" s="1"/>
      <c r="M298" s="1"/>
      <c r="N298" s="1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1"/>
      <c r="L299" s="1"/>
      <c r="M299" s="1"/>
      <c r="N299" s="1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1"/>
      <c r="L300" s="1"/>
      <c r="M300" s="1"/>
      <c r="N300" s="1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1"/>
      <c r="L301" s="1"/>
      <c r="M301" s="1"/>
      <c r="N301" s="1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1"/>
      <c r="L302" s="1"/>
      <c r="M302" s="1"/>
      <c r="N302" s="1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1"/>
      <c r="L303" s="1"/>
      <c r="M303" s="1"/>
      <c r="N303" s="1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1"/>
      <c r="L304" s="1"/>
      <c r="M304" s="1"/>
      <c r="N304" s="1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1"/>
      <c r="L305" s="1"/>
      <c r="M305" s="1"/>
      <c r="N305" s="1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1"/>
      <c r="L306" s="1"/>
      <c r="M306" s="1"/>
      <c r="N306" s="1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1"/>
      <c r="L307" s="1"/>
      <c r="M307" s="1"/>
      <c r="N307" s="1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1"/>
      <c r="L308" s="1"/>
      <c r="M308" s="1"/>
      <c r="N308" s="1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1"/>
      <c r="L309" s="1"/>
      <c r="M309" s="1"/>
      <c r="N309" s="1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1"/>
      <c r="L310" s="1"/>
      <c r="M310" s="1"/>
      <c r="N310" s="1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1"/>
      <c r="L311" s="1"/>
      <c r="M311" s="1"/>
      <c r="N311" s="1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1"/>
      <c r="L312" s="1"/>
      <c r="M312" s="1"/>
      <c r="N312" s="1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1"/>
      <c r="L313" s="1"/>
      <c r="M313" s="1"/>
      <c r="N313" s="1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1"/>
      <c r="L314" s="1"/>
      <c r="M314" s="1"/>
      <c r="N314" s="1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1"/>
      <c r="L315" s="1"/>
      <c r="M315" s="1"/>
      <c r="N315" s="1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1"/>
      <c r="L316" s="1"/>
      <c r="M316" s="1"/>
      <c r="N316" s="1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1"/>
      <c r="L317" s="1"/>
      <c r="M317" s="1"/>
      <c r="N317" s="1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1"/>
      <c r="L318" s="1"/>
      <c r="M318" s="1"/>
      <c r="N318" s="1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1"/>
      <c r="L319" s="1"/>
      <c r="M319" s="1"/>
      <c r="N319" s="1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1"/>
      <c r="L320" s="1"/>
      <c r="M320" s="1"/>
      <c r="N320" s="1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1"/>
      <c r="L321" s="1"/>
      <c r="M321" s="1"/>
      <c r="N321" s="1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1"/>
      <c r="L322" s="1"/>
      <c r="M322" s="1"/>
      <c r="N322" s="1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1"/>
      <c r="L323" s="1"/>
      <c r="M323" s="1"/>
      <c r="N323" s="1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1"/>
      <c r="L324" s="1"/>
      <c r="M324" s="1"/>
      <c r="N324" s="1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1"/>
      <c r="L325" s="1"/>
      <c r="M325" s="1"/>
      <c r="N325" s="1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1"/>
      <c r="L326" s="1"/>
      <c r="M326" s="1"/>
      <c r="N326" s="1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1"/>
      <c r="L327" s="1"/>
      <c r="M327" s="1"/>
      <c r="N327" s="1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1"/>
      <c r="L328" s="1"/>
      <c r="M328" s="1"/>
      <c r="N328" s="1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1"/>
      <c r="L329" s="1"/>
      <c r="M329" s="1"/>
      <c r="N329" s="1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1"/>
      <c r="L330" s="1"/>
      <c r="M330" s="1"/>
      <c r="N330" s="1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1"/>
      <c r="L331" s="1"/>
      <c r="M331" s="1"/>
      <c r="N331" s="1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1"/>
      <c r="L332" s="1"/>
      <c r="M332" s="1"/>
      <c r="N332" s="1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1"/>
      <c r="L333" s="1"/>
      <c r="M333" s="1"/>
      <c r="N333" s="1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1"/>
      <c r="L334" s="1"/>
      <c r="M334" s="1"/>
      <c r="N334" s="1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1"/>
      <c r="L335" s="1"/>
      <c r="M335" s="1"/>
      <c r="N335" s="1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1"/>
      <c r="L336" s="1"/>
      <c r="M336" s="1"/>
      <c r="N336" s="1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1"/>
      <c r="L337" s="1"/>
      <c r="M337" s="1"/>
      <c r="N337" s="1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1"/>
      <c r="L338" s="1"/>
      <c r="M338" s="1"/>
      <c r="N338" s="1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1"/>
      <c r="L339" s="1"/>
      <c r="M339" s="1"/>
      <c r="N339" s="1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1"/>
      <c r="L340" s="1"/>
      <c r="M340" s="1"/>
      <c r="N340" s="1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1"/>
      <c r="L341" s="1"/>
      <c r="M341" s="1"/>
      <c r="N341" s="1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1"/>
      <c r="L342" s="1"/>
      <c r="M342" s="1"/>
      <c r="N342" s="1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1"/>
      <c r="L343" s="1"/>
      <c r="M343" s="1"/>
      <c r="N343" s="1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1"/>
      <c r="L344" s="1"/>
      <c r="M344" s="1"/>
      <c r="N344" s="1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1"/>
      <c r="L345" s="1"/>
      <c r="M345" s="1"/>
      <c r="N345" s="1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1"/>
      <c r="L346" s="1"/>
      <c r="M346" s="1"/>
      <c r="N346" s="1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1"/>
      <c r="L347" s="1"/>
      <c r="M347" s="1"/>
      <c r="N347" s="1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1"/>
      <c r="L348" s="1"/>
      <c r="M348" s="1"/>
      <c r="N348" s="1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1"/>
      <c r="L349" s="1"/>
      <c r="M349" s="1"/>
      <c r="N349" s="1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1"/>
      <c r="L350" s="1"/>
      <c r="M350" s="1"/>
      <c r="N350" s="1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1"/>
      <c r="L351" s="1"/>
      <c r="M351" s="1"/>
      <c r="N351" s="1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1"/>
      <c r="L352" s="1"/>
      <c r="M352" s="1"/>
      <c r="N352" s="1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1"/>
      <c r="L353" s="1"/>
      <c r="M353" s="1"/>
      <c r="N353" s="1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1"/>
      <c r="L354" s="1"/>
      <c r="M354" s="1"/>
      <c r="N354" s="1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1"/>
      <c r="L355" s="1"/>
      <c r="M355" s="1"/>
      <c r="N355" s="1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1"/>
      <c r="L356" s="1"/>
      <c r="M356" s="1"/>
      <c r="N356" s="1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1"/>
      <c r="L357" s="1"/>
      <c r="M357" s="1"/>
      <c r="N357" s="1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1"/>
      <c r="L358" s="1"/>
      <c r="M358" s="1"/>
      <c r="N358" s="1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1"/>
      <c r="L359" s="1"/>
      <c r="M359" s="1"/>
      <c r="N359" s="1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1"/>
      <c r="L360" s="1"/>
      <c r="M360" s="1"/>
      <c r="N360" s="1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1"/>
      <c r="L361" s="1"/>
      <c r="M361" s="1"/>
      <c r="N361" s="1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1"/>
      <c r="L362" s="1"/>
      <c r="M362" s="1"/>
      <c r="N362" s="1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1"/>
      <c r="L363" s="1"/>
      <c r="M363" s="1"/>
      <c r="N363" s="1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1"/>
      <c r="L364" s="1"/>
      <c r="M364" s="1"/>
      <c r="N364" s="1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1"/>
      <c r="L365" s="1"/>
      <c r="M365" s="1"/>
      <c r="N365" s="1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1"/>
      <c r="L366" s="1"/>
      <c r="M366" s="1"/>
      <c r="N366" s="1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1"/>
      <c r="L367" s="1"/>
      <c r="M367" s="1"/>
      <c r="N367" s="1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1"/>
      <c r="L368" s="1"/>
      <c r="M368" s="1"/>
      <c r="N368" s="1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1"/>
      <c r="L369" s="1"/>
      <c r="M369" s="1"/>
      <c r="N369" s="1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1"/>
      <c r="L370" s="1"/>
      <c r="M370" s="1"/>
      <c r="N370" s="1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1"/>
      <c r="L371" s="1"/>
      <c r="M371" s="1"/>
      <c r="N371" s="1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1"/>
      <c r="L372" s="1"/>
      <c r="M372" s="1"/>
      <c r="N372" s="1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1"/>
      <c r="L373" s="1"/>
      <c r="M373" s="1"/>
      <c r="N373" s="1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1"/>
      <c r="L374" s="1"/>
      <c r="M374" s="1"/>
      <c r="N374" s="1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1"/>
      <c r="L375" s="1"/>
      <c r="M375" s="1"/>
      <c r="N375" s="1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1"/>
      <c r="L376" s="1"/>
      <c r="M376" s="1"/>
      <c r="N376" s="1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1"/>
      <c r="L377" s="1"/>
      <c r="M377" s="1"/>
      <c r="N377" s="1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1"/>
      <c r="L378" s="1"/>
      <c r="M378" s="1"/>
      <c r="N378" s="1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1"/>
      <c r="L379" s="1"/>
      <c r="M379" s="1"/>
      <c r="N379" s="1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1"/>
      <c r="L380" s="1"/>
      <c r="M380" s="1"/>
      <c r="N380" s="1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1"/>
      <c r="L381" s="1"/>
      <c r="M381" s="1"/>
      <c r="N381" s="1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1"/>
      <c r="L382" s="1"/>
      <c r="M382" s="1"/>
      <c r="N382" s="1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1"/>
      <c r="L383" s="1"/>
      <c r="M383" s="1"/>
      <c r="N383" s="1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1"/>
      <c r="L384" s="1"/>
      <c r="M384" s="1"/>
      <c r="N384" s="1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1"/>
      <c r="L385" s="1"/>
      <c r="M385" s="1"/>
      <c r="N385" s="1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1"/>
      <c r="L386" s="1"/>
      <c r="M386" s="1"/>
      <c r="N386" s="1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1"/>
      <c r="L387" s="1"/>
      <c r="M387" s="1"/>
      <c r="N387" s="1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1"/>
      <c r="L388" s="1"/>
      <c r="M388" s="1"/>
      <c r="N388" s="1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1"/>
      <c r="L389" s="1"/>
      <c r="M389" s="1"/>
      <c r="N389" s="1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1"/>
      <c r="L390" s="1"/>
      <c r="M390" s="1"/>
      <c r="N390" s="1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1"/>
      <c r="L391" s="1"/>
      <c r="M391" s="1"/>
      <c r="N391" s="1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1"/>
      <c r="L392" s="1"/>
      <c r="M392" s="1"/>
      <c r="N392" s="1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1"/>
      <c r="L393" s="1"/>
      <c r="M393" s="1"/>
      <c r="N393" s="1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1"/>
      <c r="L394" s="1"/>
      <c r="M394" s="1"/>
      <c r="N394" s="1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1"/>
      <c r="L395" s="1"/>
      <c r="M395" s="1"/>
      <c r="N395" s="1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1"/>
      <c r="L396" s="1"/>
      <c r="M396" s="1"/>
      <c r="N396" s="1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1"/>
      <c r="L397" s="1"/>
      <c r="M397" s="1"/>
      <c r="N397" s="1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1"/>
      <c r="L398" s="1"/>
      <c r="M398" s="1"/>
      <c r="N398" s="1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1"/>
      <c r="L399" s="1"/>
      <c r="M399" s="1"/>
      <c r="N399" s="1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1"/>
      <c r="L400" s="1"/>
      <c r="M400" s="1"/>
      <c r="N400" s="1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1"/>
      <c r="L401" s="1"/>
      <c r="M401" s="1"/>
      <c r="N401" s="1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1"/>
      <c r="L402" s="1"/>
      <c r="M402" s="1"/>
      <c r="N402" s="1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1"/>
      <c r="L403" s="1"/>
      <c r="M403" s="1"/>
      <c r="N403" s="1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1"/>
      <c r="L404" s="1"/>
      <c r="M404" s="1"/>
      <c r="N404" s="1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1"/>
      <c r="L405" s="1"/>
      <c r="M405" s="1"/>
      <c r="N405" s="1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1"/>
      <c r="L406" s="1"/>
      <c r="M406" s="1"/>
      <c r="N406" s="1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1"/>
      <c r="L407" s="1"/>
      <c r="M407" s="1"/>
      <c r="N407" s="1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1"/>
      <c r="L408" s="1"/>
      <c r="M408" s="1"/>
      <c r="N408" s="1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1"/>
      <c r="L409" s="1"/>
      <c r="M409" s="1"/>
      <c r="N409" s="1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1"/>
      <c r="L410" s="1"/>
      <c r="M410" s="1"/>
      <c r="N410" s="1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1"/>
      <c r="L411" s="1"/>
      <c r="M411" s="1"/>
      <c r="N411" s="1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1"/>
      <c r="L412" s="1"/>
      <c r="M412" s="1"/>
      <c r="N412" s="1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1"/>
      <c r="L413" s="1"/>
      <c r="M413" s="1"/>
      <c r="N413" s="1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1"/>
      <c r="L414" s="1"/>
      <c r="M414" s="1"/>
      <c r="N414" s="1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1"/>
      <c r="L415" s="1"/>
      <c r="M415" s="1"/>
      <c r="N415" s="1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1"/>
      <c r="L416" s="1"/>
      <c r="M416" s="1"/>
      <c r="N416" s="1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1"/>
      <c r="L417" s="1"/>
      <c r="M417" s="1"/>
      <c r="N417" s="1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1"/>
      <c r="L418" s="1"/>
      <c r="M418" s="1"/>
      <c r="N418" s="1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1"/>
      <c r="L419" s="1"/>
      <c r="M419" s="1"/>
      <c r="N419" s="1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1"/>
      <c r="L420" s="1"/>
      <c r="M420" s="1"/>
      <c r="N420" s="1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1"/>
      <c r="L421" s="1"/>
      <c r="M421" s="1"/>
      <c r="N421" s="1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1"/>
      <c r="L422" s="1"/>
      <c r="M422" s="1"/>
      <c r="N422" s="1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1"/>
      <c r="L423" s="1"/>
      <c r="M423" s="1"/>
      <c r="N423" s="1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1"/>
      <c r="L424" s="1"/>
      <c r="M424" s="1"/>
      <c r="N424" s="1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1"/>
      <c r="L425" s="1"/>
      <c r="M425" s="1"/>
      <c r="N425" s="1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1"/>
      <c r="L426" s="1"/>
      <c r="M426" s="1"/>
      <c r="N426" s="1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1"/>
      <c r="L427" s="1"/>
      <c r="M427" s="1"/>
      <c r="N427" s="1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1"/>
      <c r="L428" s="1"/>
      <c r="M428" s="1"/>
      <c r="N428" s="1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1"/>
      <c r="L429" s="1"/>
      <c r="M429" s="1"/>
      <c r="N429" s="1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1"/>
      <c r="L430" s="1"/>
      <c r="M430" s="1"/>
      <c r="N430" s="1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1"/>
      <c r="L431" s="1"/>
      <c r="M431" s="1"/>
      <c r="N431" s="1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1"/>
      <c r="L432" s="1"/>
      <c r="M432" s="1"/>
      <c r="N432" s="1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1"/>
      <c r="L433" s="1"/>
      <c r="M433" s="1"/>
      <c r="N433" s="1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1"/>
      <c r="L434" s="1"/>
      <c r="M434" s="1"/>
      <c r="N434" s="1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1"/>
      <c r="L435" s="1"/>
      <c r="M435" s="1"/>
      <c r="N435" s="1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1"/>
      <c r="L436" s="1"/>
      <c r="M436" s="1"/>
      <c r="N436" s="1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1"/>
      <c r="L437" s="1"/>
      <c r="M437" s="1"/>
      <c r="N437" s="1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1"/>
      <c r="L438" s="1"/>
      <c r="M438" s="1"/>
      <c r="N438" s="1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1"/>
      <c r="L439" s="1"/>
      <c r="M439" s="1"/>
      <c r="N439" s="1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1"/>
      <c r="L440" s="1"/>
      <c r="M440" s="1"/>
      <c r="N440" s="1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1"/>
      <c r="L441" s="1"/>
      <c r="M441" s="1"/>
      <c r="N441" s="1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1"/>
      <c r="L442" s="1"/>
      <c r="M442" s="1"/>
      <c r="N442" s="1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1"/>
      <c r="L443" s="1"/>
      <c r="M443" s="1"/>
      <c r="N443" s="1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1"/>
      <c r="L444" s="1"/>
      <c r="M444" s="1"/>
      <c r="N444" s="1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1"/>
      <c r="L445" s="1"/>
      <c r="M445" s="1"/>
      <c r="N445" s="1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1"/>
      <c r="L446" s="1"/>
      <c r="M446" s="1"/>
      <c r="N446" s="1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1"/>
      <c r="L447" s="1"/>
      <c r="M447" s="1"/>
      <c r="N447" s="1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1"/>
      <c r="L448" s="1"/>
      <c r="M448" s="1"/>
      <c r="N448" s="1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1"/>
      <c r="L449" s="1"/>
      <c r="M449" s="1"/>
      <c r="N449" s="1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1"/>
      <c r="L450" s="1"/>
      <c r="M450" s="1"/>
      <c r="N450" s="1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1"/>
      <c r="L451" s="1"/>
      <c r="M451" s="1"/>
      <c r="N451" s="1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1"/>
      <c r="L452" s="1"/>
      <c r="M452" s="1"/>
      <c r="N452" s="1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1"/>
      <c r="L453" s="1"/>
      <c r="M453" s="1"/>
      <c r="N453" s="1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1"/>
      <c r="L454" s="1"/>
      <c r="M454" s="1"/>
      <c r="N454" s="1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1"/>
      <c r="L455" s="1"/>
      <c r="M455" s="1"/>
      <c r="N455" s="1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1"/>
      <c r="L456" s="1"/>
      <c r="M456" s="1"/>
      <c r="N456" s="1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1"/>
      <c r="L457" s="1"/>
      <c r="M457" s="1"/>
      <c r="N457" s="1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1"/>
      <c r="L458" s="1"/>
      <c r="M458" s="1"/>
      <c r="N458" s="1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1"/>
      <c r="L459" s="1"/>
      <c r="M459" s="1"/>
      <c r="N459" s="1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1"/>
      <c r="L460" s="1"/>
      <c r="M460" s="1"/>
      <c r="N460" s="1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1"/>
      <c r="L461" s="1"/>
      <c r="M461" s="1"/>
      <c r="N461" s="1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1"/>
      <c r="L462" s="1"/>
      <c r="M462" s="1"/>
      <c r="N462" s="1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1"/>
      <c r="L463" s="1"/>
      <c r="M463" s="1"/>
      <c r="N463" s="1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1"/>
      <c r="L464" s="1"/>
      <c r="M464" s="1"/>
      <c r="N464" s="1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1"/>
      <c r="L465" s="1"/>
      <c r="M465" s="1"/>
      <c r="N465" s="1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1"/>
      <c r="L466" s="1"/>
      <c r="M466" s="1"/>
      <c r="N466" s="1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1"/>
      <c r="L467" s="1"/>
      <c r="M467" s="1"/>
      <c r="N467" s="1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1"/>
      <c r="L468" s="1"/>
      <c r="M468" s="1"/>
      <c r="N468" s="1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1"/>
      <c r="L469" s="1"/>
      <c r="M469" s="1"/>
      <c r="N469" s="1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1"/>
      <c r="L470" s="1"/>
      <c r="M470" s="1"/>
      <c r="N470" s="1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1"/>
      <c r="L471" s="1"/>
      <c r="M471" s="1"/>
      <c r="N471" s="1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1"/>
      <c r="L472" s="1"/>
      <c r="M472" s="1"/>
      <c r="N472" s="1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1"/>
      <c r="L473" s="1"/>
      <c r="M473" s="1"/>
      <c r="N473" s="1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1"/>
      <c r="L474" s="1"/>
      <c r="M474" s="1"/>
      <c r="N474" s="1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1"/>
      <c r="L475" s="1"/>
      <c r="M475" s="1"/>
      <c r="N475" s="1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1"/>
      <c r="L476" s="1"/>
      <c r="M476" s="1"/>
      <c r="N476" s="1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1"/>
      <c r="L477" s="1"/>
      <c r="M477" s="1"/>
      <c r="N477" s="1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1"/>
      <c r="L478" s="1"/>
      <c r="M478" s="1"/>
      <c r="N478" s="1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1"/>
      <c r="L479" s="1"/>
      <c r="M479" s="1"/>
      <c r="N479" s="1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1"/>
      <c r="L480" s="1"/>
      <c r="M480" s="1"/>
      <c r="N480" s="1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1"/>
      <c r="L481" s="1"/>
      <c r="M481" s="1"/>
      <c r="N481" s="1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1"/>
      <c r="L482" s="1"/>
      <c r="M482" s="1"/>
      <c r="N482" s="1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1"/>
      <c r="L483" s="1"/>
      <c r="M483" s="1"/>
      <c r="N483" s="1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1"/>
      <c r="L484" s="1"/>
      <c r="M484" s="1"/>
      <c r="N484" s="1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1"/>
      <c r="L485" s="1"/>
      <c r="M485" s="1"/>
      <c r="N485" s="1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1"/>
      <c r="L486" s="1"/>
      <c r="M486" s="1"/>
      <c r="N486" s="1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1"/>
      <c r="L487" s="1"/>
      <c r="M487" s="1"/>
      <c r="N487" s="1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1"/>
      <c r="L488" s="1"/>
      <c r="M488" s="1"/>
      <c r="N488" s="1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1"/>
      <c r="L489" s="1"/>
      <c r="M489" s="1"/>
      <c r="N489" s="1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1"/>
      <c r="L490" s="1"/>
      <c r="M490" s="1"/>
      <c r="N490" s="1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1"/>
      <c r="L491" s="1"/>
      <c r="M491" s="1"/>
      <c r="N491" s="1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1"/>
      <c r="L492" s="1"/>
      <c r="M492" s="1"/>
      <c r="N492" s="1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1"/>
      <c r="L493" s="1"/>
      <c r="M493" s="1"/>
      <c r="N493" s="1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1"/>
      <c r="L494" s="1"/>
      <c r="M494" s="1"/>
      <c r="N494" s="1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1"/>
      <c r="L495" s="1"/>
      <c r="M495" s="1"/>
      <c r="N495" s="1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1"/>
      <c r="L496" s="1"/>
      <c r="M496" s="1"/>
      <c r="N496" s="1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1"/>
      <c r="L497" s="1"/>
      <c r="M497" s="1"/>
      <c r="N497" s="1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1"/>
      <c r="L498" s="1"/>
      <c r="M498" s="1"/>
      <c r="N498" s="1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1"/>
      <c r="L499" s="1"/>
      <c r="M499" s="1"/>
      <c r="N499" s="1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1"/>
      <c r="L500" s="1"/>
      <c r="M500" s="1"/>
      <c r="N500" s="1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1"/>
      <c r="L501" s="1"/>
      <c r="M501" s="1"/>
      <c r="N501" s="1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1"/>
      <c r="L502" s="1"/>
      <c r="M502" s="1"/>
      <c r="N502" s="1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1"/>
      <c r="L503" s="1"/>
      <c r="M503" s="1"/>
      <c r="N503" s="1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1"/>
      <c r="L504" s="1"/>
      <c r="M504" s="1"/>
      <c r="N504" s="1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1"/>
      <c r="L505" s="1"/>
      <c r="M505" s="1"/>
      <c r="N505" s="1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1"/>
      <c r="L506" s="1"/>
      <c r="M506" s="1"/>
      <c r="N506" s="1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1"/>
      <c r="L507" s="1"/>
      <c r="M507" s="1"/>
      <c r="N507" s="1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1"/>
      <c r="L508" s="1"/>
      <c r="M508" s="1"/>
      <c r="N508" s="1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1"/>
      <c r="L509" s="1"/>
      <c r="M509" s="1"/>
      <c r="N509" s="1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1"/>
      <c r="L510" s="1"/>
      <c r="M510" s="1"/>
      <c r="N510" s="1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1"/>
      <c r="L511" s="1"/>
      <c r="M511" s="1"/>
      <c r="N511" s="1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1"/>
      <c r="L512" s="1"/>
      <c r="M512" s="1"/>
      <c r="N512" s="1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1"/>
      <c r="L513" s="1"/>
      <c r="M513" s="1"/>
      <c r="N513" s="1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1"/>
      <c r="L514" s="1"/>
      <c r="M514" s="1"/>
      <c r="N514" s="1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1"/>
      <c r="L515" s="1"/>
      <c r="M515" s="1"/>
      <c r="N515" s="1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1"/>
      <c r="L516" s="1"/>
      <c r="M516" s="1"/>
      <c r="N516" s="1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1"/>
      <c r="L517" s="1"/>
      <c r="M517" s="1"/>
      <c r="N517" s="1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1"/>
      <c r="L518" s="1"/>
      <c r="M518" s="1"/>
      <c r="N518" s="1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1"/>
      <c r="L519" s="1"/>
      <c r="M519" s="1"/>
      <c r="N519" s="1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1"/>
      <c r="L520" s="1"/>
      <c r="M520" s="1"/>
      <c r="N520" s="1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1"/>
      <c r="L521" s="1"/>
      <c r="M521" s="1"/>
      <c r="N521" s="1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1"/>
      <c r="L522" s="1"/>
      <c r="M522" s="1"/>
      <c r="N522" s="1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1"/>
      <c r="L523" s="1"/>
      <c r="M523" s="1"/>
      <c r="N523" s="1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1"/>
      <c r="L524" s="1"/>
      <c r="M524" s="1"/>
      <c r="N524" s="1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1"/>
      <c r="L525" s="1"/>
      <c r="M525" s="1"/>
      <c r="N525" s="1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1"/>
      <c r="L526" s="1"/>
      <c r="M526" s="1"/>
      <c r="N526" s="1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1"/>
      <c r="L527" s="1"/>
      <c r="M527" s="1"/>
      <c r="N527" s="1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1"/>
      <c r="L528" s="1"/>
      <c r="M528" s="1"/>
      <c r="N528" s="1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1"/>
      <c r="L529" s="1"/>
      <c r="M529" s="1"/>
      <c r="N529" s="1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1"/>
      <c r="L530" s="1"/>
      <c r="M530" s="1"/>
      <c r="N530" s="1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1"/>
      <c r="L531" s="1"/>
      <c r="M531" s="1"/>
      <c r="N531" s="1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1"/>
      <c r="L532" s="1"/>
      <c r="M532" s="1"/>
      <c r="N532" s="1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1"/>
      <c r="L533" s="1"/>
      <c r="M533" s="1"/>
      <c r="N533" s="1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1"/>
      <c r="L534" s="1"/>
      <c r="M534" s="1"/>
      <c r="N534" s="1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1"/>
      <c r="L535" s="1"/>
      <c r="M535" s="1"/>
      <c r="N535" s="1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1"/>
      <c r="L536" s="1"/>
      <c r="M536" s="1"/>
      <c r="N536" s="1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1"/>
      <c r="L537" s="1"/>
      <c r="M537" s="1"/>
      <c r="N537" s="1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1"/>
      <c r="L538" s="1"/>
      <c r="M538" s="1"/>
      <c r="N538" s="1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1"/>
      <c r="L539" s="1"/>
      <c r="M539" s="1"/>
      <c r="N539" s="1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1"/>
      <c r="L540" s="1"/>
      <c r="M540" s="1"/>
      <c r="N540" s="1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1"/>
      <c r="L541" s="1"/>
      <c r="M541" s="1"/>
      <c r="N541" s="1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1"/>
      <c r="L542" s="1"/>
      <c r="M542" s="1"/>
      <c r="N542" s="1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1"/>
      <c r="L543" s="1"/>
      <c r="M543" s="1"/>
      <c r="N543" s="1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1"/>
      <c r="L544" s="1"/>
      <c r="M544" s="1"/>
      <c r="N544" s="1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1"/>
      <c r="L545" s="1"/>
      <c r="M545" s="1"/>
      <c r="N545" s="1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1"/>
      <c r="L546" s="1"/>
      <c r="M546" s="1"/>
      <c r="N546" s="1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1"/>
      <c r="L547" s="1"/>
      <c r="M547" s="1"/>
      <c r="N547" s="1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1"/>
      <c r="L548" s="1"/>
      <c r="M548" s="1"/>
      <c r="N548" s="1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1"/>
      <c r="L549" s="1"/>
      <c r="M549" s="1"/>
      <c r="N549" s="1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1"/>
      <c r="L550" s="1"/>
      <c r="M550" s="1"/>
      <c r="N550" s="1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1"/>
      <c r="L551" s="1"/>
      <c r="M551" s="1"/>
      <c r="N551" s="1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1"/>
      <c r="L552" s="1"/>
      <c r="M552" s="1"/>
      <c r="N552" s="1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1"/>
      <c r="L553" s="1"/>
      <c r="M553" s="1"/>
      <c r="N553" s="1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1"/>
      <c r="L554" s="1"/>
      <c r="M554" s="1"/>
      <c r="N554" s="1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1"/>
      <c r="L555" s="1"/>
      <c r="M555" s="1"/>
      <c r="N555" s="1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1"/>
      <c r="L556" s="1"/>
      <c r="M556" s="1"/>
      <c r="N556" s="1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1"/>
      <c r="L557" s="1"/>
      <c r="M557" s="1"/>
      <c r="N557" s="1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1"/>
      <c r="L558" s="1"/>
      <c r="M558" s="1"/>
      <c r="N558" s="1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1"/>
      <c r="L559" s="1"/>
      <c r="M559" s="1"/>
      <c r="N559" s="1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1"/>
      <c r="L560" s="1"/>
      <c r="M560" s="1"/>
      <c r="N560" s="1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1"/>
      <c r="L561" s="1"/>
      <c r="M561" s="1"/>
      <c r="N561" s="1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1"/>
      <c r="L562" s="1"/>
      <c r="M562" s="1"/>
      <c r="N562" s="1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1"/>
      <c r="L563" s="1"/>
      <c r="M563" s="1"/>
      <c r="N563" s="1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1"/>
      <c r="L564" s="1"/>
      <c r="M564" s="1"/>
      <c r="N564" s="1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1"/>
      <c r="L565" s="1"/>
      <c r="M565" s="1"/>
      <c r="N565" s="1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1"/>
      <c r="L566" s="1"/>
      <c r="M566" s="1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1"/>
      <c r="L567" s="1"/>
      <c r="M567" s="1"/>
      <c r="N567" s="1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1"/>
      <c r="L568" s="1"/>
      <c r="M568" s="1"/>
      <c r="N568" s="1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1"/>
      <c r="L569" s="1"/>
      <c r="M569" s="1"/>
      <c r="N569" s="1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1"/>
      <c r="L570" s="1"/>
      <c r="M570" s="1"/>
      <c r="N570" s="1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1"/>
      <c r="L571" s="1"/>
      <c r="M571" s="1"/>
      <c r="N571" s="1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1"/>
      <c r="L572" s="1"/>
      <c r="M572" s="1"/>
      <c r="N572" s="1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1"/>
      <c r="L573" s="1"/>
      <c r="M573" s="1"/>
      <c r="N573" s="1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1"/>
      <c r="L574" s="1"/>
      <c r="M574" s="1"/>
      <c r="N574" s="1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1"/>
      <c r="L575" s="1"/>
      <c r="M575" s="1"/>
      <c r="N575" s="1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1"/>
      <c r="L576" s="1"/>
      <c r="M576" s="1"/>
      <c r="N576" s="1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1"/>
      <c r="L577" s="1"/>
      <c r="M577" s="1"/>
      <c r="N577" s="1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1"/>
      <c r="L578" s="1"/>
      <c r="M578" s="1"/>
      <c r="N578" s="1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1"/>
      <c r="L579" s="1"/>
      <c r="M579" s="1"/>
      <c r="N579" s="1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1"/>
      <c r="L580" s="1"/>
      <c r="M580" s="1"/>
      <c r="N580" s="1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1"/>
      <c r="L581" s="1"/>
      <c r="M581" s="1"/>
      <c r="N581" s="1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1"/>
      <c r="L582" s="1"/>
      <c r="M582" s="1"/>
      <c r="N582" s="1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1"/>
      <c r="L583" s="1"/>
      <c r="M583" s="1"/>
      <c r="N583" s="1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1"/>
      <c r="L584" s="1"/>
      <c r="M584" s="1"/>
      <c r="N584" s="1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1"/>
      <c r="L585" s="1"/>
      <c r="M585" s="1"/>
      <c r="N585" s="1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1"/>
      <c r="L586" s="1"/>
      <c r="M586" s="1"/>
      <c r="N586" s="1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1"/>
      <c r="L587" s="1"/>
      <c r="M587" s="1"/>
      <c r="N587" s="1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1"/>
      <c r="L588" s="1"/>
      <c r="M588" s="1"/>
      <c r="N588" s="1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1"/>
      <c r="L589" s="1"/>
      <c r="M589" s="1"/>
      <c r="N589" s="1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1"/>
      <c r="L590" s="1"/>
      <c r="M590" s="1"/>
      <c r="N590" s="1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1"/>
      <c r="L591" s="1"/>
      <c r="M591" s="1"/>
      <c r="N591" s="1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1"/>
      <c r="L592" s="1"/>
      <c r="M592" s="1"/>
      <c r="N592" s="1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1"/>
      <c r="L593" s="1"/>
      <c r="M593" s="1"/>
      <c r="N593" s="1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1"/>
      <c r="L594" s="1"/>
      <c r="M594" s="1"/>
      <c r="N594" s="1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1"/>
      <c r="L595" s="1"/>
      <c r="M595" s="1"/>
      <c r="N595" s="1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1"/>
      <c r="L596" s="1"/>
      <c r="M596" s="1"/>
      <c r="N596" s="1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1"/>
      <c r="L597" s="1"/>
      <c r="M597" s="1"/>
      <c r="N597" s="1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1"/>
      <c r="L598" s="1"/>
      <c r="M598" s="1"/>
      <c r="N598" s="1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1"/>
      <c r="L599" s="1"/>
      <c r="M599" s="1"/>
      <c r="N599" s="1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1"/>
      <c r="L600" s="1"/>
      <c r="M600" s="1"/>
      <c r="N600" s="1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1"/>
      <c r="L601" s="1"/>
      <c r="M601" s="1"/>
      <c r="N601" s="1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1"/>
      <c r="L602" s="1"/>
      <c r="M602" s="1"/>
      <c r="N602" s="1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1"/>
      <c r="L603" s="1"/>
      <c r="M603" s="1"/>
      <c r="N603" s="1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1"/>
      <c r="L604" s="1"/>
      <c r="M604" s="1"/>
      <c r="N604" s="1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1"/>
      <c r="L605" s="1"/>
      <c r="M605" s="1"/>
      <c r="N605" s="1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1"/>
      <c r="L606" s="1"/>
      <c r="M606" s="1"/>
      <c r="N606" s="1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1"/>
      <c r="L607" s="1"/>
      <c r="M607" s="1"/>
      <c r="N607" s="1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1"/>
      <c r="L608" s="1"/>
      <c r="M608" s="1"/>
      <c r="N608" s="1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1"/>
      <c r="L609" s="1"/>
      <c r="M609" s="1"/>
      <c r="N609" s="1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1"/>
      <c r="L610" s="1"/>
      <c r="M610" s="1"/>
      <c r="N610" s="1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1"/>
      <c r="L611" s="1"/>
      <c r="M611" s="1"/>
      <c r="N611" s="1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1"/>
      <c r="L612" s="1"/>
      <c r="M612" s="1"/>
      <c r="N612" s="1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1"/>
      <c r="L613" s="1"/>
      <c r="M613" s="1"/>
      <c r="N613" s="1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1"/>
      <c r="L614" s="1"/>
      <c r="M614" s="1"/>
      <c r="N614" s="1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1"/>
      <c r="L615" s="1"/>
      <c r="M615" s="1"/>
      <c r="N615" s="1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1"/>
      <c r="L616" s="1"/>
      <c r="M616" s="1"/>
      <c r="N616" s="1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1"/>
      <c r="L617" s="1"/>
      <c r="M617" s="1"/>
      <c r="N617" s="1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1"/>
      <c r="L618" s="1"/>
      <c r="M618" s="1"/>
      <c r="N618" s="1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1"/>
      <c r="L619" s="1"/>
      <c r="M619" s="1"/>
      <c r="N619" s="1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1"/>
      <c r="L620" s="1"/>
      <c r="M620" s="1"/>
      <c r="N620" s="1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1"/>
      <c r="L621" s="1"/>
      <c r="M621" s="1"/>
      <c r="N621" s="1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1"/>
      <c r="L622" s="1"/>
      <c r="M622" s="1"/>
      <c r="N622" s="1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1"/>
      <c r="L623" s="1"/>
      <c r="M623" s="1"/>
      <c r="N623" s="1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1"/>
      <c r="L624" s="1"/>
      <c r="M624" s="1"/>
      <c r="N624" s="1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1"/>
      <c r="L625" s="1"/>
      <c r="M625" s="1"/>
      <c r="N625" s="1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1"/>
      <c r="L626" s="1"/>
      <c r="M626" s="1"/>
      <c r="N626" s="1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1"/>
      <c r="L627" s="1"/>
      <c r="M627" s="1"/>
      <c r="N627" s="1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1"/>
      <c r="L628" s="1"/>
      <c r="M628" s="1"/>
      <c r="N628" s="1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1"/>
      <c r="L629" s="1"/>
      <c r="M629" s="1"/>
      <c r="N629" s="1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1"/>
      <c r="L630" s="1"/>
      <c r="M630" s="1"/>
      <c r="N630" s="1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1"/>
      <c r="L631" s="1"/>
      <c r="M631" s="1"/>
      <c r="N631" s="1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1"/>
      <c r="L632" s="1"/>
      <c r="M632" s="1"/>
      <c r="N632" s="1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1"/>
      <c r="L633" s="1"/>
      <c r="M633" s="1"/>
      <c r="N633" s="1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1"/>
      <c r="L634" s="1"/>
      <c r="M634" s="1"/>
      <c r="N634" s="1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1"/>
      <c r="L635" s="1"/>
      <c r="M635" s="1"/>
      <c r="N635" s="1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1"/>
      <c r="L636" s="1"/>
      <c r="M636" s="1"/>
      <c r="N636" s="1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1"/>
      <c r="L637" s="1"/>
      <c r="M637" s="1"/>
      <c r="N637" s="1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1"/>
      <c r="L638" s="1"/>
      <c r="M638" s="1"/>
      <c r="N638" s="1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1"/>
      <c r="L639" s="1"/>
      <c r="M639" s="1"/>
      <c r="N639" s="1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1"/>
      <c r="L640" s="1"/>
      <c r="M640" s="1"/>
      <c r="N640" s="1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1"/>
      <c r="L641" s="1"/>
      <c r="M641" s="1"/>
      <c r="N641" s="1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1"/>
      <c r="L642" s="1"/>
      <c r="M642" s="1"/>
      <c r="N642" s="1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1"/>
      <c r="L643" s="1"/>
      <c r="M643" s="1"/>
      <c r="N643" s="1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1"/>
      <c r="L644" s="1"/>
      <c r="M644" s="1"/>
      <c r="N644" s="1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1"/>
      <c r="L645" s="1"/>
      <c r="M645" s="1"/>
      <c r="N645" s="1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1"/>
      <c r="L646" s="1"/>
      <c r="M646" s="1"/>
      <c r="N646" s="1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1"/>
      <c r="L647" s="1"/>
      <c r="M647" s="1"/>
      <c r="N647" s="1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1"/>
      <c r="L648" s="1"/>
      <c r="M648" s="1"/>
      <c r="N648" s="1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1"/>
      <c r="L649" s="1"/>
      <c r="M649" s="1"/>
      <c r="N649" s="1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1"/>
      <c r="L650" s="1"/>
      <c r="M650" s="1"/>
      <c r="N650" s="1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1"/>
      <c r="L651" s="1"/>
      <c r="M651" s="1"/>
      <c r="N651" s="1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1"/>
      <c r="L652" s="1"/>
      <c r="M652" s="1"/>
      <c r="N652" s="1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1"/>
      <c r="L653" s="1"/>
      <c r="M653" s="1"/>
      <c r="N653" s="1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1"/>
      <c r="L654" s="1"/>
      <c r="M654" s="1"/>
      <c r="N654" s="1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1"/>
      <c r="L655" s="1"/>
      <c r="M655" s="1"/>
      <c r="N655" s="1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1"/>
      <c r="L656" s="1"/>
      <c r="M656" s="1"/>
      <c r="N656" s="1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1"/>
      <c r="L657" s="1"/>
      <c r="M657" s="1"/>
      <c r="N657" s="1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1"/>
      <c r="L658" s="1"/>
      <c r="M658" s="1"/>
      <c r="N658" s="1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1"/>
      <c r="L659" s="1"/>
      <c r="M659" s="1"/>
      <c r="N659" s="1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1"/>
      <c r="L660" s="1"/>
      <c r="M660" s="1"/>
      <c r="N660" s="1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1"/>
      <c r="L661" s="1"/>
      <c r="M661" s="1"/>
      <c r="N661" s="1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1"/>
      <c r="L662" s="1"/>
      <c r="M662" s="1"/>
      <c r="N662" s="1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1"/>
      <c r="L663" s="1"/>
      <c r="M663" s="1"/>
      <c r="N663" s="1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1"/>
      <c r="L664" s="1"/>
      <c r="M664" s="1"/>
      <c r="N664" s="1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1"/>
      <c r="L665" s="1"/>
      <c r="M665" s="1"/>
      <c r="N665" s="1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1"/>
      <c r="L666" s="1"/>
      <c r="M666" s="1"/>
      <c r="N666" s="1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1"/>
      <c r="L667" s="1"/>
      <c r="M667" s="1"/>
      <c r="N667" s="1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1"/>
      <c r="L668" s="1"/>
      <c r="M668" s="1"/>
      <c r="N668" s="1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1"/>
      <c r="L669" s="1"/>
      <c r="M669" s="1"/>
      <c r="N669" s="1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1"/>
      <c r="L670" s="1"/>
      <c r="M670" s="1"/>
      <c r="N670" s="1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1"/>
      <c r="L671" s="1"/>
      <c r="M671" s="1"/>
      <c r="N671" s="1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1"/>
      <c r="L672" s="1"/>
      <c r="M672" s="1"/>
      <c r="N672" s="1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1"/>
      <c r="L673" s="1"/>
      <c r="M673" s="1"/>
      <c r="N673" s="1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1"/>
      <c r="L674" s="1"/>
      <c r="M674" s="1"/>
      <c r="N674" s="1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1"/>
      <c r="L675" s="1"/>
      <c r="M675" s="1"/>
      <c r="N675" s="1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1"/>
      <c r="L676" s="1"/>
      <c r="M676" s="1"/>
      <c r="N676" s="1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1"/>
      <c r="L677" s="1"/>
      <c r="M677" s="1"/>
      <c r="N677" s="1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1"/>
      <c r="L678" s="1"/>
      <c r="M678" s="1"/>
      <c r="N678" s="1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1"/>
      <c r="L679" s="1"/>
      <c r="M679" s="1"/>
      <c r="N679" s="1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1"/>
      <c r="L680" s="1"/>
      <c r="M680" s="1"/>
      <c r="N680" s="1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1"/>
      <c r="L681" s="1"/>
      <c r="M681" s="1"/>
      <c r="N681" s="1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1"/>
      <c r="L682" s="1"/>
      <c r="M682" s="1"/>
      <c r="N682" s="1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1"/>
      <c r="L683" s="1"/>
      <c r="M683" s="1"/>
      <c r="N683" s="1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1"/>
      <c r="L684" s="1"/>
      <c r="M684" s="1"/>
      <c r="N684" s="1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1"/>
      <c r="L685" s="1"/>
      <c r="M685" s="1"/>
      <c r="N685" s="1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1"/>
      <c r="L686" s="1"/>
      <c r="M686" s="1"/>
      <c r="N686" s="1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1"/>
      <c r="L687" s="1"/>
      <c r="M687" s="1"/>
      <c r="N687" s="1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1"/>
      <c r="L688" s="1"/>
      <c r="M688" s="1"/>
      <c r="N688" s="1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1"/>
      <c r="L689" s="1"/>
      <c r="M689" s="1"/>
      <c r="N689" s="1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1"/>
      <c r="L690" s="1"/>
      <c r="M690" s="1"/>
      <c r="N690" s="1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1"/>
      <c r="L691" s="1"/>
      <c r="M691" s="1"/>
      <c r="N691" s="1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1"/>
      <c r="L692" s="1"/>
      <c r="M692" s="1"/>
      <c r="N692" s="1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1"/>
      <c r="L693" s="1"/>
      <c r="M693" s="1"/>
      <c r="N693" s="1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1"/>
      <c r="L694" s="1"/>
      <c r="M694" s="1"/>
      <c r="N694" s="1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1"/>
      <c r="L695" s="1"/>
      <c r="M695" s="1"/>
      <c r="N695" s="1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1"/>
      <c r="L696" s="1"/>
      <c r="M696" s="1"/>
      <c r="N696" s="1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1"/>
      <c r="L697" s="1"/>
      <c r="M697" s="1"/>
      <c r="N697" s="1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1"/>
      <c r="L698" s="1"/>
      <c r="M698" s="1"/>
      <c r="N698" s="1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1"/>
      <c r="L699" s="1"/>
      <c r="M699" s="1"/>
      <c r="N699" s="1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1"/>
      <c r="L700" s="1"/>
      <c r="M700" s="1"/>
      <c r="N700" s="1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1"/>
      <c r="L701" s="1"/>
      <c r="M701" s="1"/>
      <c r="N701" s="1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1"/>
      <c r="L702" s="1"/>
      <c r="M702" s="1"/>
      <c r="N702" s="1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1"/>
      <c r="L703" s="1"/>
      <c r="M703" s="1"/>
      <c r="N703" s="1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1"/>
      <c r="L704" s="1"/>
      <c r="M704" s="1"/>
      <c r="N704" s="1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1"/>
      <c r="L705" s="1"/>
      <c r="M705" s="1"/>
      <c r="N705" s="1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1"/>
      <c r="L706" s="1"/>
      <c r="M706" s="1"/>
      <c r="N706" s="1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1"/>
      <c r="L707" s="1"/>
      <c r="M707" s="1"/>
      <c r="N707" s="1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1"/>
      <c r="L708" s="1"/>
      <c r="M708" s="1"/>
      <c r="N708" s="1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1"/>
      <c r="L709" s="1"/>
      <c r="M709" s="1"/>
      <c r="N709" s="1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1"/>
      <c r="L710" s="1"/>
      <c r="M710" s="1"/>
      <c r="N710" s="1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1"/>
      <c r="L711" s="1"/>
      <c r="M711" s="1"/>
      <c r="N711" s="1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1"/>
      <c r="L712" s="1"/>
      <c r="M712" s="1"/>
      <c r="N712" s="1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1"/>
      <c r="L713" s="1"/>
      <c r="M713" s="1"/>
      <c r="N713" s="1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1"/>
      <c r="L714" s="1"/>
      <c r="M714" s="1"/>
      <c r="N714" s="1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1"/>
      <c r="L715" s="1"/>
      <c r="M715" s="1"/>
      <c r="N715" s="1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1"/>
      <c r="L716" s="1"/>
      <c r="M716" s="1"/>
      <c r="N716" s="1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1"/>
      <c r="L717" s="1"/>
      <c r="M717" s="1"/>
      <c r="N717" s="1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1"/>
      <c r="L718" s="1"/>
      <c r="M718" s="1"/>
      <c r="N718" s="1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1"/>
      <c r="L719" s="1"/>
      <c r="M719" s="1"/>
      <c r="N719" s="1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1"/>
      <c r="L720" s="1"/>
      <c r="M720" s="1"/>
      <c r="N720" s="1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1"/>
      <c r="L721" s="1"/>
      <c r="M721" s="1"/>
      <c r="N721" s="1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1"/>
      <c r="L722" s="1"/>
      <c r="M722" s="1"/>
      <c r="N722" s="1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1"/>
      <c r="L723" s="1"/>
      <c r="M723" s="1"/>
      <c r="N723" s="1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1"/>
      <c r="L724" s="1"/>
      <c r="M724" s="1"/>
      <c r="N724" s="1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1"/>
      <c r="L725" s="1"/>
      <c r="M725" s="1"/>
      <c r="N725" s="1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1"/>
      <c r="L726" s="1"/>
      <c r="M726" s="1"/>
      <c r="N726" s="1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1"/>
      <c r="L727" s="1"/>
      <c r="M727" s="1"/>
      <c r="N727" s="1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1"/>
      <c r="L728" s="1"/>
      <c r="M728" s="1"/>
      <c r="N728" s="1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1"/>
      <c r="L729" s="1"/>
      <c r="M729" s="1"/>
      <c r="N729" s="1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1"/>
      <c r="L730" s="1"/>
      <c r="M730" s="1"/>
      <c r="N730" s="1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1"/>
      <c r="L731" s="1"/>
      <c r="M731" s="1"/>
      <c r="N731" s="1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1"/>
      <c r="L732" s="1"/>
      <c r="M732" s="1"/>
      <c r="N732" s="1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1"/>
      <c r="L733" s="1"/>
      <c r="M733" s="1"/>
      <c r="N733" s="1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1"/>
      <c r="L734" s="1"/>
      <c r="M734" s="1"/>
      <c r="N734" s="1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1"/>
      <c r="L735" s="1"/>
      <c r="M735" s="1"/>
      <c r="N735" s="1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1"/>
      <c r="L736" s="1"/>
      <c r="M736" s="1"/>
      <c r="N736" s="1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1"/>
      <c r="L737" s="1"/>
      <c r="M737" s="1"/>
      <c r="N737" s="1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1"/>
      <c r="L738" s="1"/>
      <c r="M738" s="1"/>
      <c r="N738" s="1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1"/>
      <c r="L739" s="1"/>
      <c r="M739" s="1"/>
      <c r="N739" s="1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1"/>
      <c r="L740" s="1"/>
      <c r="M740" s="1"/>
      <c r="N740" s="1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1"/>
      <c r="L741" s="1"/>
      <c r="M741" s="1"/>
      <c r="N741" s="1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1"/>
      <c r="L742" s="1"/>
      <c r="M742" s="1"/>
      <c r="N742" s="1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1"/>
      <c r="L743" s="1"/>
      <c r="M743" s="1"/>
      <c r="N743" s="1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1"/>
      <c r="L744" s="1"/>
      <c r="M744" s="1"/>
      <c r="N744" s="1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1"/>
      <c r="L745" s="1"/>
      <c r="M745" s="1"/>
      <c r="N745" s="1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1"/>
      <c r="L746" s="1"/>
      <c r="M746" s="1"/>
      <c r="N746" s="1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1"/>
      <c r="L747" s="1"/>
      <c r="M747" s="1"/>
      <c r="N747" s="1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1"/>
      <c r="L748" s="1"/>
      <c r="M748" s="1"/>
      <c r="N748" s="1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1"/>
      <c r="L749" s="1"/>
      <c r="M749" s="1"/>
      <c r="N749" s="1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1"/>
      <c r="L750" s="1"/>
      <c r="M750" s="1"/>
      <c r="N750" s="1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1"/>
      <c r="L751" s="1"/>
      <c r="M751" s="1"/>
      <c r="N751" s="1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1"/>
      <c r="L752" s="1"/>
      <c r="M752" s="1"/>
      <c r="N752" s="1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1"/>
      <c r="L753" s="1"/>
      <c r="M753" s="1"/>
      <c r="N753" s="1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1"/>
      <c r="L754" s="1"/>
      <c r="M754" s="1"/>
      <c r="N754" s="1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1"/>
      <c r="L755" s="1"/>
      <c r="M755" s="1"/>
      <c r="N755" s="1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1"/>
      <c r="L756" s="1"/>
      <c r="M756" s="1"/>
      <c r="N756" s="1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1"/>
      <c r="L757" s="1"/>
      <c r="M757" s="1"/>
      <c r="N757" s="1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1"/>
      <c r="L758" s="1"/>
      <c r="M758" s="1"/>
      <c r="N758" s="1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1"/>
      <c r="L759" s="1"/>
      <c r="M759" s="1"/>
      <c r="N759" s="1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1"/>
      <c r="L760" s="1"/>
      <c r="M760" s="1"/>
      <c r="N760" s="1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1"/>
      <c r="L761" s="1"/>
      <c r="M761" s="1"/>
      <c r="N761" s="1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1"/>
      <c r="L762" s="1"/>
      <c r="M762" s="1"/>
      <c r="N762" s="1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1"/>
      <c r="L763" s="1"/>
      <c r="M763" s="1"/>
      <c r="N763" s="1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1"/>
      <c r="L764" s="1"/>
      <c r="M764" s="1"/>
      <c r="N764" s="1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1"/>
      <c r="L765" s="1"/>
      <c r="M765" s="1"/>
      <c r="N765" s="1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1"/>
      <c r="L766" s="1"/>
      <c r="M766" s="1"/>
      <c r="N766" s="1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1"/>
      <c r="L767" s="1"/>
      <c r="M767" s="1"/>
      <c r="N767" s="1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1"/>
      <c r="L768" s="1"/>
      <c r="M768" s="1"/>
      <c r="N768" s="1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1"/>
      <c r="L769" s="1"/>
      <c r="M769" s="1"/>
      <c r="N769" s="1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1"/>
      <c r="L770" s="1"/>
      <c r="M770" s="1"/>
      <c r="N770" s="1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1"/>
      <c r="L771" s="1"/>
      <c r="M771" s="1"/>
      <c r="N771" s="1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1"/>
      <c r="L772" s="1"/>
      <c r="M772" s="1"/>
      <c r="N772" s="1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1"/>
      <c r="L773" s="1"/>
      <c r="M773" s="1"/>
      <c r="N773" s="1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1"/>
      <c r="L774" s="1"/>
      <c r="M774" s="1"/>
      <c r="N774" s="1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1"/>
      <c r="L775" s="1"/>
      <c r="M775" s="1"/>
      <c r="N775" s="1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1"/>
      <c r="L776" s="1"/>
      <c r="M776" s="1"/>
      <c r="N776" s="1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1"/>
      <c r="L777" s="1"/>
      <c r="M777" s="1"/>
      <c r="N777" s="1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1"/>
      <c r="L778" s="1"/>
      <c r="M778" s="1"/>
      <c r="N778" s="1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1"/>
      <c r="L779" s="1"/>
      <c r="M779" s="1"/>
      <c r="N779" s="1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1"/>
      <c r="L780" s="1"/>
      <c r="M780" s="1"/>
      <c r="N780" s="1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1"/>
      <c r="L781" s="1"/>
      <c r="M781" s="1"/>
      <c r="N781" s="1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1"/>
      <c r="L782" s="1"/>
      <c r="M782" s="1"/>
      <c r="N782" s="1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1"/>
      <c r="L783" s="1"/>
      <c r="M783" s="1"/>
      <c r="N783" s="1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1"/>
      <c r="L784" s="1"/>
      <c r="M784" s="1"/>
      <c r="N784" s="1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1"/>
      <c r="L785" s="1"/>
      <c r="M785" s="1"/>
      <c r="N785" s="1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1"/>
      <c r="L786" s="1"/>
      <c r="M786" s="1"/>
      <c r="N786" s="1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1"/>
      <c r="L787" s="1"/>
      <c r="M787" s="1"/>
      <c r="N787" s="1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1"/>
      <c r="L788" s="1"/>
      <c r="M788" s="1"/>
      <c r="N788" s="1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1"/>
      <c r="L789" s="1"/>
      <c r="M789" s="1"/>
      <c r="N789" s="1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1"/>
      <c r="L790" s="1"/>
      <c r="M790" s="1"/>
      <c r="N790" s="1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1"/>
      <c r="L791" s="1"/>
      <c r="M791" s="1"/>
      <c r="N791" s="1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1"/>
      <c r="L792" s="1"/>
      <c r="M792" s="1"/>
      <c r="N792" s="1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1"/>
      <c r="L793" s="1"/>
      <c r="M793" s="1"/>
      <c r="N793" s="1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1"/>
      <c r="L794" s="1"/>
      <c r="M794" s="1"/>
      <c r="N794" s="1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1"/>
      <c r="L795" s="1"/>
      <c r="M795" s="1"/>
      <c r="N795" s="1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1"/>
      <c r="L796" s="1"/>
      <c r="M796" s="1"/>
      <c r="N796" s="1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1"/>
      <c r="L797" s="1"/>
      <c r="M797" s="1"/>
      <c r="N797" s="1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1"/>
      <c r="L798" s="1"/>
      <c r="M798" s="1"/>
      <c r="N798" s="1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1"/>
      <c r="L799" s="1"/>
      <c r="M799" s="1"/>
      <c r="N799" s="1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1"/>
      <c r="L800" s="1"/>
      <c r="M800" s="1"/>
      <c r="N800" s="1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1"/>
      <c r="L801" s="1"/>
      <c r="M801" s="1"/>
      <c r="N801" s="1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1"/>
      <c r="L802" s="1"/>
      <c r="M802" s="1"/>
      <c r="N802" s="1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1"/>
      <c r="L803" s="1"/>
      <c r="M803" s="1"/>
      <c r="N803" s="1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1"/>
      <c r="L804" s="1"/>
      <c r="M804" s="1"/>
      <c r="N804" s="1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1"/>
      <c r="L805" s="1"/>
      <c r="M805" s="1"/>
      <c r="N805" s="1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1"/>
      <c r="L806" s="1"/>
      <c r="M806" s="1"/>
      <c r="N806" s="1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1"/>
      <c r="L807" s="1"/>
      <c r="M807" s="1"/>
      <c r="N807" s="1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1"/>
      <c r="L808" s="1"/>
      <c r="M808" s="1"/>
      <c r="N808" s="1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1"/>
      <c r="L809" s="1"/>
      <c r="M809" s="1"/>
      <c r="N809" s="1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1"/>
      <c r="L810" s="1"/>
      <c r="M810" s="1"/>
      <c r="N810" s="1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1"/>
      <c r="L811" s="1"/>
      <c r="M811" s="1"/>
      <c r="N811" s="1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1"/>
      <c r="L812" s="1"/>
      <c r="M812" s="1"/>
      <c r="N812" s="1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1"/>
      <c r="L813" s="1"/>
      <c r="M813" s="1"/>
      <c r="N813" s="1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1"/>
      <c r="L814" s="1"/>
      <c r="M814" s="1"/>
      <c r="N814" s="1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1"/>
      <c r="L815" s="1"/>
      <c r="M815" s="1"/>
      <c r="N815" s="1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1"/>
      <c r="L816" s="1"/>
      <c r="M816" s="1"/>
      <c r="N816" s="1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1"/>
      <c r="L817" s="1"/>
      <c r="M817" s="1"/>
      <c r="N817" s="1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1"/>
      <c r="L818" s="1"/>
      <c r="M818" s="1"/>
      <c r="N818" s="1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1"/>
      <c r="L819" s="1"/>
      <c r="M819" s="1"/>
      <c r="N819" s="1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1"/>
      <c r="L820" s="1"/>
      <c r="M820" s="1"/>
      <c r="N820" s="1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1"/>
      <c r="L821" s="1"/>
      <c r="M821" s="1"/>
      <c r="N821" s="1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1"/>
      <c r="L822" s="1"/>
      <c r="M822" s="1"/>
      <c r="N822" s="1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1"/>
      <c r="L823" s="1"/>
      <c r="M823" s="1"/>
      <c r="N823" s="1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1"/>
      <c r="L824" s="1"/>
      <c r="M824" s="1"/>
      <c r="N824" s="1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1"/>
      <c r="L825" s="1"/>
      <c r="M825" s="1"/>
      <c r="N825" s="1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1"/>
      <c r="L826" s="1"/>
      <c r="M826" s="1"/>
      <c r="N826" s="1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1"/>
      <c r="L827" s="1"/>
      <c r="M827" s="1"/>
      <c r="N827" s="1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1"/>
      <c r="L828" s="1"/>
      <c r="M828" s="1"/>
      <c r="N828" s="1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1"/>
      <c r="L829" s="1"/>
      <c r="M829" s="1"/>
      <c r="N829" s="1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1"/>
      <c r="L830" s="1"/>
      <c r="M830" s="1"/>
      <c r="N830" s="1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1"/>
      <c r="L831" s="1"/>
      <c r="M831" s="1"/>
      <c r="N831" s="1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1"/>
      <c r="L832" s="1"/>
      <c r="M832" s="1"/>
      <c r="N832" s="1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1"/>
      <c r="L833" s="1"/>
      <c r="M833" s="1"/>
      <c r="N833" s="1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1"/>
      <c r="L834" s="1"/>
      <c r="M834" s="1"/>
      <c r="N834" s="1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1"/>
      <c r="L835" s="1"/>
      <c r="M835" s="1"/>
      <c r="N835" s="1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1"/>
      <c r="L836" s="1"/>
      <c r="M836" s="1"/>
      <c r="N836" s="1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1"/>
      <c r="L837" s="1"/>
      <c r="M837" s="1"/>
      <c r="N837" s="1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1"/>
      <c r="L838" s="1"/>
      <c r="M838" s="1"/>
      <c r="N838" s="1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1"/>
      <c r="L839" s="1"/>
      <c r="M839" s="1"/>
      <c r="N839" s="1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1"/>
      <c r="L840" s="1"/>
      <c r="M840" s="1"/>
      <c r="N840" s="1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1"/>
      <c r="L841" s="1"/>
      <c r="M841" s="1"/>
      <c r="N841" s="1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1"/>
      <c r="L842" s="1"/>
      <c r="M842" s="1"/>
      <c r="N842" s="1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1"/>
      <c r="L843" s="1"/>
      <c r="M843" s="1"/>
      <c r="N843" s="1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1"/>
      <c r="L844" s="1"/>
      <c r="M844" s="1"/>
      <c r="N844" s="1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1"/>
      <c r="L845" s="1"/>
      <c r="M845" s="1"/>
      <c r="N845" s="1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1"/>
      <c r="L846" s="1"/>
      <c r="M846" s="1"/>
      <c r="N846" s="1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1"/>
      <c r="L847" s="1"/>
      <c r="M847" s="1"/>
      <c r="N847" s="1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1"/>
      <c r="L848" s="1"/>
      <c r="M848" s="1"/>
      <c r="N848" s="1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1"/>
      <c r="L849" s="1"/>
      <c r="M849" s="1"/>
      <c r="N849" s="1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1"/>
      <c r="L850" s="1"/>
      <c r="M850" s="1"/>
      <c r="N850" s="1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1"/>
      <c r="L851" s="1"/>
      <c r="M851" s="1"/>
      <c r="N851" s="1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1"/>
      <c r="L852" s="1"/>
      <c r="M852" s="1"/>
      <c r="N852" s="1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1"/>
      <c r="L853" s="1"/>
      <c r="M853" s="1"/>
      <c r="N853" s="1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1"/>
      <c r="L854" s="1"/>
      <c r="M854" s="1"/>
      <c r="N854" s="1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1"/>
      <c r="L855" s="1"/>
      <c r="M855" s="1"/>
      <c r="N855" s="1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1"/>
      <c r="L856" s="1"/>
      <c r="M856" s="1"/>
      <c r="N856" s="1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1"/>
      <c r="L857" s="1"/>
      <c r="M857" s="1"/>
      <c r="N857" s="1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1"/>
      <c r="L858" s="1"/>
      <c r="M858" s="1"/>
      <c r="N858" s="1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1"/>
      <c r="L859" s="1"/>
      <c r="M859" s="1"/>
      <c r="N859" s="1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1"/>
      <c r="L860" s="1"/>
      <c r="M860" s="1"/>
      <c r="N860" s="1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1"/>
      <c r="L861" s="1"/>
      <c r="M861" s="1"/>
      <c r="N861" s="1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1"/>
      <c r="L862" s="1"/>
      <c r="M862" s="1"/>
      <c r="N862" s="1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1"/>
      <c r="L863" s="1"/>
      <c r="M863" s="1"/>
      <c r="N863" s="1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1"/>
      <c r="L864" s="1"/>
      <c r="M864" s="1"/>
      <c r="N864" s="1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1"/>
      <c r="L865" s="1"/>
      <c r="M865" s="1"/>
      <c r="N865" s="1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1"/>
      <c r="L866" s="1"/>
      <c r="M866" s="1"/>
      <c r="N866" s="1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1"/>
      <c r="L867" s="1"/>
      <c r="M867" s="1"/>
      <c r="N867" s="1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1"/>
      <c r="L868" s="1"/>
      <c r="M868" s="1"/>
      <c r="N868" s="1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1"/>
      <c r="L869" s="1"/>
      <c r="M869" s="1"/>
      <c r="N869" s="1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1"/>
      <c r="L870" s="1"/>
      <c r="M870" s="1"/>
      <c r="N870" s="1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1"/>
      <c r="L871" s="1"/>
      <c r="M871" s="1"/>
      <c r="N871" s="1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1"/>
      <c r="L872" s="1"/>
      <c r="M872" s="1"/>
      <c r="N872" s="1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1"/>
      <c r="L873" s="1"/>
      <c r="M873" s="1"/>
      <c r="N873" s="1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1"/>
      <c r="L874" s="1"/>
      <c r="M874" s="1"/>
      <c r="N874" s="1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1"/>
      <c r="L875" s="1"/>
      <c r="M875" s="1"/>
      <c r="N875" s="1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1"/>
      <c r="L876" s="1"/>
      <c r="M876" s="1"/>
      <c r="N876" s="1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1"/>
      <c r="L877" s="1"/>
      <c r="M877" s="1"/>
      <c r="N877" s="1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1"/>
      <c r="L878" s="1"/>
      <c r="M878" s="1"/>
      <c r="N878" s="1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1"/>
      <c r="L879" s="1"/>
      <c r="M879" s="1"/>
      <c r="N879" s="1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1"/>
      <c r="L880" s="1"/>
      <c r="M880" s="1"/>
      <c r="N880" s="1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1"/>
      <c r="L881" s="1"/>
      <c r="M881" s="1"/>
      <c r="N881" s="1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1"/>
      <c r="L882" s="1"/>
      <c r="M882" s="1"/>
      <c r="N882" s="1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1"/>
      <c r="L883" s="1"/>
      <c r="M883" s="1"/>
      <c r="N883" s="1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1"/>
      <c r="L884" s="1"/>
      <c r="M884" s="1"/>
      <c r="N884" s="1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1"/>
      <c r="L885" s="1"/>
      <c r="M885" s="1"/>
      <c r="N885" s="1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1"/>
      <c r="L886" s="1"/>
      <c r="M886" s="1"/>
      <c r="N886" s="1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1"/>
      <c r="L887" s="1"/>
      <c r="M887" s="1"/>
      <c r="N887" s="1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1"/>
      <c r="L888" s="1"/>
      <c r="M888" s="1"/>
      <c r="N888" s="1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1"/>
      <c r="L889" s="1"/>
      <c r="M889" s="1"/>
      <c r="N889" s="1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1"/>
      <c r="L890" s="1"/>
      <c r="M890" s="1"/>
      <c r="N890" s="1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1"/>
      <c r="L891" s="1"/>
      <c r="M891" s="1"/>
      <c r="N891" s="1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1"/>
      <c r="L892" s="1"/>
      <c r="M892" s="1"/>
      <c r="N892" s="1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1"/>
      <c r="L893" s="1"/>
      <c r="M893" s="1"/>
      <c r="N893" s="1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1"/>
      <c r="L894" s="1"/>
      <c r="M894" s="1"/>
      <c r="N894" s="1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1"/>
      <c r="L895" s="1"/>
      <c r="M895" s="1"/>
      <c r="N895" s="1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1"/>
      <c r="L896" s="1"/>
      <c r="M896" s="1"/>
      <c r="N896" s="1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1"/>
      <c r="L897" s="1"/>
      <c r="M897" s="1"/>
      <c r="N897" s="1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1"/>
      <c r="L898" s="1"/>
      <c r="M898" s="1"/>
      <c r="N898" s="1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1"/>
      <c r="L899" s="1"/>
      <c r="M899" s="1"/>
      <c r="N899" s="1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1"/>
      <c r="L900" s="1"/>
      <c r="M900" s="1"/>
      <c r="N900" s="1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1"/>
      <c r="L901" s="1"/>
      <c r="M901" s="1"/>
      <c r="N901" s="1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1"/>
      <c r="L902" s="1"/>
      <c r="M902" s="1"/>
      <c r="N902" s="1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1"/>
      <c r="L903" s="1"/>
      <c r="M903" s="1"/>
      <c r="N903" s="1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1"/>
      <c r="L904" s="1"/>
      <c r="M904" s="1"/>
      <c r="N904" s="1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1"/>
      <c r="L905" s="1"/>
      <c r="M905" s="1"/>
      <c r="N905" s="1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1"/>
      <c r="L906" s="1"/>
      <c r="M906" s="1"/>
      <c r="N906" s="1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1"/>
      <c r="L907" s="1"/>
      <c r="M907" s="1"/>
      <c r="N907" s="1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1"/>
      <c r="L908" s="1"/>
      <c r="M908" s="1"/>
      <c r="N908" s="1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1"/>
      <c r="L909" s="1"/>
      <c r="M909" s="1"/>
      <c r="N909" s="1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1"/>
      <c r="L910" s="1"/>
      <c r="M910" s="1"/>
      <c r="N910" s="1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1"/>
      <c r="L911" s="1"/>
      <c r="M911" s="1"/>
      <c r="N911" s="1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1"/>
      <c r="L912" s="1"/>
      <c r="M912" s="1"/>
      <c r="N912" s="1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1"/>
      <c r="L913" s="1"/>
      <c r="M913" s="1"/>
      <c r="N913" s="1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1"/>
      <c r="L914" s="1"/>
      <c r="M914" s="1"/>
      <c r="N914" s="1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1"/>
      <c r="L915" s="1"/>
      <c r="M915" s="1"/>
      <c r="N915" s="1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1"/>
      <c r="L916" s="1"/>
      <c r="M916" s="1"/>
      <c r="N916" s="1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1"/>
      <c r="L917" s="1"/>
      <c r="M917" s="1"/>
      <c r="N917" s="1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1"/>
      <c r="L918" s="1"/>
      <c r="M918" s="1"/>
      <c r="N918" s="1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1"/>
      <c r="L919" s="1"/>
      <c r="M919" s="1"/>
      <c r="N919" s="1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1"/>
      <c r="L920" s="1"/>
      <c r="M920" s="1"/>
      <c r="N920" s="1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1"/>
      <c r="L921" s="1"/>
      <c r="M921" s="1"/>
      <c r="N921" s="1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1"/>
      <c r="L922" s="1"/>
      <c r="M922" s="1"/>
      <c r="N922" s="1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1"/>
      <c r="L923" s="1"/>
      <c r="M923" s="1"/>
      <c r="N923" s="1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1"/>
      <c r="L924" s="1"/>
      <c r="M924" s="1"/>
      <c r="N924" s="1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1"/>
      <c r="L925" s="1"/>
      <c r="M925" s="1"/>
      <c r="N925" s="1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1"/>
      <c r="L926" s="1"/>
      <c r="M926" s="1"/>
      <c r="N926" s="1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1"/>
      <c r="L927" s="1"/>
      <c r="M927" s="1"/>
      <c r="N927" s="1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1"/>
      <c r="L928" s="1"/>
      <c r="M928" s="1"/>
      <c r="N928" s="1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1"/>
      <c r="L929" s="1"/>
      <c r="M929" s="1"/>
      <c r="N929" s="1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1"/>
      <c r="L930" s="1"/>
      <c r="M930" s="1"/>
      <c r="N930" s="1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1"/>
      <c r="L931" s="1"/>
      <c r="M931" s="1"/>
      <c r="N931" s="1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1"/>
      <c r="L932" s="1"/>
      <c r="M932" s="1"/>
      <c r="N932" s="1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1"/>
      <c r="L933" s="1"/>
      <c r="M933" s="1"/>
      <c r="N933" s="1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1"/>
      <c r="L934" s="1"/>
      <c r="M934" s="1"/>
      <c r="N934" s="1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1"/>
      <c r="L935" s="1"/>
      <c r="M935" s="1"/>
      <c r="N935" s="1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1"/>
      <c r="L936" s="1"/>
      <c r="M936" s="1"/>
      <c r="N936" s="1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1"/>
      <c r="L937" s="1"/>
      <c r="M937" s="1"/>
      <c r="N937" s="1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1"/>
      <c r="L938" s="1"/>
      <c r="M938" s="1"/>
      <c r="N938" s="1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1"/>
      <c r="L939" s="1"/>
      <c r="M939" s="1"/>
      <c r="N939" s="1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1"/>
      <c r="L940" s="1"/>
      <c r="M940" s="1"/>
      <c r="N940" s="1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1"/>
      <c r="L941" s="1"/>
      <c r="M941" s="1"/>
      <c r="N941" s="1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1"/>
      <c r="L942" s="1"/>
      <c r="M942" s="1"/>
      <c r="N942" s="1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1"/>
      <c r="L943" s="1"/>
      <c r="M943" s="1"/>
      <c r="N943" s="1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1"/>
      <c r="L944" s="1"/>
      <c r="M944" s="1"/>
      <c r="N944" s="1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1"/>
      <c r="L945" s="1"/>
      <c r="M945" s="1"/>
      <c r="N945" s="1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1"/>
      <c r="L946" s="1"/>
      <c r="M946" s="1"/>
      <c r="N946" s="1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1"/>
      <c r="L947" s="1"/>
      <c r="M947" s="1"/>
      <c r="N947" s="1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1"/>
      <c r="L948" s="1"/>
      <c r="M948" s="1"/>
      <c r="N948" s="1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1"/>
      <c r="L949" s="1"/>
      <c r="M949" s="1"/>
      <c r="N949" s="1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1"/>
      <c r="L950" s="1"/>
      <c r="M950" s="1"/>
      <c r="N950" s="1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1"/>
      <c r="L951" s="1"/>
      <c r="M951" s="1"/>
      <c r="N951" s="1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1"/>
      <c r="L952" s="1"/>
      <c r="M952" s="1"/>
      <c r="N952" s="1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1"/>
      <c r="L953" s="1"/>
      <c r="M953" s="1"/>
      <c r="N953" s="1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1"/>
      <c r="L954" s="1"/>
      <c r="M954" s="1"/>
      <c r="N954" s="1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1"/>
      <c r="L955" s="1"/>
      <c r="M955" s="1"/>
      <c r="N955" s="1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1"/>
      <c r="L956" s="1"/>
      <c r="M956" s="1"/>
      <c r="N956" s="1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1"/>
      <c r="L957" s="1"/>
      <c r="M957" s="1"/>
      <c r="N957" s="1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1"/>
      <c r="L958" s="1"/>
      <c r="M958" s="1"/>
      <c r="N958" s="1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1"/>
      <c r="L959" s="1"/>
      <c r="M959" s="1"/>
      <c r="N959" s="1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1"/>
      <c r="L960" s="1"/>
      <c r="M960" s="1"/>
      <c r="N960" s="1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1"/>
      <c r="L961" s="1"/>
      <c r="M961" s="1"/>
      <c r="N961" s="1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1"/>
      <c r="L962" s="1"/>
      <c r="M962" s="1"/>
      <c r="N962" s="1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1"/>
      <c r="L963" s="1"/>
      <c r="M963" s="1"/>
      <c r="N963" s="1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1"/>
      <c r="L964" s="1"/>
      <c r="M964" s="1"/>
      <c r="N964" s="1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1"/>
      <c r="L965" s="1"/>
      <c r="M965" s="1"/>
      <c r="N965" s="1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1"/>
      <c r="L966" s="1"/>
      <c r="M966" s="1"/>
      <c r="N966" s="1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1"/>
      <c r="L967" s="1"/>
      <c r="M967" s="1"/>
      <c r="N967" s="1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1"/>
      <c r="L968" s="1"/>
      <c r="M968" s="1"/>
      <c r="N968" s="1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1"/>
      <c r="L969" s="1"/>
      <c r="M969" s="1"/>
      <c r="N969" s="1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1"/>
      <c r="L970" s="1"/>
      <c r="M970" s="1"/>
      <c r="N970" s="1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1"/>
      <c r="L971" s="1"/>
      <c r="M971" s="1"/>
      <c r="N971" s="1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1"/>
      <c r="L972" s="1"/>
      <c r="M972" s="1"/>
      <c r="N972" s="1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1"/>
      <c r="L973" s="1"/>
      <c r="M973" s="1"/>
      <c r="N973" s="1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1"/>
      <c r="L974" s="1"/>
      <c r="M974" s="1"/>
      <c r="N974" s="1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1"/>
      <c r="L975" s="1"/>
      <c r="M975" s="1"/>
      <c r="N975" s="1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1"/>
      <c r="L976" s="1"/>
      <c r="M976" s="1"/>
      <c r="N976" s="1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1"/>
      <c r="L977" s="1"/>
      <c r="M977" s="1"/>
      <c r="N977" s="1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1"/>
      <c r="L978" s="1"/>
      <c r="M978" s="1"/>
      <c r="N978" s="1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1"/>
      <c r="L979" s="1"/>
      <c r="M979" s="1"/>
      <c r="N979" s="1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1"/>
      <c r="L980" s="1"/>
      <c r="M980" s="1"/>
      <c r="N980" s="1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1"/>
      <c r="L981" s="1"/>
      <c r="M981" s="1"/>
      <c r="N981" s="1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1"/>
      <c r="L982" s="1"/>
      <c r="M982" s="1"/>
      <c r="N982" s="1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1"/>
      <c r="L983" s="1"/>
      <c r="M983" s="1"/>
      <c r="N983" s="1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1"/>
      <c r="L984" s="1"/>
      <c r="M984" s="1"/>
      <c r="N984" s="1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1"/>
      <c r="L985" s="1"/>
      <c r="M985" s="1"/>
      <c r="N985" s="1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1"/>
      <c r="L986" s="1"/>
      <c r="M986" s="1"/>
      <c r="N986" s="1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1"/>
      <c r="L987" s="1"/>
      <c r="M987" s="1"/>
      <c r="N987" s="1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1"/>
      <c r="L988" s="1"/>
      <c r="M988" s="1"/>
      <c r="N988" s="1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1"/>
      <c r="L989" s="1"/>
      <c r="M989" s="1"/>
      <c r="N989" s="1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1"/>
      <c r="L990" s="1"/>
      <c r="M990" s="1"/>
      <c r="N990" s="1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1"/>
      <c r="L991" s="1"/>
      <c r="M991" s="1"/>
      <c r="N991" s="1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1"/>
      <c r="L992" s="1"/>
      <c r="M992" s="1"/>
      <c r="N992" s="1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1"/>
      <c r="L993" s="1"/>
      <c r="M993" s="1"/>
      <c r="N993" s="1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1"/>
      <c r="L994" s="1"/>
      <c r="M994" s="1"/>
      <c r="N994" s="1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1"/>
      <c r="L995" s="1"/>
      <c r="M995" s="1"/>
      <c r="N995" s="1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1"/>
      <c r="L996" s="1"/>
      <c r="M996" s="1"/>
      <c r="N996" s="1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1"/>
      <c r="L997" s="1"/>
      <c r="M997" s="1"/>
      <c r="N997" s="1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1"/>
      <c r="L998" s="1"/>
      <c r="M998" s="1"/>
      <c r="N998" s="1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1"/>
      <c r="L999" s="1"/>
      <c r="M999" s="1"/>
      <c r="N999" s="1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B1000" s="1"/>
      <c r="C1000" s="1"/>
      <c r="D1000" s="1"/>
      <c r="E1000" s="1"/>
      <c r="G1000" s="1"/>
      <c r="H1000" s="1"/>
      <c r="I1000" s="1"/>
      <c r="J1000" s="5"/>
      <c r="K1000" s="1"/>
      <c r="L1000" s="1"/>
      <c r="M1000" s="1"/>
      <c r="N1000" s="13"/>
    </row>
    <row r="1001">
      <c r="B1001" s="1"/>
      <c r="C1001" s="1"/>
      <c r="D1001" s="1"/>
      <c r="E1001" s="1"/>
      <c r="G1001" s="1"/>
      <c r="H1001" s="1"/>
      <c r="I1001" s="1"/>
      <c r="J1001" s="5"/>
      <c r="K1001" s="1"/>
      <c r="L1001" s="1"/>
      <c r="M1001" s="1"/>
      <c r="N1001" s="13"/>
    </row>
  </sheetData>
  <mergeCells count="20">
    <mergeCell ref="G6:G9"/>
    <mergeCell ref="H6:H9"/>
    <mergeCell ref="I6:I9"/>
    <mergeCell ref="J6:J9"/>
    <mergeCell ref="H11:H14"/>
    <mergeCell ref="I11:I14"/>
    <mergeCell ref="J11:J14"/>
    <mergeCell ref="I22:I25"/>
    <mergeCell ref="J22:J25"/>
    <mergeCell ref="G27:G28"/>
    <mergeCell ref="H27:H28"/>
    <mergeCell ref="I27:I28"/>
    <mergeCell ref="J27:J28"/>
    <mergeCell ref="G11:G14"/>
    <mergeCell ref="G16:G19"/>
    <mergeCell ref="H16:H19"/>
    <mergeCell ref="I16:I19"/>
    <mergeCell ref="J16:J19"/>
    <mergeCell ref="G22:G25"/>
    <mergeCell ref="H22:H2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9"/>
    <col customWidth="1" min="2" max="2" width="27.5"/>
    <col customWidth="1" min="4" max="4" width="16.2"/>
    <col customWidth="1" min="5" max="5" width="12.7"/>
    <col customWidth="1" min="6" max="6" width="14.6"/>
    <col customWidth="1" min="7" max="7" width="11.1"/>
    <col customWidth="1" min="9" max="26" width="11.0"/>
  </cols>
  <sheetData>
    <row r="1">
      <c r="A1" s="47"/>
    </row>
    <row r="2">
      <c r="A2" s="47"/>
      <c r="B2" s="48" t="s">
        <v>53</v>
      </c>
      <c r="E2" s="20"/>
    </row>
    <row r="3" ht="15.75" customHeight="1">
      <c r="A3" s="47"/>
    </row>
    <row r="4" ht="15.75" customHeight="1">
      <c r="A4" s="47"/>
      <c r="B4" s="1" t="s">
        <v>54</v>
      </c>
      <c r="C4" s="49" t="s">
        <v>21</v>
      </c>
      <c r="D4" s="49" t="s">
        <v>27</v>
      </c>
      <c r="E4" s="49" t="s">
        <v>35</v>
      </c>
      <c r="F4" s="49" t="s">
        <v>42</v>
      </c>
      <c r="G4" s="49" t="s">
        <v>48</v>
      </c>
      <c r="H4" s="50" t="s">
        <v>55</v>
      </c>
    </row>
    <row r="5" ht="15.75" customHeight="1">
      <c r="A5" s="47"/>
      <c r="B5" s="49" t="s">
        <v>21</v>
      </c>
      <c r="C5" s="51">
        <v>4.0705168214321256E7</v>
      </c>
      <c r="D5" s="51">
        <v>783702.627422122</v>
      </c>
      <c r="E5" s="51">
        <v>1.086658530085644E7</v>
      </c>
      <c r="F5" s="51">
        <v>131669.0362906246</v>
      </c>
      <c r="G5" s="51">
        <v>84419.50063024896</v>
      </c>
      <c r="H5" s="51">
        <f t="shared" ref="H5:H9" si="1">SUM(C5:G5)</f>
        <v>52571544.68</v>
      </c>
    </row>
    <row r="6" ht="15.75" customHeight="1">
      <c r="A6" s="47"/>
      <c r="B6" s="49" t="s">
        <v>27</v>
      </c>
      <c r="C6" s="51">
        <v>822321.2479748793</v>
      </c>
      <c r="D6" s="51">
        <v>1603679.6912953292</v>
      </c>
      <c r="E6" s="51">
        <v>897189.2281513234</v>
      </c>
      <c r="F6" s="51">
        <v>40158.54807511593</v>
      </c>
      <c r="G6" s="51">
        <v>13940.664254724008</v>
      </c>
      <c r="H6" s="51">
        <f t="shared" si="1"/>
        <v>3377289.38</v>
      </c>
    </row>
    <row r="7" ht="15.75" customHeight="1">
      <c r="A7" s="47"/>
      <c r="B7" s="49" t="s">
        <v>35</v>
      </c>
      <c r="C7" s="51">
        <v>5191800.547176524</v>
      </c>
      <c r="D7" s="51">
        <v>546598.669160915</v>
      </c>
      <c r="E7" s="51">
        <v>2.197260523221795E7</v>
      </c>
      <c r="F7" s="51">
        <v>358880.0006686396</v>
      </c>
      <c r="G7" s="51">
        <v>105403.0853692682</v>
      </c>
      <c r="H7" s="51">
        <f t="shared" si="1"/>
        <v>28175287.53</v>
      </c>
    </row>
    <row r="8" ht="15.75" customHeight="1">
      <c r="A8" s="47"/>
      <c r="B8" s="49" t="s">
        <v>42</v>
      </c>
      <c r="C8" s="51">
        <v>93234.97808613924</v>
      </c>
      <c r="D8" s="51">
        <v>83001.34075814787</v>
      </c>
      <c r="E8" s="51">
        <v>314629.944102045</v>
      </c>
      <c r="F8" s="51">
        <v>517718.79027976946</v>
      </c>
      <c r="G8" s="51">
        <v>37137.074652447605</v>
      </c>
      <c r="H8" s="51">
        <f t="shared" si="1"/>
        <v>1045722.128</v>
      </c>
    </row>
    <row r="9" ht="15.75" customHeight="1">
      <c r="A9" s="47"/>
      <c r="B9" s="49" t="s">
        <v>48</v>
      </c>
      <c r="C9" s="51">
        <v>126317.36244270609</v>
      </c>
      <c r="D9" s="51">
        <v>14240.697829089357</v>
      </c>
      <c r="E9" s="51">
        <v>173271.95202170513</v>
      </c>
      <c r="F9" s="51">
        <v>11786.66153365479</v>
      </c>
      <c r="G9" s="51">
        <v>765538.8134890993</v>
      </c>
      <c r="H9" s="51">
        <f t="shared" si="1"/>
        <v>1091155.487</v>
      </c>
    </row>
    <row r="10" ht="15.75" customHeight="1">
      <c r="A10" s="47"/>
      <c r="B10" s="9" t="s">
        <v>56</v>
      </c>
      <c r="C10" s="52">
        <f t="shared" ref="C10:G10" si="2">SUM(C5:C9)</f>
        <v>46938842.35</v>
      </c>
      <c r="D10" s="52">
        <f t="shared" si="2"/>
        <v>3031223.026</v>
      </c>
      <c r="E10" s="52">
        <f t="shared" si="2"/>
        <v>34224281.66</v>
      </c>
      <c r="F10" s="52">
        <f t="shared" si="2"/>
        <v>1060213.037</v>
      </c>
      <c r="G10" s="52">
        <f t="shared" si="2"/>
        <v>1006439.138</v>
      </c>
      <c r="H10" s="52">
        <f>SUM(C5:G9)</f>
        <v>86260999.21</v>
      </c>
    </row>
    <row r="11" ht="15.75" customHeight="1">
      <c r="A11" s="47"/>
    </row>
    <row r="12" ht="15.75" customHeight="1">
      <c r="A12" s="47"/>
    </row>
    <row r="13" ht="15.75" customHeight="1">
      <c r="A13" s="47"/>
      <c r="B13" s="53"/>
      <c r="C13" s="54" t="s">
        <v>21</v>
      </c>
      <c r="D13" s="54" t="s">
        <v>27</v>
      </c>
      <c r="E13" s="54" t="s">
        <v>35</v>
      </c>
      <c r="F13" s="54" t="s">
        <v>57</v>
      </c>
      <c r="G13" s="55" t="s">
        <v>9</v>
      </c>
      <c r="J13" s="56">
        <v>8.62611041433365E7</v>
      </c>
    </row>
    <row r="14" ht="15.75" customHeight="1">
      <c r="A14" s="47"/>
      <c r="B14" s="57" t="s">
        <v>21</v>
      </c>
      <c r="C14" s="51">
        <f t="shared" ref="C14:E14" si="3">C5</f>
        <v>40705168.21</v>
      </c>
      <c r="D14" s="51">
        <f t="shared" si="3"/>
        <v>783702.6274</v>
      </c>
      <c r="E14" s="51">
        <f t="shared" si="3"/>
        <v>10866585.3</v>
      </c>
      <c r="F14" s="51">
        <f t="shared" ref="F14:F16" si="5">SUM(F5:G5)</f>
        <v>216088.5369</v>
      </c>
      <c r="G14" s="58">
        <f t="shared" ref="G14:G17" si="6">SUM(C14:F14)</f>
        <v>52571544.68</v>
      </c>
    </row>
    <row r="15" ht="15.75" customHeight="1">
      <c r="A15" s="47"/>
      <c r="B15" s="57" t="s">
        <v>27</v>
      </c>
      <c r="C15" s="51">
        <f t="shared" ref="C15:E15" si="4">C6</f>
        <v>822321.248</v>
      </c>
      <c r="D15" s="51">
        <f t="shared" si="4"/>
        <v>1603679.691</v>
      </c>
      <c r="E15" s="51">
        <f t="shared" si="4"/>
        <v>897189.2282</v>
      </c>
      <c r="F15" s="51">
        <f t="shared" si="5"/>
        <v>54099.21233</v>
      </c>
      <c r="G15" s="58">
        <f t="shared" si="6"/>
        <v>3377289.38</v>
      </c>
    </row>
    <row r="16" ht="15.75" customHeight="1">
      <c r="A16" s="47"/>
      <c r="B16" s="57" t="s">
        <v>35</v>
      </c>
      <c r="C16" s="51">
        <f t="shared" ref="C16:E16" si="7">C7</f>
        <v>5191800.547</v>
      </c>
      <c r="D16" s="51">
        <f t="shared" si="7"/>
        <v>546598.6692</v>
      </c>
      <c r="E16" s="51">
        <f t="shared" si="7"/>
        <v>21972605.23</v>
      </c>
      <c r="F16" s="51">
        <f t="shared" si="5"/>
        <v>464283.086</v>
      </c>
      <c r="G16" s="58">
        <f t="shared" si="6"/>
        <v>28175287.53</v>
      </c>
    </row>
    <row r="17" ht="15.75" customHeight="1">
      <c r="A17" s="47"/>
      <c r="B17" s="57" t="s">
        <v>57</v>
      </c>
      <c r="C17" s="51">
        <f t="shared" ref="C17:E17" si="8">SUM(C8:C9)</f>
        <v>219552.3405</v>
      </c>
      <c r="D17" s="51">
        <f t="shared" si="8"/>
        <v>97242.03859</v>
      </c>
      <c r="E17" s="51">
        <f t="shared" si="8"/>
        <v>487901.8961</v>
      </c>
      <c r="F17" s="51">
        <f>SUM(F8:G9)</f>
        <v>1332181.34</v>
      </c>
      <c r="G17" s="58">
        <f t="shared" si="6"/>
        <v>2136877.615</v>
      </c>
    </row>
    <row r="18" ht="15.75" customHeight="1">
      <c r="A18" s="47"/>
      <c r="B18" s="59" t="s">
        <v>9</v>
      </c>
      <c r="C18" s="60">
        <f t="shared" ref="C18:F18" si="9">SUM(C14:C17)</f>
        <v>46938842.35</v>
      </c>
      <c r="D18" s="60">
        <f t="shared" si="9"/>
        <v>3031223.026</v>
      </c>
      <c r="E18" s="60">
        <f t="shared" si="9"/>
        <v>34224281.66</v>
      </c>
      <c r="F18" s="60">
        <f t="shared" si="9"/>
        <v>2066652.175</v>
      </c>
      <c r="G18" s="61">
        <f>SUM(C14:F17)</f>
        <v>86260999.21</v>
      </c>
    </row>
    <row r="19" ht="15.75" customHeight="1">
      <c r="A19" s="47"/>
    </row>
    <row r="20" ht="15.75" customHeight="1">
      <c r="A20" s="47"/>
      <c r="F20" s="20"/>
    </row>
    <row r="21" ht="15.75" customHeight="1">
      <c r="A21" s="47"/>
    </row>
    <row r="22" ht="15.75" customHeight="1">
      <c r="A22" s="47"/>
    </row>
    <row r="23" ht="15.75" customHeight="1">
      <c r="A23" s="47"/>
    </row>
    <row r="24" ht="15.75" customHeight="1">
      <c r="A24" s="47"/>
    </row>
    <row r="25" ht="15.75" customHeight="1">
      <c r="A25" s="47"/>
    </row>
    <row r="26" ht="15.75" customHeight="1">
      <c r="A26" s="47"/>
    </row>
    <row r="27" ht="15.75" customHeight="1">
      <c r="A27" s="47"/>
    </row>
    <row r="28" ht="15.75" customHeight="1">
      <c r="A28" s="47"/>
    </row>
    <row r="29" ht="15.75" customHeight="1">
      <c r="A29" s="47"/>
    </row>
    <row r="30" ht="15.75" customHeight="1">
      <c r="A30" s="47"/>
    </row>
    <row r="31" ht="15.75" customHeight="1">
      <c r="A31" s="47"/>
    </row>
    <row r="32" ht="15.75" customHeight="1">
      <c r="A32" s="47"/>
    </row>
    <row r="33" ht="15.75" customHeight="1">
      <c r="A33" s="47"/>
    </row>
    <row r="34" ht="15.75" customHeight="1">
      <c r="A34" s="47"/>
    </row>
    <row r="35" ht="15.75" customHeight="1">
      <c r="A35" s="47"/>
    </row>
    <row r="36" ht="15.75" customHeight="1">
      <c r="A36" s="47"/>
    </row>
    <row r="37" ht="15.75" customHeight="1">
      <c r="A37" s="47"/>
    </row>
    <row r="38" ht="15.75" customHeight="1">
      <c r="A38" s="47"/>
    </row>
    <row r="39" ht="15.75" customHeight="1">
      <c r="A39" s="47"/>
    </row>
    <row r="40" ht="15.75" customHeight="1">
      <c r="A40" s="47"/>
    </row>
    <row r="41" ht="15.75" customHeight="1">
      <c r="A41" s="47"/>
    </row>
    <row r="42" ht="15.75" customHeight="1">
      <c r="A42" s="47"/>
    </row>
    <row r="43" ht="15.75" customHeight="1">
      <c r="A43" s="47"/>
    </row>
    <row r="44" ht="15.75" customHeight="1">
      <c r="A44" s="47"/>
    </row>
    <row r="45" ht="15.75" customHeight="1">
      <c r="A45" s="47"/>
    </row>
    <row r="46" ht="15.75" customHeight="1">
      <c r="A46" s="47"/>
    </row>
    <row r="47" ht="15.75" customHeight="1">
      <c r="A47" s="47"/>
    </row>
    <row r="48" ht="15.75" customHeight="1">
      <c r="A48" s="47"/>
    </row>
    <row r="49" ht="15.75" customHeight="1">
      <c r="A49" s="47"/>
    </row>
    <row r="50" ht="15.75" customHeight="1">
      <c r="A50" s="47"/>
    </row>
    <row r="51" ht="15.75" customHeight="1">
      <c r="A51" s="47"/>
    </row>
    <row r="52" ht="15.75" customHeight="1">
      <c r="A52" s="47"/>
    </row>
    <row r="53" ht="15.75" customHeight="1">
      <c r="A53" s="47"/>
    </row>
    <row r="54" ht="15.75" customHeight="1">
      <c r="A54" s="47"/>
    </row>
    <row r="55" ht="15.75" customHeight="1">
      <c r="A55" s="47"/>
    </row>
    <row r="56" ht="15.75" customHeight="1">
      <c r="A56" s="47"/>
    </row>
    <row r="57" ht="15.75" customHeight="1">
      <c r="A57" s="47"/>
    </row>
    <row r="58" ht="15.75" customHeight="1">
      <c r="A58" s="47"/>
    </row>
    <row r="59" ht="15.75" customHeight="1">
      <c r="A59" s="47"/>
    </row>
    <row r="60" ht="15.75" customHeight="1">
      <c r="A60" s="47"/>
    </row>
    <row r="61" ht="15.75" customHeight="1">
      <c r="A61" s="47"/>
    </row>
    <row r="62" ht="15.75" customHeight="1">
      <c r="A62" s="47"/>
    </row>
    <row r="63" ht="15.75" customHeight="1">
      <c r="A63" s="47"/>
    </row>
    <row r="64" ht="15.75" customHeight="1">
      <c r="A64" s="47"/>
    </row>
    <row r="65" ht="15.75" customHeight="1">
      <c r="A65" s="47"/>
    </row>
    <row r="66" ht="15.75" customHeight="1">
      <c r="A66" s="47"/>
    </row>
    <row r="67" ht="15.75" customHeight="1">
      <c r="A67" s="47"/>
    </row>
    <row r="68" ht="15.75" customHeight="1">
      <c r="A68" s="47"/>
    </row>
    <row r="69" ht="15.75" customHeight="1">
      <c r="A69" s="47"/>
    </row>
    <row r="70" ht="15.75" customHeight="1">
      <c r="A70" s="47"/>
    </row>
    <row r="71" ht="15.75" customHeight="1">
      <c r="A71" s="47"/>
    </row>
    <row r="72" ht="15.75" customHeight="1">
      <c r="A72" s="47"/>
    </row>
    <row r="73" ht="15.75" customHeight="1">
      <c r="A73" s="47"/>
    </row>
    <row r="74" ht="15.75" customHeight="1">
      <c r="A74" s="47"/>
    </row>
    <row r="75" ht="15.75" customHeight="1">
      <c r="A75" s="47"/>
    </row>
    <row r="76" ht="15.75" customHeight="1">
      <c r="A76" s="47"/>
    </row>
    <row r="77" ht="15.75" customHeight="1">
      <c r="A77" s="47"/>
    </row>
    <row r="78" ht="15.75" customHeight="1">
      <c r="A78" s="47"/>
    </row>
    <row r="79" ht="15.75" customHeight="1">
      <c r="A79" s="47"/>
    </row>
    <row r="80" ht="15.75" customHeight="1">
      <c r="A80" s="47"/>
    </row>
    <row r="81" ht="15.75" customHeight="1">
      <c r="A81" s="47"/>
    </row>
    <row r="82" ht="15.75" customHeight="1">
      <c r="A82" s="47"/>
    </row>
    <row r="83" ht="15.75" customHeight="1">
      <c r="A83" s="47"/>
    </row>
    <row r="84" ht="15.75" customHeight="1">
      <c r="A84" s="47"/>
    </row>
    <row r="85" ht="15.75" customHeight="1">
      <c r="A85" s="47"/>
    </row>
    <row r="86" ht="15.75" customHeight="1">
      <c r="A86" s="47"/>
    </row>
    <row r="87" ht="15.75" customHeight="1">
      <c r="A87" s="47"/>
    </row>
    <row r="88" ht="15.75" customHeight="1">
      <c r="A88" s="47"/>
    </row>
    <row r="89" ht="15.75" customHeight="1">
      <c r="A89" s="47"/>
    </row>
    <row r="90" ht="15.75" customHeight="1">
      <c r="A90" s="47"/>
    </row>
    <row r="91" ht="15.75" customHeight="1">
      <c r="A91" s="47"/>
    </row>
    <row r="92" ht="15.75" customHeight="1">
      <c r="A92" s="47"/>
    </row>
    <row r="93" ht="15.75" customHeight="1">
      <c r="A93" s="47"/>
    </row>
    <row r="94" ht="15.75" customHeight="1">
      <c r="A94" s="47"/>
    </row>
    <row r="95" ht="15.75" customHeight="1">
      <c r="A95" s="47"/>
    </row>
    <row r="96" ht="15.75" customHeight="1">
      <c r="A96" s="47"/>
    </row>
    <row r="97" ht="15.75" customHeight="1">
      <c r="A97" s="47"/>
    </row>
    <row r="98" ht="15.75" customHeight="1">
      <c r="A98" s="47"/>
    </row>
    <row r="99" ht="15.75" customHeight="1">
      <c r="A99" s="47"/>
    </row>
    <row r="100" ht="15.75" customHeight="1">
      <c r="A100" s="47"/>
    </row>
    <row r="101" ht="15.75" customHeight="1">
      <c r="A101" s="47"/>
    </row>
    <row r="102" ht="15.75" customHeight="1">
      <c r="A102" s="47"/>
    </row>
    <row r="103" ht="15.75" customHeight="1">
      <c r="A103" s="47"/>
    </row>
    <row r="104" ht="15.75" customHeight="1">
      <c r="A104" s="47"/>
    </row>
    <row r="105" ht="15.75" customHeight="1">
      <c r="A105" s="47"/>
    </row>
    <row r="106" ht="15.75" customHeight="1">
      <c r="A106" s="47"/>
    </row>
    <row r="107" ht="15.75" customHeight="1">
      <c r="A107" s="47"/>
    </row>
    <row r="108" ht="15.75" customHeight="1">
      <c r="A108" s="47"/>
    </row>
    <row r="109" ht="15.75" customHeight="1">
      <c r="A109" s="47"/>
    </row>
    <row r="110" ht="15.75" customHeight="1">
      <c r="A110" s="47"/>
    </row>
    <row r="111" ht="15.75" customHeight="1">
      <c r="A111" s="47"/>
    </row>
    <row r="112" ht="15.75" customHeight="1">
      <c r="A112" s="47"/>
    </row>
    <row r="113" ht="15.75" customHeight="1">
      <c r="A113" s="47"/>
    </row>
    <row r="114" ht="15.75" customHeight="1">
      <c r="A114" s="47"/>
    </row>
    <row r="115" ht="15.75" customHeight="1">
      <c r="A115" s="47"/>
    </row>
    <row r="116" ht="15.75" customHeight="1">
      <c r="A116" s="47"/>
    </row>
    <row r="117" ht="15.75" customHeight="1">
      <c r="A117" s="47"/>
    </row>
    <row r="118" ht="15.75" customHeight="1">
      <c r="A118" s="47"/>
    </row>
    <row r="119" ht="15.75" customHeight="1">
      <c r="A119" s="47"/>
    </row>
    <row r="120" ht="15.75" customHeight="1">
      <c r="A120" s="47"/>
    </row>
    <row r="121" ht="15.75" customHeight="1">
      <c r="A121" s="47"/>
    </row>
    <row r="122" ht="15.75" customHeight="1">
      <c r="A122" s="47"/>
    </row>
    <row r="123" ht="15.75" customHeight="1">
      <c r="A123" s="47"/>
    </row>
    <row r="124" ht="15.75" customHeight="1">
      <c r="A124" s="47"/>
    </row>
    <row r="125" ht="15.75" customHeight="1">
      <c r="A125" s="47"/>
    </row>
    <row r="126" ht="15.75" customHeight="1">
      <c r="A126" s="47"/>
    </row>
    <row r="127" ht="15.75" customHeight="1">
      <c r="A127" s="47"/>
    </row>
    <row r="128" ht="15.75" customHeight="1">
      <c r="A128" s="47"/>
    </row>
    <row r="129" ht="15.75" customHeight="1">
      <c r="A129" s="47"/>
    </row>
    <row r="130" ht="15.75" customHeight="1">
      <c r="A130" s="47"/>
    </row>
    <row r="131" ht="15.75" customHeight="1">
      <c r="A131" s="47"/>
    </row>
    <row r="132" ht="15.75" customHeight="1">
      <c r="A132" s="47"/>
    </row>
    <row r="133" ht="15.75" customHeight="1">
      <c r="A133" s="47"/>
    </row>
    <row r="134" ht="15.75" customHeight="1">
      <c r="A134" s="47"/>
    </row>
    <row r="135" ht="15.75" customHeight="1">
      <c r="A135" s="47"/>
    </row>
    <row r="136" ht="15.75" customHeight="1">
      <c r="A136" s="47"/>
    </row>
    <row r="137" ht="15.75" customHeight="1">
      <c r="A137" s="47"/>
    </row>
    <row r="138" ht="15.75" customHeight="1">
      <c r="A138" s="47"/>
    </row>
    <row r="139" ht="15.75" customHeight="1">
      <c r="A139" s="47"/>
    </row>
    <row r="140" ht="15.75" customHeight="1">
      <c r="A140" s="47"/>
    </row>
    <row r="141" ht="15.75" customHeight="1">
      <c r="A141" s="47"/>
    </row>
    <row r="142" ht="15.75" customHeight="1">
      <c r="A142" s="47"/>
    </row>
    <row r="143" ht="15.75" customHeight="1">
      <c r="A143" s="47"/>
    </row>
    <row r="144" ht="15.75" customHeight="1">
      <c r="A144" s="47"/>
    </row>
    <row r="145" ht="15.75" customHeight="1">
      <c r="A145" s="47"/>
    </row>
    <row r="146" ht="15.75" customHeight="1">
      <c r="A146" s="47"/>
    </row>
    <row r="147" ht="15.75" customHeight="1">
      <c r="A147" s="47"/>
    </row>
    <row r="148" ht="15.75" customHeight="1">
      <c r="A148" s="47"/>
    </row>
    <row r="149" ht="15.75" customHeight="1">
      <c r="A149" s="47"/>
    </row>
    <row r="150" ht="15.75" customHeight="1">
      <c r="A150" s="47"/>
    </row>
    <row r="151" ht="15.75" customHeight="1">
      <c r="A151" s="47"/>
    </row>
    <row r="152" ht="15.75" customHeight="1">
      <c r="A152" s="47"/>
    </row>
    <row r="153" ht="15.75" customHeight="1">
      <c r="A153" s="47"/>
    </row>
    <row r="154" ht="15.75" customHeight="1">
      <c r="A154" s="47"/>
    </row>
    <row r="155" ht="15.75" customHeight="1">
      <c r="A155" s="47"/>
    </row>
    <row r="156" ht="15.75" customHeight="1">
      <c r="A156" s="47"/>
    </row>
    <row r="157" ht="15.75" customHeight="1">
      <c r="A157" s="47"/>
    </row>
    <row r="158" ht="15.75" customHeight="1">
      <c r="A158" s="47"/>
    </row>
    <row r="159" ht="15.75" customHeight="1">
      <c r="A159" s="47"/>
    </row>
    <row r="160" ht="15.75" customHeight="1">
      <c r="A160" s="47"/>
    </row>
    <row r="161" ht="15.75" customHeight="1">
      <c r="A161" s="47"/>
    </row>
    <row r="162" ht="15.75" customHeight="1">
      <c r="A162" s="47"/>
    </row>
    <row r="163" ht="15.75" customHeight="1">
      <c r="A163" s="47"/>
    </row>
    <row r="164" ht="15.75" customHeight="1">
      <c r="A164" s="47"/>
    </row>
    <row r="165" ht="15.75" customHeight="1">
      <c r="A165" s="47"/>
    </row>
    <row r="166" ht="15.75" customHeight="1">
      <c r="A166" s="47"/>
    </row>
    <row r="167" ht="15.75" customHeight="1">
      <c r="A167" s="47"/>
    </row>
    <row r="168" ht="15.75" customHeight="1">
      <c r="A168" s="47"/>
    </row>
    <row r="169" ht="15.75" customHeight="1">
      <c r="A169" s="47"/>
    </row>
    <row r="170" ht="15.75" customHeight="1">
      <c r="A170" s="47"/>
    </row>
    <row r="171" ht="15.75" customHeight="1">
      <c r="A171" s="47"/>
    </row>
    <row r="172" ht="15.75" customHeight="1">
      <c r="A172" s="47"/>
    </row>
    <row r="173" ht="15.75" customHeight="1">
      <c r="A173" s="47"/>
    </row>
    <row r="174" ht="15.75" customHeight="1">
      <c r="A174" s="47"/>
    </row>
    <row r="175" ht="15.75" customHeight="1">
      <c r="A175" s="47"/>
    </row>
    <row r="176" ht="15.75" customHeight="1">
      <c r="A176" s="47"/>
    </row>
    <row r="177" ht="15.75" customHeight="1">
      <c r="A177" s="47"/>
    </row>
    <row r="178" ht="15.75" customHeight="1">
      <c r="A178" s="47"/>
    </row>
    <row r="179" ht="15.75" customHeight="1">
      <c r="A179" s="47"/>
    </row>
    <row r="180" ht="15.75" customHeight="1">
      <c r="A180" s="47"/>
    </row>
    <row r="181" ht="15.75" customHeight="1">
      <c r="A181" s="47"/>
    </row>
    <row r="182" ht="15.75" customHeight="1">
      <c r="A182" s="47"/>
    </row>
    <row r="183" ht="15.75" customHeight="1">
      <c r="A183" s="47"/>
    </row>
    <row r="184" ht="15.75" customHeight="1">
      <c r="A184" s="47"/>
    </row>
    <row r="185" ht="15.75" customHeight="1">
      <c r="A185" s="47"/>
    </row>
    <row r="186" ht="15.75" customHeight="1">
      <c r="A186" s="47"/>
    </row>
    <row r="187" ht="15.75" customHeight="1">
      <c r="A187" s="47"/>
    </row>
    <row r="188" ht="15.75" customHeight="1">
      <c r="A188" s="47"/>
    </row>
    <row r="189" ht="15.75" customHeight="1">
      <c r="A189" s="47"/>
    </row>
    <row r="190" ht="15.75" customHeight="1">
      <c r="A190" s="47"/>
    </row>
    <row r="191" ht="15.75" customHeight="1">
      <c r="A191" s="47"/>
    </row>
    <row r="192" ht="15.75" customHeight="1">
      <c r="A192" s="47"/>
    </row>
    <row r="193" ht="15.75" customHeight="1">
      <c r="A193" s="47"/>
    </row>
    <row r="194" ht="15.75" customHeight="1">
      <c r="A194" s="47"/>
    </row>
    <row r="195" ht="15.75" customHeight="1">
      <c r="A195" s="47"/>
    </row>
    <row r="196" ht="15.75" customHeight="1">
      <c r="A196" s="47"/>
    </row>
    <row r="197" ht="15.75" customHeight="1">
      <c r="A197" s="47"/>
    </row>
    <row r="198" ht="15.75" customHeight="1">
      <c r="A198" s="47"/>
    </row>
    <row r="199" ht="15.75" customHeight="1">
      <c r="A199" s="47"/>
    </row>
    <row r="200" ht="15.75" customHeight="1">
      <c r="A200" s="47"/>
    </row>
    <row r="201" ht="15.75" customHeight="1">
      <c r="A201" s="47"/>
    </row>
    <row r="202" ht="15.75" customHeight="1">
      <c r="A202" s="47"/>
    </row>
    <row r="203" ht="15.75" customHeight="1">
      <c r="A203" s="47"/>
    </row>
    <row r="204" ht="15.75" customHeight="1">
      <c r="A204" s="47"/>
    </row>
    <row r="205" ht="15.75" customHeight="1">
      <c r="A205" s="47"/>
    </row>
    <row r="206" ht="15.75" customHeight="1">
      <c r="A206" s="47"/>
    </row>
    <row r="207" ht="15.75" customHeight="1">
      <c r="A207" s="47"/>
    </row>
    <row r="208" ht="15.75" customHeight="1">
      <c r="A208" s="47"/>
    </row>
    <row r="209" ht="15.75" customHeight="1">
      <c r="A209" s="47"/>
    </row>
    <row r="210" ht="15.75" customHeight="1">
      <c r="A210" s="47"/>
    </row>
    <row r="211" ht="15.75" customHeight="1">
      <c r="A211" s="47"/>
    </row>
    <row r="212" ht="15.75" customHeight="1">
      <c r="A212" s="47"/>
    </row>
    <row r="213" ht="15.75" customHeight="1">
      <c r="A213" s="47"/>
    </row>
    <row r="214" ht="15.75" customHeight="1">
      <c r="A214" s="47"/>
    </row>
    <row r="215" ht="15.75" customHeight="1">
      <c r="A215" s="47"/>
    </row>
    <row r="216" ht="15.75" customHeight="1">
      <c r="A216" s="47"/>
    </row>
    <row r="217" ht="15.75" customHeight="1">
      <c r="A217" s="47"/>
    </row>
    <row r="218" ht="15.75" customHeight="1">
      <c r="A218" s="47"/>
    </row>
    <row r="219" ht="15.75" customHeight="1">
      <c r="A219" s="47"/>
    </row>
    <row r="220" ht="15.75" customHeight="1">
      <c r="A220" s="47"/>
    </row>
    <row r="221" ht="15.75" customHeight="1">
      <c r="A221" s="47"/>
    </row>
    <row r="222" ht="15.75" customHeight="1">
      <c r="A222" s="47"/>
    </row>
    <row r="223" ht="15.75" customHeight="1">
      <c r="A223" s="47"/>
    </row>
    <row r="224" ht="15.75" customHeight="1">
      <c r="A224" s="47"/>
    </row>
    <row r="225" ht="15.75" customHeight="1">
      <c r="A225" s="47"/>
    </row>
    <row r="226" ht="15.75" customHeight="1">
      <c r="A226" s="47"/>
    </row>
    <row r="227" ht="15.75" customHeight="1">
      <c r="A227" s="47"/>
    </row>
    <row r="228" ht="15.75" customHeight="1">
      <c r="A228" s="47"/>
    </row>
    <row r="229" ht="15.75" customHeight="1">
      <c r="A229" s="47"/>
    </row>
    <row r="230" ht="15.75" customHeight="1">
      <c r="A230" s="47"/>
    </row>
    <row r="231" ht="15.75" customHeight="1">
      <c r="A231" s="47"/>
    </row>
    <row r="232" ht="15.75" customHeight="1">
      <c r="A232" s="47"/>
    </row>
    <row r="233" ht="15.75" customHeight="1">
      <c r="A233" s="47"/>
    </row>
    <row r="234" ht="15.75" customHeight="1">
      <c r="A234" s="47"/>
    </row>
    <row r="235" ht="15.75" customHeight="1">
      <c r="A235" s="47"/>
    </row>
    <row r="236" ht="15.75" customHeight="1">
      <c r="A236" s="47"/>
    </row>
    <row r="237" ht="15.75" customHeight="1">
      <c r="A237" s="47"/>
    </row>
    <row r="238" ht="15.75" customHeight="1">
      <c r="A238" s="47"/>
    </row>
    <row r="239" ht="15.75" customHeight="1">
      <c r="A239" s="47"/>
    </row>
    <row r="240" ht="15.75" customHeight="1">
      <c r="A240" s="47"/>
    </row>
    <row r="241" ht="15.75" customHeight="1">
      <c r="A241" s="47"/>
    </row>
    <row r="242" ht="15.75" customHeight="1">
      <c r="A242" s="47"/>
    </row>
    <row r="243" ht="15.75" customHeight="1">
      <c r="A243" s="47"/>
    </row>
    <row r="244" ht="15.75" customHeight="1">
      <c r="A244" s="47"/>
    </row>
    <row r="245" ht="15.75" customHeight="1">
      <c r="A245" s="47"/>
    </row>
    <row r="246" ht="15.75" customHeight="1">
      <c r="A246" s="47"/>
    </row>
    <row r="247" ht="15.75" customHeight="1">
      <c r="A247" s="47"/>
    </row>
    <row r="248" ht="15.75" customHeight="1">
      <c r="A248" s="47"/>
    </row>
    <row r="249" ht="15.75" customHeight="1">
      <c r="A249" s="47"/>
    </row>
    <row r="250" ht="15.75" customHeight="1">
      <c r="A250" s="47"/>
    </row>
    <row r="251" ht="15.75" customHeight="1">
      <c r="A251" s="47"/>
    </row>
    <row r="252" ht="15.75" customHeight="1">
      <c r="A252" s="47"/>
    </row>
    <row r="253" ht="15.75" customHeight="1">
      <c r="A253" s="47"/>
    </row>
    <row r="254" ht="15.75" customHeight="1">
      <c r="A254" s="47"/>
    </row>
    <row r="255" ht="15.75" customHeight="1">
      <c r="A255" s="47"/>
    </row>
    <row r="256" ht="15.75" customHeight="1">
      <c r="A256" s="47"/>
    </row>
    <row r="257" ht="15.75" customHeight="1">
      <c r="A257" s="47"/>
    </row>
    <row r="258" ht="15.75" customHeight="1">
      <c r="A258" s="47"/>
    </row>
    <row r="259" ht="15.75" customHeight="1">
      <c r="A259" s="47"/>
    </row>
    <row r="260" ht="15.75" customHeight="1">
      <c r="A260" s="47"/>
    </row>
    <row r="261" ht="15.75" customHeight="1">
      <c r="A261" s="47"/>
    </row>
    <row r="262" ht="15.75" customHeight="1">
      <c r="A262" s="47"/>
    </row>
    <row r="263" ht="15.75" customHeight="1">
      <c r="A263" s="47"/>
    </row>
    <row r="264" ht="15.75" customHeight="1">
      <c r="A264" s="47"/>
    </row>
    <row r="265" ht="15.75" customHeight="1">
      <c r="A265" s="47"/>
    </row>
    <row r="266" ht="15.75" customHeight="1">
      <c r="A266" s="47"/>
    </row>
    <row r="267" ht="15.75" customHeight="1">
      <c r="A267" s="47"/>
    </row>
    <row r="268" ht="15.75" customHeight="1">
      <c r="A268" s="47"/>
    </row>
    <row r="269" ht="15.75" customHeight="1">
      <c r="A269" s="47"/>
    </row>
    <row r="270" ht="15.75" customHeight="1">
      <c r="A270" s="47"/>
    </row>
    <row r="271" ht="15.75" customHeight="1">
      <c r="A271" s="47"/>
    </row>
    <row r="272" ht="15.75" customHeight="1">
      <c r="A272" s="47"/>
    </row>
    <row r="273" ht="15.75" customHeight="1">
      <c r="A273" s="47"/>
    </row>
    <row r="274" ht="15.75" customHeight="1">
      <c r="A274" s="47"/>
    </row>
    <row r="275" ht="15.75" customHeight="1">
      <c r="A275" s="47"/>
    </row>
    <row r="276" ht="15.75" customHeight="1">
      <c r="A276" s="47"/>
    </row>
    <row r="277" ht="15.75" customHeight="1">
      <c r="A277" s="47"/>
    </row>
    <row r="278" ht="15.75" customHeight="1">
      <c r="A278" s="47"/>
    </row>
    <row r="279" ht="15.75" customHeight="1">
      <c r="A279" s="47"/>
    </row>
    <row r="280" ht="15.75" customHeight="1">
      <c r="A280" s="47"/>
    </row>
    <row r="281" ht="15.75" customHeight="1">
      <c r="A281" s="47"/>
    </row>
    <row r="282" ht="15.75" customHeight="1">
      <c r="A282" s="47"/>
    </row>
    <row r="283" ht="15.75" customHeight="1">
      <c r="A283" s="47"/>
    </row>
    <row r="284" ht="15.75" customHeight="1">
      <c r="A284" s="47"/>
    </row>
    <row r="285" ht="15.75" customHeight="1">
      <c r="A285" s="47"/>
    </row>
    <row r="286" ht="15.75" customHeight="1">
      <c r="A286" s="47"/>
    </row>
    <row r="287" ht="15.75" customHeight="1">
      <c r="A287" s="47"/>
    </row>
    <row r="288" ht="15.75" customHeight="1">
      <c r="A288" s="47"/>
    </row>
    <row r="289" ht="15.75" customHeight="1">
      <c r="A289" s="47"/>
    </row>
    <row r="290" ht="15.75" customHeight="1">
      <c r="A290" s="47"/>
    </row>
    <row r="291" ht="15.75" customHeight="1">
      <c r="A291" s="47"/>
    </row>
    <row r="292" ht="15.75" customHeight="1">
      <c r="A292" s="47"/>
    </row>
    <row r="293" ht="15.75" customHeight="1">
      <c r="A293" s="47"/>
    </row>
    <row r="294" ht="15.75" customHeight="1">
      <c r="A294" s="47"/>
    </row>
    <row r="295" ht="15.75" customHeight="1">
      <c r="A295" s="47"/>
    </row>
    <row r="296" ht="15.75" customHeight="1">
      <c r="A296" s="47"/>
    </row>
    <row r="297" ht="15.75" customHeight="1">
      <c r="A297" s="47"/>
    </row>
    <row r="298" ht="15.75" customHeight="1">
      <c r="A298" s="47"/>
    </row>
    <row r="299" ht="15.75" customHeight="1">
      <c r="A299" s="47"/>
    </row>
    <row r="300" ht="15.75" customHeight="1">
      <c r="A300" s="47"/>
    </row>
    <row r="301" ht="15.75" customHeight="1">
      <c r="A301" s="47"/>
    </row>
    <row r="302" ht="15.75" customHeight="1">
      <c r="A302" s="47"/>
    </row>
    <row r="303" ht="15.75" customHeight="1">
      <c r="A303" s="47"/>
    </row>
    <row r="304" ht="15.75" customHeight="1">
      <c r="A304" s="47"/>
    </row>
    <row r="305" ht="15.75" customHeight="1">
      <c r="A305" s="47"/>
    </row>
    <row r="306" ht="15.75" customHeight="1">
      <c r="A306" s="47"/>
    </row>
    <row r="307" ht="15.75" customHeight="1">
      <c r="A307" s="47"/>
    </row>
    <row r="308" ht="15.75" customHeight="1">
      <c r="A308" s="47"/>
    </row>
    <row r="309" ht="15.75" customHeight="1">
      <c r="A309" s="47"/>
    </row>
    <row r="310" ht="15.75" customHeight="1">
      <c r="A310" s="47"/>
    </row>
    <row r="311" ht="15.75" customHeight="1">
      <c r="A311" s="47"/>
    </row>
    <row r="312" ht="15.75" customHeight="1">
      <c r="A312" s="47"/>
    </row>
    <row r="313" ht="15.75" customHeight="1">
      <c r="A313" s="47"/>
    </row>
    <row r="314" ht="15.75" customHeight="1">
      <c r="A314" s="47"/>
    </row>
    <row r="315" ht="15.75" customHeight="1">
      <c r="A315" s="47"/>
    </row>
    <row r="316" ht="15.75" customHeight="1">
      <c r="A316" s="47"/>
    </row>
    <row r="317" ht="15.75" customHeight="1">
      <c r="A317" s="47"/>
    </row>
    <row r="318" ht="15.75" customHeight="1">
      <c r="A318" s="47"/>
    </row>
    <row r="319" ht="15.75" customHeight="1">
      <c r="A319" s="47"/>
    </row>
    <row r="320" ht="15.75" customHeight="1">
      <c r="A320" s="47"/>
    </row>
    <row r="321" ht="15.75" customHeight="1">
      <c r="A321" s="47"/>
    </row>
    <row r="322" ht="15.75" customHeight="1">
      <c r="A322" s="47"/>
    </row>
    <row r="323" ht="15.75" customHeight="1">
      <c r="A323" s="47"/>
    </row>
    <row r="324" ht="15.75" customHeight="1">
      <c r="A324" s="47"/>
    </row>
    <row r="325" ht="15.75" customHeight="1">
      <c r="A325" s="47"/>
    </row>
    <row r="326" ht="15.75" customHeight="1">
      <c r="A326" s="47"/>
    </row>
    <row r="327" ht="15.75" customHeight="1">
      <c r="A327" s="47"/>
    </row>
    <row r="328" ht="15.75" customHeight="1">
      <c r="A328" s="47"/>
    </row>
    <row r="329" ht="15.75" customHeight="1">
      <c r="A329" s="47"/>
    </row>
    <row r="330" ht="15.75" customHeight="1">
      <c r="A330" s="47"/>
    </row>
    <row r="331" ht="15.75" customHeight="1">
      <c r="A331" s="47"/>
    </row>
    <row r="332" ht="15.75" customHeight="1">
      <c r="A332" s="47"/>
    </row>
    <row r="333" ht="15.75" customHeight="1">
      <c r="A333" s="47"/>
    </row>
    <row r="334" ht="15.75" customHeight="1">
      <c r="A334" s="47"/>
    </row>
    <row r="335" ht="15.75" customHeight="1">
      <c r="A335" s="47"/>
    </row>
    <row r="336" ht="15.75" customHeight="1">
      <c r="A336" s="47"/>
    </row>
    <row r="337" ht="15.75" customHeight="1">
      <c r="A337" s="47"/>
    </row>
    <row r="338" ht="15.75" customHeight="1">
      <c r="A338" s="47"/>
    </row>
    <row r="339" ht="15.75" customHeight="1">
      <c r="A339" s="47"/>
    </row>
    <row r="340" ht="15.75" customHeight="1">
      <c r="A340" s="47"/>
    </row>
    <row r="341" ht="15.75" customHeight="1">
      <c r="A341" s="47"/>
    </row>
    <row r="342" ht="15.75" customHeight="1">
      <c r="A342" s="47"/>
    </row>
    <row r="343" ht="15.75" customHeight="1">
      <c r="A343" s="47"/>
    </row>
    <row r="344" ht="15.75" customHeight="1">
      <c r="A344" s="47"/>
    </row>
    <row r="345" ht="15.75" customHeight="1">
      <c r="A345" s="47"/>
    </row>
    <row r="346" ht="15.75" customHeight="1">
      <c r="A346" s="47"/>
    </row>
    <row r="347" ht="15.75" customHeight="1">
      <c r="A347" s="47"/>
    </row>
    <row r="348" ht="15.75" customHeight="1">
      <c r="A348" s="47"/>
    </row>
    <row r="349" ht="15.75" customHeight="1">
      <c r="A349" s="47"/>
    </row>
    <row r="350" ht="15.75" customHeight="1">
      <c r="A350" s="47"/>
    </row>
    <row r="351" ht="15.75" customHeight="1">
      <c r="A351" s="47"/>
    </row>
    <row r="352" ht="15.75" customHeight="1">
      <c r="A352" s="47"/>
    </row>
    <row r="353" ht="15.75" customHeight="1">
      <c r="A353" s="47"/>
    </row>
    <row r="354" ht="15.75" customHeight="1">
      <c r="A354" s="47"/>
    </row>
    <row r="355" ht="15.75" customHeight="1">
      <c r="A355" s="47"/>
    </row>
    <row r="356" ht="15.75" customHeight="1">
      <c r="A356" s="47"/>
    </row>
    <row r="357" ht="15.75" customHeight="1">
      <c r="A357" s="47"/>
    </row>
    <row r="358" ht="15.75" customHeight="1">
      <c r="A358" s="47"/>
    </row>
    <row r="359" ht="15.75" customHeight="1">
      <c r="A359" s="47"/>
    </row>
    <row r="360" ht="15.75" customHeight="1">
      <c r="A360" s="47"/>
    </row>
    <row r="361" ht="15.75" customHeight="1">
      <c r="A361" s="47"/>
    </row>
    <row r="362" ht="15.75" customHeight="1">
      <c r="A362" s="47"/>
    </row>
    <row r="363" ht="15.75" customHeight="1">
      <c r="A363" s="47"/>
    </row>
    <row r="364" ht="15.75" customHeight="1">
      <c r="A364" s="47"/>
    </row>
    <row r="365" ht="15.75" customHeight="1">
      <c r="A365" s="47"/>
    </row>
    <row r="366" ht="15.75" customHeight="1">
      <c r="A366" s="47"/>
    </row>
    <row r="367" ht="15.75" customHeight="1">
      <c r="A367" s="47"/>
    </row>
    <row r="368" ht="15.75" customHeight="1">
      <c r="A368" s="47"/>
    </row>
    <row r="369" ht="15.75" customHeight="1">
      <c r="A369" s="47"/>
    </row>
    <row r="370" ht="15.75" customHeight="1">
      <c r="A370" s="47"/>
    </row>
    <row r="371" ht="15.75" customHeight="1">
      <c r="A371" s="47"/>
    </row>
    <row r="372" ht="15.75" customHeight="1">
      <c r="A372" s="47"/>
    </row>
    <row r="373" ht="15.75" customHeight="1">
      <c r="A373" s="47"/>
    </row>
    <row r="374" ht="15.75" customHeight="1">
      <c r="A374" s="47"/>
    </row>
    <row r="375" ht="15.75" customHeight="1">
      <c r="A375" s="47"/>
    </row>
    <row r="376" ht="15.75" customHeight="1">
      <c r="A376" s="47"/>
    </row>
    <row r="377" ht="15.75" customHeight="1">
      <c r="A377" s="47"/>
    </row>
    <row r="378" ht="15.75" customHeight="1">
      <c r="A378" s="47"/>
    </row>
    <row r="379" ht="15.75" customHeight="1">
      <c r="A379" s="47"/>
    </row>
    <row r="380" ht="15.75" customHeight="1">
      <c r="A380" s="47"/>
    </row>
    <row r="381" ht="15.75" customHeight="1">
      <c r="A381" s="47"/>
    </row>
    <row r="382" ht="15.75" customHeight="1">
      <c r="A382" s="47"/>
    </row>
    <row r="383" ht="15.75" customHeight="1">
      <c r="A383" s="47"/>
    </row>
    <row r="384" ht="15.75" customHeight="1">
      <c r="A384" s="47"/>
    </row>
    <row r="385" ht="15.75" customHeight="1">
      <c r="A385" s="47"/>
    </row>
    <row r="386" ht="15.75" customHeight="1">
      <c r="A386" s="47"/>
    </row>
    <row r="387" ht="15.75" customHeight="1">
      <c r="A387" s="47"/>
    </row>
    <row r="388" ht="15.75" customHeight="1">
      <c r="A388" s="47"/>
    </row>
    <row r="389" ht="15.75" customHeight="1">
      <c r="A389" s="47"/>
    </row>
    <row r="390" ht="15.75" customHeight="1">
      <c r="A390" s="47"/>
    </row>
    <row r="391" ht="15.75" customHeight="1">
      <c r="A391" s="47"/>
    </row>
    <row r="392" ht="15.75" customHeight="1">
      <c r="A392" s="47"/>
    </row>
    <row r="393" ht="15.75" customHeight="1">
      <c r="A393" s="47"/>
    </row>
    <row r="394" ht="15.75" customHeight="1">
      <c r="A394" s="47"/>
    </row>
    <row r="395" ht="15.75" customHeight="1">
      <c r="A395" s="47"/>
    </row>
    <row r="396" ht="15.75" customHeight="1">
      <c r="A396" s="47"/>
    </row>
    <row r="397" ht="15.75" customHeight="1">
      <c r="A397" s="47"/>
    </row>
    <row r="398" ht="15.75" customHeight="1">
      <c r="A398" s="47"/>
    </row>
    <row r="399" ht="15.75" customHeight="1">
      <c r="A399" s="47"/>
    </row>
    <row r="400" ht="15.75" customHeight="1">
      <c r="A400" s="47"/>
    </row>
    <row r="401" ht="15.75" customHeight="1">
      <c r="A401" s="47"/>
    </row>
    <row r="402" ht="15.75" customHeight="1">
      <c r="A402" s="47"/>
    </row>
    <row r="403" ht="15.75" customHeight="1">
      <c r="A403" s="47"/>
    </row>
    <row r="404" ht="15.75" customHeight="1">
      <c r="A404" s="47"/>
    </row>
    <row r="405" ht="15.75" customHeight="1">
      <c r="A405" s="47"/>
    </row>
    <row r="406" ht="15.75" customHeight="1">
      <c r="A406" s="47"/>
    </row>
    <row r="407" ht="15.75" customHeight="1">
      <c r="A407" s="47"/>
    </row>
    <row r="408" ht="15.75" customHeight="1">
      <c r="A408" s="47"/>
    </row>
    <row r="409" ht="15.75" customHeight="1">
      <c r="A409" s="47"/>
    </row>
    <row r="410" ht="15.75" customHeight="1">
      <c r="A410" s="47"/>
    </row>
    <row r="411" ht="15.75" customHeight="1">
      <c r="A411" s="47"/>
    </row>
    <row r="412" ht="15.75" customHeight="1">
      <c r="A412" s="47"/>
    </row>
    <row r="413" ht="15.75" customHeight="1">
      <c r="A413" s="47"/>
    </row>
    <row r="414" ht="15.75" customHeight="1">
      <c r="A414" s="47"/>
    </row>
    <row r="415" ht="15.75" customHeight="1">
      <c r="A415" s="47"/>
    </row>
    <row r="416" ht="15.75" customHeight="1">
      <c r="A416" s="47"/>
    </row>
    <row r="417" ht="15.75" customHeight="1">
      <c r="A417" s="47"/>
    </row>
    <row r="418" ht="15.75" customHeight="1">
      <c r="A418" s="47"/>
    </row>
    <row r="419" ht="15.75" customHeight="1">
      <c r="A419" s="47"/>
    </row>
    <row r="420" ht="15.75" customHeight="1">
      <c r="A420" s="47"/>
    </row>
    <row r="421" ht="15.75" customHeight="1">
      <c r="A421" s="47"/>
    </row>
    <row r="422" ht="15.75" customHeight="1">
      <c r="A422" s="47"/>
    </row>
    <row r="423" ht="15.75" customHeight="1">
      <c r="A423" s="47"/>
    </row>
    <row r="424" ht="15.75" customHeight="1">
      <c r="A424" s="47"/>
    </row>
    <row r="425" ht="15.75" customHeight="1">
      <c r="A425" s="47"/>
    </row>
    <row r="426" ht="15.75" customHeight="1">
      <c r="A426" s="47"/>
    </row>
    <row r="427" ht="15.75" customHeight="1">
      <c r="A427" s="47"/>
    </row>
    <row r="428" ht="15.75" customHeight="1">
      <c r="A428" s="47"/>
    </row>
    <row r="429" ht="15.75" customHeight="1">
      <c r="A429" s="47"/>
    </row>
    <row r="430" ht="15.75" customHeight="1">
      <c r="A430" s="47"/>
    </row>
    <row r="431" ht="15.75" customHeight="1">
      <c r="A431" s="47"/>
    </row>
    <row r="432" ht="15.75" customHeight="1">
      <c r="A432" s="47"/>
    </row>
    <row r="433" ht="15.75" customHeight="1">
      <c r="A433" s="47"/>
    </row>
    <row r="434" ht="15.75" customHeight="1">
      <c r="A434" s="47"/>
    </row>
    <row r="435" ht="15.75" customHeight="1">
      <c r="A435" s="47"/>
    </row>
    <row r="436" ht="15.75" customHeight="1">
      <c r="A436" s="47"/>
    </row>
    <row r="437" ht="15.75" customHeight="1">
      <c r="A437" s="47"/>
    </row>
    <row r="438" ht="15.75" customHeight="1">
      <c r="A438" s="47"/>
    </row>
    <row r="439" ht="15.75" customHeight="1">
      <c r="A439" s="47"/>
    </row>
    <row r="440" ht="15.75" customHeight="1">
      <c r="A440" s="47"/>
    </row>
    <row r="441" ht="15.75" customHeight="1">
      <c r="A441" s="47"/>
    </row>
    <row r="442" ht="15.75" customHeight="1">
      <c r="A442" s="47"/>
    </row>
    <row r="443" ht="15.75" customHeight="1">
      <c r="A443" s="47"/>
    </row>
    <row r="444" ht="15.75" customHeight="1">
      <c r="A444" s="47"/>
    </row>
    <row r="445" ht="15.75" customHeight="1">
      <c r="A445" s="47"/>
    </row>
    <row r="446" ht="15.75" customHeight="1">
      <c r="A446" s="47"/>
    </row>
    <row r="447" ht="15.75" customHeight="1">
      <c r="A447" s="47"/>
    </row>
    <row r="448" ht="15.75" customHeight="1">
      <c r="A448" s="47"/>
    </row>
    <row r="449" ht="15.75" customHeight="1">
      <c r="A449" s="47"/>
    </row>
    <row r="450" ht="15.75" customHeight="1">
      <c r="A450" s="47"/>
    </row>
    <row r="451" ht="15.75" customHeight="1">
      <c r="A451" s="47"/>
    </row>
    <row r="452" ht="15.75" customHeight="1">
      <c r="A452" s="47"/>
    </row>
    <row r="453" ht="15.75" customHeight="1">
      <c r="A453" s="47"/>
    </row>
    <row r="454" ht="15.75" customHeight="1">
      <c r="A454" s="47"/>
    </row>
    <row r="455" ht="15.75" customHeight="1">
      <c r="A455" s="47"/>
    </row>
    <row r="456" ht="15.75" customHeight="1">
      <c r="A456" s="47"/>
    </row>
    <row r="457" ht="15.75" customHeight="1">
      <c r="A457" s="47"/>
    </row>
    <row r="458" ht="15.75" customHeight="1">
      <c r="A458" s="47"/>
    </row>
    <row r="459" ht="15.75" customHeight="1">
      <c r="A459" s="47"/>
    </row>
    <row r="460" ht="15.75" customHeight="1">
      <c r="A460" s="47"/>
    </row>
    <row r="461" ht="15.75" customHeight="1">
      <c r="A461" s="47"/>
    </row>
    <row r="462" ht="15.75" customHeight="1">
      <c r="A462" s="47"/>
    </row>
    <row r="463" ht="15.75" customHeight="1">
      <c r="A463" s="47"/>
    </row>
    <row r="464" ht="15.75" customHeight="1">
      <c r="A464" s="47"/>
    </row>
    <row r="465" ht="15.75" customHeight="1">
      <c r="A465" s="47"/>
    </row>
    <row r="466" ht="15.75" customHeight="1">
      <c r="A466" s="47"/>
    </row>
    <row r="467" ht="15.75" customHeight="1">
      <c r="A467" s="47"/>
    </row>
    <row r="468" ht="15.75" customHeight="1">
      <c r="A468" s="47"/>
    </row>
    <row r="469" ht="15.75" customHeight="1">
      <c r="A469" s="47"/>
    </row>
    <row r="470" ht="15.75" customHeight="1">
      <c r="A470" s="47"/>
    </row>
    <row r="471" ht="15.75" customHeight="1">
      <c r="A471" s="47"/>
    </row>
    <row r="472" ht="15.75" customHeight="1">
      <c r="A472" s="47"/>
    </row>
    <row r="473" ht="15.75" customHeight="1">
      <c r="A473" s="47"/>
    </row>
    <row r="474" ht="15.75" customHeight="1">
      <c r="A474" s="47"/>
    </row>
    <row r="475" ht="15.75" customHeight="1">
      <c r="A475" s="47"/>
    </row>
    <row r="476" ht="15.75" customHeight="1">
      <c r="A476" s="47"/>
    </row>
    <row r="477" ht="15.75" customHeight="1">
      <c r="A477" s="47"/>
    </row>
    <row r="478" ht="15.75" customHeight="1">
      <c r="A478" s="47"/>
    </row>
    <row r="479" ht="15.75" customHeight="1">
      <c r="A479" s="47"/>
    </row>
    <row r="480" ht="15.75" customHeight="1">
      <c r="A480" s="47"/>
    </row>
    <row r="481" ht="15.75" customHeight="1">
      <c r="A481" s="47"/>
    </row>
    <row r="482" ht="15.75" customHeight="1">
      <c r="A482" s="47"/>
    </row>
    <row r="483" ht="15.75" customHeight="1">
      <c r="A483" s="47"/>
    </row>
    <row r="484" ht="15.75" customHeight="1">
      <c r="A484" s="47"/>
    </row>
    <row r="485" ht="15.75" customHeight="1">
      <c r="A485" s="47"/>
    </row>
    <row r="486" ht="15.75" customHeight="1">
      <c r="A486" s="47"/>
    </row>
    <row r="487" ht="15.75" customHeight="1">
      <c r="A487" s="47"/>
    </row>
    <row r="488" ht="15.75" customHeight="1">
      <c r="A488" s="47"/>
    </row>
    <row r="489" ht="15.75" customHeight="1">
      <c r="A489" s="47"/>
    </row>
    <row r="490" ht="15.75" customHeight="1">
      <c r="A490" s="47"/>
    </row>
    <row r="491" ht="15.75" customHeight="1">
      <c r="A491" s="47"/>
    </row>
    <row r="492" ht="15.75" customHeight="1">
      <c r="A492" s="47"/>
    </row>
    <row r="493" ht="15.75" customHeight="1">
      <c r="A493" s="47"/>
    </row>
    <row r="494" ht="15.75" customHeight="1">
      <c r="A494" s="47"/>
    </row>
    <row r="495" ht="15.75" customHeight="1">
      <c r="A495" s="47"/>
    </row>
    <row r="496" ht="15.75" customHeight="1">
      <c r="A496" s="47"/>
    </row>
    <row r="497" ht="15.75" customHeight="1">
      <c r="A497" s="47"/>
    </row>
    <row r="498" ht="15.75" customHeight="1">
      <c r="A498" s="47"/>
    </row>
    <row r="499" ht="15.75" customHeight="1">
      <c r="A499" s="47"/>
    </row>
    <row r="500" ht="15.75" customHeight="1">
      <c r="A500" s="47"/>
    </row>
    <row r="501" ht="15.75" customHeight="1">
      <c r="A501" s="47"/>
    </row>
    <row r="502" ht="15.75" customHeight="1">
      <c r="A502" s="47"/>
    </row>
    <row r="503" ht="15.75" customHeight="1">
      <c r="A503" s="47"/>
    </row>
    <row r="504" ht="15.75" customHeight="1">
      <c r="A504" s="47"/>
    </row>
    <row r="505" ht="15.75" customHeight="1">
      <c r="A505" s="47"/>
    </row>
    <row r="506" ht="15.75" customHeight="1">
      <c r="A506" s="47"/>
    </row>
    <row r="507" ht="15.75" customHeight="1">
      <c r="A507" s="47"/>
    </row>
    <row r="508" ht="15.75" customHeight="1">
      <c r="A508" s="47"/>
    </row>
    <row r="509" ht="15.75" customHeight="1">
      <c r="A509" s="47"/>
    </row>
    <row r="510" ht="15.75" customHeight="1">
      <c r="A510" s="47"/>
    </row>
    <row r="511" ht="15.75" customHeight="1">
      <c r="A511" s="47"/>
    </row>
    <row r="512" ht="15.75" customHeight="1">
      <c r="A512" s="47"/>
    </row>
    <row r="513" ht="15.75" customHeight="1">
      <c r="A513" s="47"/>
    </row>
    <row r="514" ht="15.75" customHeight="1">
      <c r="A514" s="47"/>
    </row>
    <row r="515" ht="15.75" customHeight="1">
      <c r="A515" s="47"/>
    </row>
    <row r="516" ht="15.75" customHeight="1">
      <c r="A516" s="47"/>
    </row>
    <row r="517" ht="15.75" customHeight="1">
      <c r="A517" s="47"/>
    </row>
    <row r="518" ht="15.75" customHeight="1">
      <c r="A518" s="47"/>
    </row>
    <row r="519" ht="15.75" customHeight="1">
      <c r="A519" s="47"/>
    </row>
    <row r="520" ht="15.75" customHeight="1">
      <c r="A520" s="47"/>
    </row>
    <row r="521" ht="15.75" customHeight="1">
      <c r="A521" s="47"/>
    </row>
    <row r="522" ht="15.75" customHeight="1">
      <c r="A522" s="47"/>
    </row>
    <row r="523" ht="15.75" customHeight="1">
      <c r="A523" s="47"/>
    </row>
    <row r="524" ht="15.75" customHeight="1">
      <c r="A524" s="47"/>
    </row>
    <row r="525" ht="15.75" customHeight="1">
      <c r="A525" s="47"/>
    </row>
    <row r="526" ht="15.75" customHeight="1">
      <c r="A526" s="47"/>
    </row>
    <row r="527" ht="15.75" customHeight="1">
      <c r="A527" s="47"/>
    </row>
    <row r="528" ht="15.75" customHeight="1">
      <c r="A528" s="47"/>
    </row>
    <row r="529" ht="15.75" customHeight="1">
      <c r="A529" s="47"/>
    </row>
    <row r="530" ht="15.75" customHeight="1">
      <c r="A530" s="47"/>
    </row>
    <row r="531" ht="15.75" customHeight="1">
      <c r="A531" s="47"/>
    </row>
    <row r="532" ht="15.75" customHeight="1">
      <c r="A532" s="47"/>
    </row>
    <row r="533" ht="15.75" customHeight="1">
      <c r="A533" s="47"/>
    </row>
    <row r="534" ht="15.75" customHeight="1">
      <c r="A534" s="47"/>
    </row>
    <row r="535" ht="15.75" customHeight="1">
      <c r="A535" s="47"/>
    </row>
    <row r="536" ht="15.75" customHeight="1">
      <c r="A536" s="47"/>
    </row>
    <row r="537" ht="15.75" customHeight="1">
      <c r="A537" s="47"/>
    </row>
    <row r="538" ht="15.75" customHeight="1">
      <c r="A538" s="47"/>
    </row>
    <row r="539" ht="15.75" customHeight="1">
      <c r="A539" s="47"/>
    </row>
    <row r="540" ht="15.75" customHeight="1">
      <c r="A540" s="47"/>
    </row>
    <row r="541" ht="15.75" customHeight="1">
      <c r="A541" s="47"/>
    </row>
    <row r="542" ht="15.75" customHeight="1">
      <c r="A542" s="47"/>
    </row>
    <row r="543" ht="15.75" customHeight="1">
      <c r="A543" s="47"/>
    </row>
    <row r="544" ht="15.75" customHeight="1">
      <c r="A544" s="47"/>
    </row>
    <row r="545" ht="15.75" customHeight="1">
      <c r="A545" s="47"/>
    </row>
    <row r="546" ht="15.75" customHeight="1">
      <c r="A546" s="47"/>
    </row>
    <row r="547" ht="15.75" customHeight="1">
      <c r="A547" s="47"/>
    </row>
    <row r="548" ht="15.75" customHeight="1">
      <c r="A548" s="47"/>
    </row>
    <row r="549" ht="15.75" customHeight="1">
      <c r="A549" s="47"/>
    </row>
    <row r="550" ht="15.75" customHeight="1">
      <c r="A550" s="47"/>
    </row>
    <row r="551" ht="15.75" customHeight="1">
      <c r="A551" s="47"/>
    </row>
    <row r="552" ht="15.75" customHeight="1">
      <c r="A552" s="47"/>
    </row>
    <row r="553" ht="15.75" customHeight="1">
      <c r="A553" s="47"/>
    </row>
    <row r="554" ht="15.75" customHeight="1">
      <c r="A554" s="47"/>
    </row>
    <row r="555" ht="15.75" customHeight="1">
      <c r="A555" s="47"/>
    </row>
    <row r="556" ht="15.75" customHeight="1">
      <c r="A556" s="47"/>
    </row>
    <row r="557" ht="15.75" customHeight="1">
      <c r="A557" s="47"/>
    </row>
    <row r="558" ht="15.75" customHeight="1">
      <c r="A558" s="47"/>
    </row>
    <row r="559" ht="15.75" customHeight="1">
      <c r="A559" s="47"/>
    </row>
    <row r="560" ht="15.75" customHeight="1">
      <c r="A560" s="47"/>
    </row>
    <row r="561" ht="15.75" customHeight="1">
      <c r="A561" s="47"/>
    </row>
    <row r="562" ht="15.75" customHeight="1">
      <c r="A562" s="47"/>
    </row>
    <row r="563" ht="15.75" customHeight="1">
      <c r="A563" s="47"/>
    </row>
    <row r="564" ht="15.75" customHeight="1">
      <c r="A564" s="47"/>
    </row>
    <row r="565" ht="15.75" customHeight="1">
      <c r="A565" s="47"/>
    </row>
    <row r="566" ht="15.75" customHeight="1">
      <c r="A566" s="47"/>
    </row>
    <row r="567" ht="15.75" customHeight="1">
      <c r="A567" s="47"/>
    </row>
    <row r="568" ht="15.75" customHeight="1">
      <c r="A568" s="47"/>
    </row>
    <row r="569" ht="15.75" customHeight="1">
      <c r="A569" s="47"/>
    </row>
    <row r="570" ht="15.75" customHeight="1">
      <c r="A570" s="47"/>
    </row>
    <row r="571" ht="15.75" customHeight="1">
      <c r="A571" s="47"/>
    </row>
    <row r="572" ht="15.75" customHeight="1">
      <c r="A572" s="47"/>
    </row>
    <row r="573" ht="15.75" customHeight="1">
      <c r="A573" s="47"/>
    </row>
    <row r="574" ht="15.75" customHeight="1">
      <c r="A574" s="47"/>
    </row>
    <row r="575" ht="15.75" customHeight="1">
      <c r="A575" s="47"/>
    </row>
    <row r="576" ht="15.75" customHeight="1">
      <c r="A576" s="47"/>
    </row>
    <row r="577" ht="15.75" customHeight="1">
      <c r="A577" s="47"/>
    </row>
    <row r="578" ht="15.75" customHeight="1">
      <c r="A578" s="47"/>
    </row>
    <row r="579" ht="15.75" customHeight="1">
      <c r="A579" s="47"/>
    </row>
    <row r="580" ht="15.75" customHeight="1">
      <c r="A580" s="47"/>
    </row>
    <row r="581" ht="15.75" customHeight="1">
      <c r="A581" s="47"/>
    </row>
    <row r="582" ht="15.75" customHeight="1">
      <c r="A582" s="47"/>
    </row>
    <row r="583" ht="15.75" customHeight="1">
      <c r="A583" s="47"/>
    </row>
    <row r="584" ht="15.75" customHeight="1">
      <c r="A584" s="47"/>
    </row>
    <row r="585" ht="15.75" customHeight="1">
      <c r="A585" s="47"/>
    </row>
    <row r="586" ht="15.75" customHeight="1">
      <c r="A586" s="47"/>
    </row>
    <row r="587" ht="15.75" customHeight="1">
      <c r="A587" s="47"/>
    </row>
    <row r="588" ht="15.75" customHeight="1">
      <c r="A588" s="47"/>
    </row>
    <row r="589" ht="15.75" customHeight="1">
      <c r="A589" s="47"/>
    </row>
    <row r="590" ht="15.75" customHeight="1">
      <c r="A590" s="47"/>
    </row>
    <row r="591" ht="15.75" customHeight="1">
      <c r="A591" s="47"/>
    </row>
    <row r="592" ht="15.75" customHeight="1">
      <c r="A592" s="47"/>
    </row>
    <row r="593" ht="15.75" customHeight="1">
      <c r="A593" s="47"/>
    </row>
    <row r="594" ht="15.75" customHeight="1">
      <c r="A594" s="47"/>
    </row>
    <row r="595" ht="15.75" customHeight="1">
      <c r="A595" s="47"/>
    </row>
    <row r="596" ht="15.75" customHeight="1">
      <c r="A596" s="47"/>
    </row>
    <row r="597" ht="15.75" customHeight="1">
      <c r="A597" s="47"/>
    </row>
    <row r="598" ht="15.75" customHeight="1">
      <c r="A598" s="47"/>
    </row>
    <row r="599" ht="15.75" customHeight="1">
      <c r="A599" s="47"/>
    </row>
    <row r="600" ht="15.75" customHeight="1">
      <c r="A600" s="47"/>
    </row>
    <row r="601" ht="15.75" customHeight="1">
      <c r="A601" s="47"/>
    </row>
    <row r="602" ht="15.75" customHeight="1">
      <c r="A602" s="47"/>
    </row>
    <row r="603" ht="15.75" customHeight="1">
      <c r="A603" s="47"/>
    </row>
    <row r="604" ht="15.75" customHeight="1">
      <c r="A604" s="47"/>
    </row>
    <row r="605" ht="15.75" customHeight="1">
      <c r="A605" s="47"/>
    </row>
    <row r="606" ht="15.75" customHeight="1">
      <c r="A606" s="47"/>
    </row>
    <row r="607" ht="15.75" customHeight="1">
      <c r="A607" s="47"/>
    </row>
    <row r="608" ht="15.75" customHeight="1">
      <c r="A608" s="47"/>
    </row>
    <row r="609" ht="15.75" customHeight="1">
      <c r="A609" s="47"/>
    </row>
    <row r="610" ht="15.75" customHeight="1">
      <c r="A610" s="47"/>
    </row>
    <row r="611" ht="15.75" customHeight="1">
      <c r="A611" s="47"/>
    </row>
    <row r="612" ht="15.75" customHeight="1">
      <c r="A612" s="47"/>
    </row>
    <row r="613" ht="15.75" customHeight="1">
      <c r="A613" s="47"/>
    </row>
    <row r="614" ht="15.75" customHeight="1">
      <c r="A614" s="47"/>
    </row>
    <row r="615" ht="15.75" customHeight="1">
      <c r="A615" s="47"/>
    </row>
    <row r="616" ht="15.75" customHeight="1">
      <c r="A616" s="47"/>
    </row>
    <row r="617" ht="15.75" customHeight="1">
      <c r="A617" s="47"/>
    </row>
    <row r="618" ht="15.75" customHeight="1">
      <c r="A618" s="47"/>
    </row>
    <row r="619" ht="15.75" customHeight="1">
      <c r="A619" s="47"/>
    </row>
    <row r="620" ht="15.75" customHeight="1">
      <c r="A620" s="47"/>
    </row>
    <row r="621" ht="15.75" customHeight="1">
      <c r="A621" s="47"/>
    </row>
    <row r="622" ht="15.75" customHeight="1">
      <c r="A622" s="47"/>
    </row>
    <row r="623" ht="15.75" customHeight="1">
      <c r="A623" s="47"/>
    </row>
    <row r="624" ht="15.75" customHeight="1">
      <c r="A624" s="47"/>
    </row>
    <row r="625" ht="15.75" customHeight="1">
      <c r="A625" s="47"/>
    </row>
    <row r="626" ht="15.75" customHeight="1">
      <c r="A626" s="47"/>
    </row>
    <row r="627" ht="15.75" customHeight="1">
      <c r="A627" s="47"/>
    </row>
    <row r="628" ht="15.75" customHeight="1">
      <c r="A628" s="47"/>
    </row>
    <row r="629" ht="15.75" customHeight="1">
      <c r="A629" s="47"/>
    </row>
    <row r="630" ht="15.75" customHeight="1">
      <c r="A630" s="47"/>
    </row>
    <row r="631" ht="15.75" customHeight="1">
      <c r="A631" s="47"/>
    </row>
    <row r="632" ht="15.75" customHeight="1">
      <c r="A632" s="47"/>
    </row>
    <row r="633" ht="15.75" customHeight="1">
      <c r="A633" s="47"/>
    </row>
    <row r="634" ht="15.75" customHeight="1">
      <c r="A634" s="47"/>
    </row>
    <row r="635" ht="15.75" customHeight="1">
      <c r="A635" s="47"/>
    </row>
    <row r="636" ht="15.75" customHeight="1">
      <c r="A636" s="47"/>
    </row>
    <row r="637" ht="15.75" customHeight="1">
      <c r="A637" s="47"/>
    </row>
    <row r="638" ht="15.75" customHeight="1">
      <c r="A638" s="47"/>
    </row>
    <row r="639" ht="15.75" customHeight="1">
      <c r="A639" s="47"/>
    </row>
    <row r="640" ht="15.75" customHeight="1">
      <c r="A640" s="47"/>
    </row>
    <row r="641" ht="15.75" customHeight="1">
      <c r="A641" s="47"/>
    </row>
    <row r="642" ht="15.75" customHeight="1">
      <c r="A642" s="47"/>
    </row>
    <row r="643" ht="15.75" customHeight="1">
      <c r="A643" s="47"/>
    </row>
    <row r="644" ht="15.75" customHeight="1">
      <c r="A644" s="47"/>
    </row>
    <row r="645" ht="15.75" customHeight="1">
      <c r="A645" s="47"/>
    </row>
    <row r="646" ht="15.75" customHeight="1">
      <c r="A646" s="47"/>
    </row>
    <row r="647" ht="15.75" customHeight="1">
      <c r="A647" s="47"/>
    </row>
    <row r="648" ht="15.75" customHeight="1">
      <c r="A648" s="47"/>
    </row>
    <row r="649" ht="15.75" customHeight="1">
      <c r="A649" s="47"/>
    </row>
    <row r="650" ht="15.75" customHeight="1">
      <c r="A650" s="47"/>
    </row>
    <row r="651" ht="15.75" customHeight="1">
      <c r="A651" s="47"/>
    </row>
    <row r="652" ht="15.75" customHeight="1">
      <c r="A652" s="47"/>
    </row>
    <row r="653" ht="15.75" customHeight="1">
      <c r="A653" s="47"/>
    </row>
    <row r="654" ht="15.75" customHeight="1">
      <c r="A654" s="47"/>
    </row>
    <row r="655" ht="15.75" customHeight="1">
      <c r="A655" s="47"/>
    </row>
    <row r="656" ht="15.75" customHeight="1">
      <c r="A656" s="47"/>
    </row>
    <row r="657" ht="15.75" customHeight="1">
      <c r="A657" s="47"/>
    </row>
    <row r="658" ht="15.75" customHeight="1">
      <c r="A658" s="47"/>
    </row>
    <row r="659" ht="15.75" customHeight="1">
      <c r="A659" s="47"/>
    </row>
    <row r="660" ht="15.75" customHeight="1">
      <c r="A660" s="47"/>
    </row>
    <row r="661" ht="15.75" customHeight="1">
      <c r="A661" s="47"/>
    </row>
    <row r="662" ht="15.75" customHeight="1">
      <c r="A662" s="47"/>
    </row>
    <row r="663" ht="15.75" customHeight="1">
      <c r="A663" s="47"/>
    </row>
    <row r="664" ht="15.75" customHeight="1">
      <c r="A664" s="47"/>
    </row>
    <row r="665" ht="15.75" customHeight="1">
      <c r="A665" s="47"/>
    </row>
    <row r="666" ht="15.75" customHeight="1">
      <c r="A666" s="47"/>
    </row>
    <row r="667" ht="15.75" customHeight="1">
      <c r="A667" s="47"/>
    </row>
    <row r="668" ht="15.75" customHeight="1">
      <c r="A668" s="47"/>
    </row>
    <row r="669" ht="15.75" customHeight="1">
      <c r="A669" s="47"/>
    </row>
    <row r="670" ht="15.75" customHeight="1">
      <c r="A670" s="47"/>
    </row>
    <row r="671" ht="15.75" customHeight="1">
      <c r="A671" s="47"/>
    </row>
    <row r="672" ht="15.75" customHeight="1">
      <c r="A672" s="47"/>
    </row>
    <row r="673" ht="15.75" customHeight="1">
      <c r="A673" s="47"/>
    </row>
    <row r="674" ht="15.75" customHeight="1">
      <c r="A674" s="47"/>
    </row>
    <row r="675" ht="15.75" customHeight="1">
      <c r="A675" s="47"/>
    </row>
    <row r="676" ht="15.75" customHeight="1">
      <c r="A676" s="47"/>
    </row>
    <row r="677" ht="15.75" customHeight="1">
      <c r="A677" s="47"/>
    </row>
    <row r="678" ht="15.75" customHeight="1">
      <c r="A678" s="47"/>
    </row>
    <row r="679" ht="15.75" customHeight="1">
      <c r="A679" s="47"/>
    </row>
    <row r="680" ht="15.75" customHeight="1">
      <c r="A680" s="47"/>
    </row>
    <row r="681" ht="15.75" customHeight="1">
      <c r="A681" s="47"/>
    </row>
    <row r="682" ht="15.75" customHeight="1">
      <c r="A682" s="47"/>
    </row>
    <row r="683" ht="15.75" customHeight="1">
      <c r="A683" s="47"/>
    </row>
    <row r="684" ht="15.75" customHeight="1">
      <c r="A684" s="47"/>
    </row>
    <row r="685" ht="15.75" customHeight="1">
      <c r="A685" s="47"/>
    </row>
    <row r="686" ht="15.75" customHeight="1">
      <c r="A686" s="47"/>
    </row>
    <row r="687" ht="15.75" customHeight="1">
      <c r="A687" s="47"/>
    </row>
    <row r="688" ht="15.75" customHeight="1">
      <c r="A688" s="47"/>
    </row>
    <row r="689" ht="15.75" customHeight="1">
      <c r="A689" s="47"/>
    </row>
    <row r="690" ht="15.75" customHeight="1">
      <c r="A690" s="47"/>
    </row>
    <row r="691" ht="15.75" customHeight="1">
      <c r="A691" s="47"/>
    </row>
    <row r="692" ht="15.75" customHeight="1">
      <c r="A692" s="47"/>
    </row>
    <row r="693" ht="15.75" customHeight="1">
      <c r="A693" s="47"/>
    </row>
    <row r="694" ht="15.75" customHeight="1">
      <c r="A694" s="47"/>
    </row>
    <row r="695" ht="15.75" customHeight="1">
      <c r="A695" s="47"/>
    </row>
    <row r="696" ht="15.75" customHeight="1">
      <c r="A696" s="47"/>
    </row>
    <row r="697" ht="15.75" customHeight="1">
      <c r="A697" s="47"/>
    </row>
    <row r="698" ht="15.75" customHeight="1">
      <c r="A698" s="47"/>
    </row>
    <row r="699" ht="15.75" customHeight="1">
      <c r="A699" s="47"/>
    </row>
    <row r="700" ht="15.75" customHeight="1">
      <c r="A700" s="47"/>
    </row>
    <row r="701" ht="15.75" customHeight="1">
      <c r="A701" s="47"/>
    </row>
    <row r="702" ht="15.75" customHeight="1">
      <c r="A702" s="47"/>
    </row>
    <row r="703" ht="15.75" customHeight="1">
      <c r="A703" s="47"/>
    </row>
    <row r="704" ht="15.75" customHeight="1">
      <c r="A704" s="47"/>
    </row>
    <row r="705" ht="15.75" customHeight="1">
      <c r="A705" s="47"/>
    </row>
    <row r="706" ht="15.75" customHeight="1">
      <c r="A706" s="47"/>
    </row>
    <row r="707" ht="15.75" customHeight="1">
      <c r="A707" s="47"/>
    </row>
    <row r="708" ht="15.75" customHeight="1">
      <c r="A708" s="47"/>
    </row>
    <row r="709" ht="15.75" customHeight="1">
      <c r="A709" s="47"/>
    </row>
    <row r="710" ht="15.75" customHeight="1">
      <c r="A710" s="47"/>
    </row>
    <row r="711" ht="15.75" customHeight="1">
      <c r="A711" s="47"/>
    </row>
    <row r="712" ht="15.75" customHeight="1">
      <c r="A712" s="47"/>
    </row>
    <row r="713" ht="15.75" customHeight="1">
      <c r="A713" s="47"/>
    </row>
    <row r="714" ht="15.75" customHeight="1">
      <c r="A714" s="47"/>
    </row>
    <row r="715" ht="15.75" customHeight="1">
      <c r="A715" s="47"/>
    </row>
    <row r="716" ht="15.75" customHeight="1">
      <c r="A716" s="47"/>
    </row>
    <row r="717" ht="15.75" customHeight="1">
      <c r="A717" s="47"/>
    </row>
    <row r="718" ht="15.75" customHeight="1">
      <c r="A718" s="47"/>
    </row>
    <row r="719" ht="15.75" customHeight="1">
      <c r="A719" s="47"/>
    </row>
    <row r="720" ht="15.75" customHeight="1">
      <c r="A720" s="47"/>
    </row>
    <row r="721" ht="15.75" customHeight="1">
      <c r="A721" s="47"/>
    </row>
    <row r="722" ht="15.75" customHeight="1">
      <c r="A722" s="47"/>
    </row>
    <row r="723" ht="15.75" customHeight="1">
      <c r="A723" s="47"/>
    </row>
    <row r="724" ht="15.75" customHeight="1">
      <c r="A724" s="47"/>
    </row>
    <row r="725" ht="15.75" customHeight="1">
      <c r="A725" s="47"/>
    </row>
    <row r="726" ht="15.75" customHeight="1">
      <c r="A726" s="47"/>
    </row>
    <row r="727" ht="15.75" customHeight="1">
      <c r="A727" s="47"/>
    </row>
    <row r="728" ht="15.75" customHeight="1">
      <c r="A728" s="47"/>
    </row>
    <row r="729" ht="15.75" customHeight="1">
      <c r="A729" s="47"/>
    </row>
    <row r="730" ht="15.75" customHeight="1">
      <c r="A730" s="47"/>
    </row>
    <row r="731" ht="15.75" customHeight="1">
      <c r="A731" s="47"/>
    </row>
    <row r="732" ht="15.75" customHeight="1">
      <c r="A732" s="47"/>
    </row>
    <row r="733" ht="15.75" customHeight="1">
      <c r="A733" s="47"/>
    </row>
    <row r="734" ht="15.75" customHeight="1">
      <c r="A734" s="47"/>
    </row>
    <row r="735" ht="15.75" customHeight="1">
      <c r="A735" s="47"/>
    </row>
    <row r="736" ht="15.75" customHeight="1">
      <c r="A736" s="47"/>
    </row>
    <row r="737" ht="15.75" customHeight="1">
      <c r="A737" s="47"/>
    </row>
    <row r="738" ht="15.75" customHeight="1">
      <c r="A738" s="47"/>
    </row>
    <row r="739" ht="15.75" customHeight="1">
      <c r="A739" s="47"/>
    </row>
    <row r="740" ht="15.75" customHeight="1">
      <c r="A740" s="47"/>
    </row>
    <row r="741" ht="15.75" customHeight="1">
      <c r="A741" s="47"/>
    </row>
    <row r="742" ht="15.75" customHeight="1">
      <c r="A742" s="47"/>
    </row>
    <row r="743" ht="15.75" customHeight="1">
      <c r="A743" s="47"/>
    </row>
    <row r="744" ht="15.75" customHeight="1">
      <c r="A744" s="47"/>
    </row>
    <row r="745" ht="15.75" customHeight="1">
      <c r="A745" s="47"/>
    </row>
    <row r="746" ht="15.75" customHeight="1">
      <c r="A746" s="47"/>
    </row>
    <row r="747" ht="15.75" customHeight="1">
      <c r="A747" s="47"/>
    </row>
    <row r="748" ht="15.75" customHeight="1">
      <c r="A748" s="47"/>
    </row>
    <row r="749" ht="15.75" customHeight="1">
      <c r="A749" s="47"/>
    </row>
    <row r="750" ht="15.75" customHeight="1">
      <c r="A750" s="47"/>
    </row>
    <row r="751" ht="15.75" customHeight="1">
      <c r="A751" s="47"/>
    </row>
    <row r="752" ht="15.75" customHeight="1">
      <c r="A752" s="47"/>
    </row>
    <row r="753" ht="15.75" customHeight="1">
      <c r="A753" s="47"/>
    </row>
    <row r="754" ht="15.75" customHeight="1">
      <c r="A754" s="47"/>
    </row>
    <row r="755" ht="15.75" customHeight="1">
      <c r="A755" s="47"/>
    </row>
    <row r="756" ht="15.75" customHeight="1">
      <c r="A756" s="47"/>
    </row>
    <row r="757" ht="15.75" customHeight="1">
      <c r="A757" s="47"/>
    </row>
    <row r="758" ht="15.75" customHeight="1">
      <c r="A758" s="47"/>
    </row>
    <row r="759" ht="15.75" customHeight="1">
      <c r="A759" s="47"/>
    </row>
    <row r="760" ht="15.75" customHeight="1">
      <c r="A760" s="47"/>
    </row>
    <row r="761" ht="15.75" customHeight="1">
      <c r="A761" s="47"/>
    </row>
    <row r="762" ht="15.75" customHeight="1">
      <c r="A762" s="47"/>
    </row>
    <row r="763" ht="15.75" customHeight="1">
      <c r="A763" s="47"/>
    </row>
    <row r="764" ht="15.75" customHeight="1">
      <c r="A764" s="47"/>
    </row>
    <row r="765" ht="15.75" customHeight="1">
      <c r="A765" s="47"/>
    </row>
    <row r="766" ht="15.75" customHeight="1">
      <c r="A766" s="47"/>
    </row>
    <row r="767" ht="15.75" customHeight="1">
      <c r="A767" s="47"/>
    </row>
    <row r="768" ht="15.75" customHeight="1">
      <c r="A768" s="47"/>
    </row>
    <row r="769" ht="15.75" customHeight="1">
      <c r="A769" s="47"/>
    </row>
    <row r="770" ht="15.75" customHeight="1">
      <c r="A770" s="47"/>
    </row>
    <row r="771" ht="15.75" customHeight="1">
      <c r="A771" s="47"/>
    </row>
    <row r="772" ht="15.75" customHeight="1">
      <c r="A772" s="47"/>
    </row>
    <row r="773" ht="15.75" customHeight="1">
      <c r="A773" s="47"/>
    </row>
    <row r="774" ht="15.75" customHeight="1">
      <c r="A774" s="47"/>
    </row>
    <row r="775" ht="15.75" customHeight="1">
      <c r="A775" s="47"/>
    </row>
    <row r="776" ht="15.75" customHeight="1">
      <c r="A776" s="47"/>
    </row>
    <row r="777" ht="15.75" customHeight="1">
      <c r="A777" s="47"/>
    </row>
    <row r="778" ht="15.75" customHeight="1">
      <c r="A778" s="47"/>
    </row>
    <row r="779" ht="15.75" customHeight="1">
      <c r="A779" s="47"/>
    </row>
    <row r="780" ht="15.75" customHeight="1">
      <c r="A780" s="47"/>
    </row>
    <row r="781" ht="15.75" customHeight="1">
      <c r="A781" s="47"/>
    </row>
    <row r="782" ht="15.75" customHeight="1">
      <c r="A782" s="47"/>
    </row>
    <row r="783" ht="15.75" customHeight="1">
      <c r="A783" s="47"/>
    </row>
    <row r="784" ht="15.75" customHeight="1">
      <c r="A784" s="47"/>
    </row>
    <row r="785" ht="15.75" customHeight="1">
      <c r="A785" s="47"/>
    </row>
    <row r="786" ht="15.75" customHeight="1">
      <c r="A786" s="47"/>
    </row>
    <row r="787" ht="15.75" customHeight="1">
      <c r="A787" s="47"/>
    </row>
    <row r="788" ht="15.75" customHeight="1">
      <c r="A788" s="47"/>
    </row>
    <row r="789" ht="15.75" customHeight="1">
      <c r="A789" s="47"/>
    </row>
    <row r="790" ht="15.75" customHeight="1">
      <c r="A790" s="47"/>
    </row>
    <row r="791" ht="15.75" customHeight="1">
      <c r="A791" s="47"/>
    </row>
    <row r="792" ht="15.75" customHeight="1">
      <c r="A792" s="47"/>
    </row>
    <row r="793" ht="15.75" customHeight="1">
      <c r="A793" s="47"/>
    </row>
    <row r="794" ht="15.75" customHeight="1">
      <c r="A794" s="47"/>
    </row>
    <row r="795" ht="15.75" customHeight="1">
      <c r="A795" s="47"/>
    </row>
    <row r="796" ht="15.75" customHeight="1">
      <c r="A796" s="47"/>
    </row>
    <row r="797" ht="15.75" customHeight="1">
      <c r="A797" s="47"/>
    </row>
    <row r="798" ht="15.75" customHeight="1">
      <c r="A798" s="47"/>
    </row>
    <row r="799" ht="15.75" customHeight="1">
      <c r="A799" s="47"/>
    </row>
    <row r="800" ht="15.75" customHeight="1">
      <c r="A800" s="47"/>
    </row>
    <row r="801" ht="15.75" customHeight="1">
      <c r="A801" s="47"/>
    </row>
    <row r="802" ht="15.75" customHeight="1">
      <c r="A802" s="47"/>
    </row>
    <row r="803" ht="15.75" customHeight="1">
      <c r="A803" s="47"/>
    </row>
    <row r="804" ht="15.75" customHeight="1">
      <c r="A804" s="47"/>
    </row>
    <row r="805" ht="15.75" customHeight="1">
      <c r="A805" s="47"/>
    </row>
    <row r="806" ht="15.75" customHeight="1">
      <c r="A806" s="47"/>
    </row>
    <row r="807" ht="15.75" customHeight="1">
      <c r="A807" s="47"/>
    </row>
    <row r="808" ht="15.75" customHeight="1">
      <c r="A808" s="47"/>
    </row>
    <row r="809" ht="15.75" customHeight="1">
      <c r="A809" s="47"/>
    </row>
    <row r="810" ht="15.75" customHeight="1">
      <c r="A810" s="47"/>
    </row>
    <row r="811" ht="15.75" customHeight="1">
      <c r="A811" s="47"/>
    </row>
    <row r="812" ht="15.75" customHeight="1">
      <c r="A812" s="47"/>
    </row>
    <row r="813" ht="15.75" customHeight="1">
      <c r="A813" s="47"/>
    </row>
    <row r="814" ht="15.75" customHeight="1">
      <c r="A814" s="47"/>
    </row>
    <row r="815" ht="15.75" customHeight="1">
      <c r="A815" s="47"/>
    </row>
    <row r="816" ht="15.75" customHeight="1">
      <c r="A816" s="47"/>
    </row>
    <row r="817" ht="15.75" customHeight="1">
      <c r="A817" s="47"/>
    </row>
    <row r="818" ht="15.75" customHeight="1">
      <c r="A818" s="47"/>
    </row>
    <row r="819" ht="15.75" customHeight="1">
      <c r="A819" s="47"/>
    </row>
    <row r="820" ht="15.75" customHeight="1">
      <c r="A820" s="47"/>
    </row>
    <row r="821" ht="15.75" customHeight="1">
      <c r="A821" s="47"/>
    </row>
    <row r="822" ht="15.75" customHeight="1">
      <c r="A822" s="47"/>
    </row>
    <row r="823" ht="15.75" customHeight="1">
      <c r="A823" s="47"/>
    </row>
    <row r="824" ht="15.75" customHeight="1">
      <c r="A824" s="47"/>
    </row>
    <row r="825" ht="15.75" customHeight="1">
      <c r="A825" s="47"/>
    </row>
    <row r="826" ht="15.75" customHeight="1">
      <c r="A826" s="47"/>
    </row>
    <row r="827" ht="15.75" customHeight="1">
      <c r="A827" s="47"/>
    </row>
    <row r="828" ht="15.75" customHeight="1">
      <c r="A828" s="47"/>
    </row>
    <row r="829" ht="15.75" customHeight="1">
      <c r="A829" s="47"/>
    </row>
    <row r="830" ht="15.75" customHeight="1">
      <c r="A830" s="47"/>
    </row>
    <row r="831" ht="15.75" customHeight="1">
      <c r="A831" s="47"/>
    </row>
    <row r="832" ht="15.75" customHeight="1">
      <c r="A832" s="47"/>
    </row>
    <row r="833" ht="15.75" customHeight="1">
      <c r="A833" s="47"/>
    </row>
    <row r="834" ht="15.75" customHeight="1">
      <c r="A834" s="47"/>
    </row>
    <row r="835" ht="15.75" customHeight="1">
      <c r="A835" s="47"/>
    </row>
    <row r="836" ht="15.75" customHeight="1">
      <c r="A836" s="47"/>
    </row>
    <row r="837" ht="15.75" customHeight="1">
      <c r="A837" s="47"/>
    </row>
    <row r="838" ht="15.75" customHeight="1">
      <c r="A838" s="47"/>
    </row>
    <row r="839" ht="15.75" customHeight="1">
      <c r="A839" s="47"/>
    </row>
    <row r="840" ht="15.75" customHeight="1">
      <c r="A840" s="47"/>
    </row>
    <row r="841" ht="15.75" customHeight="1">
      <c r="A841" s="47"/>
    </row>
    <row r="842" ht="15.75" customHeight="1">
      <c r="A842" s="47"/>
    </row>
    <row r="843" ht="15.75" customHeight="1">
      <c r="A843" s="47"/>
    </row>
    <row r="844" ht="15.75" customHeight="1">
      <c r="A844" s="47"/>
    </row>
    <row r="845" ht="15.75" customHeight="1">
      <c r="A845" s="47"/>
    </row>
    <row r="846" ht="15.75" customHeight="1">
      <c r="A846" s="47"/>
    </row>
    <row r="847" ht="15.75" customHeight="1">
      <c r="A847" s="47"/>
    </row>
    <row r="848" ht="15.75" customHeight="1">
      <c r="A848" s="47"/>
    </row>
    <row r="849" ht="15.75" customHeight="1">
      <c r="A849" s="47"/>
    </row>
    <row r="850" ht="15.75" customHeight="1">
      <c r="A850" s="47"/>
    </row>
    <row r="851" ht="15.75" customHeight="1">
      <c r="A851" s="47"/>
    </row>
    <row r="852" ht="15.75" customHeight="1">
      <c r="A852" s="47"/>
    </row>
    <row r="853" ht="15.75" customHeight="1">
      <c r="A853" s="47"/>
    </row>
    <row r="854" ht="15.75" customHeight="1">
      <c r="A854" s="47"/>
    </row>
    <row r="855" ht="15.75" customHeight="1">
      <c r="A855" s="47"/>
    </row>
    <row r="856" ht="15.75" customHeight="1">
      <c r="A856" s="47"/>
    </row>
    <row r="857" ht="15.75" customHeight="1">
      <c r="A857" s="47"/>
    </row>
    <row r="858" ht="15.75" customHeight="1">
      <c r="A858" s="47"/>
    </row>
    <row r="859" ht="15.75" customHeight="1">
      <c r="A859" s="47"/>
    </row>
    <row r="860" ht="15.75" customHeight="1">
      <c r="A860" s="47"/>
    </row>
    <row r="861" ht="15.75" customHeight="1">
      <c r="A861" s="47"/>
    </row>
    <row r="862" ht="15.75" customHeight="1">
      <c r="A862" s="47"/>
    </row>
    <row r="863" ht="15.75" customHeight="1">
      <c r="A863" s="47"/>
    </row>
    <row r="864" ht="15.75" customHeight="1">
      <c r="A864" s="47"/>
    </row>
    <row r="865" ht="15.75" customHeight="1">
      <c r="A865" s="47"/>
    </row>
    <row r="866" ht="15.75" customHeight="1">
      <c r="A866" s="47"/>
    </row>
    <row r="867" ht="15.75" customHeight="1">
      <c r="A867" s="47"/>
    </row>
    <row r="868" ht="15.75" customHeight="1">
      <c r="A868" s="47"/>
    </row>
    <row r="869" ht="15.75" customHeight="1">
      <c r="A869" s="47"/>
    </row>
    <row r="870" ht="15.75" customHeight="1">
      <c r="A870" s="47"/>
    </row>
    <row r="871" ht="15.75" customHeight="1">
      <c r="A871" s="47"/>
    </row>
    <row r="872" ht="15.75" customHeight="1">
      <c r="A872" s="47"/>
    </row>
    <row r="873" ht="15.75" customHeight="1">
      <c r="A873" s="47"/>
    </row>
    <row r="874" ht="15.75" customHeight="1">
      <c r="A874" s="47"/>
    </row>
    <row r="875" ht="15.75" customHeight="1">
      <c r="A875" s="47"/>
    </row>
    <row r="876" ht="15.75" customHeight="1">
      <c r="A876" s="47"/>
    </row>
    <row r="877" ht="15.75" customHeight="1">
      <c r="A877" s="47"/>
    </row>
    <row r="878" ht="15.75" customHeight="1">
      <c r="A878" s="47"/>
    </row>
    <row r="879" ht="15.75" customHeight="1">
      <c r="A879" s="47"/>
    </row>
    <row r="880" ht="15.75" customHeight="1">
      <c r="A880" s="47"/>
    </row>
    <row r="881" ht="15.75" customHeight="1">
      <c r="A881" s="47"/>
    </row>
    <row r="882" ht="15.75" customHeight="1">
      <c r="A882" s="47"/>
    </row>
    <row r="883" ht="15.75" customHeight="1">
      <c r="A883" s="47"/>
    </row>
    <row r="884" ht="15.75" customHeight="1">
      <c r="A884" s="47"/>
    </row>
    <row r="885" ht="15.75" customHeight="1">
      <c r="A885" s="47"/>
    </row>
    <row r="886" ht="15.75" customHeight="1">
      <c r="A886" s="47"/>
    </row>
    <row r="887" ht="15.75" customHeight="1">
      <c r="A887" s="47"/>
    </row>
    <row r="888" ht="15.75" customHeight="1">
      <c r="A888" s="47"/>
    </row>
    <row r="889" ht="15.75" customHeight="1">
      <c r="A889" s="47"/>
    </row>
    <row r="890" ht="15.75" customHeight="1">
      <c r="A890" s="47"/>
    </row>
    <row r="891" ht="15.75" customHeight="1">
      <c r="A891" s="47"/>
    </row>
    <row r="892" ht="15.75" customHeight="1">
      <c r="A892" s="47"/>
    </row>
    <row r="893" ht="15.75" customHeight="1">
      <c r="A893" s="47"/>
    </row>
    <row r="894" ht="15.75" customHeight="1">
      <c r="A894" s="47"/>
    </row>
    <row r="895" ht="15.75" customHeight="1">
      <c r="A895" s="47"/>
    </row>
    <row r="896" ht="15.75" customHeight="1">
      <c r="A896" s="47"/>
    </row>
    <row r="897" ht="15.75" customHeight="1">
      <c r="A897" s="47"/>
    </row>
    <row r="898" ht="15.75" customHeight="1">
      <c r="A898" s="47"/>
    </row>
    <row r="899" ht="15.75" customHeight="1">
      <c r="A899" s="47"/>
    </row>
    <row r="900" ht="15.75" customHeight="1">
      <c r="A900" s="47"/>
    </row>
    <row r="901" ht="15.75" customHeight="1">
      <c r="A901" s="47"/>
    </row>
    <row r="902" ht="15.75" customHeight="1">
      <c r="A902" s="47"/>
    </row>
    <row r="903" ht="15.75" customHeight="1">
      <c r="A903" s="47"/>
    </row>
    <row r="904" ht="15.75" customHeight="1">
      <c r="A904" s="47"/>
    </row>
    <row r="905" ht="15.75" customHeight="1">
      <c r="A905" s="47"/>
    </row>
    <row r="906" ht="15.75" customHeight="1">
      <c r="A906" s="47"/>
    </row>
    <row r="907" ht="15.75" customHeight="1">
      <c r="A907" s="47"/>
    </row>
    <row r="908" ht="15.75" customHeight="1">
      <c r="A908" s="47"/>
    </row>
    <row r="909" ht="15.75" customHeight="1">
      <c r="A909" s="47"/>
    </row>
    <row r="910" ht="15.75" customHeight="1">
      <c r="A910" s="47"/>
    </row>
    <row r="911" ht="15.75" customHeight="1">
      <c r="A911" s="47"/>
    </row>
    <row r="912" ht="15.75" customHeight="1">
      <c r="A912" s="47"/>
    </row>
    <row r="913" ht="15.75" customHeight="1">
      <c r="A913" s="47"/>
    </row>
    <row r="914" ht="15.75" customHeight="1">
      <c r="A914" s="47"/>
    </row>
    <row r="915" ht="15.75" customHeight="1">
      <c r="A915" s="47"/>
    </row>
    <row r="916" ht="15.75" customHeight="1">
      <c r="A916" s="47"/>
    </row>
    <row r="917" ht="15.75" customHeight="1">
      <c r="A917" s="47"/>
    </row>
    <row r="918" ht="15.75" customHeight="1">
      <c r="A918" s="47"/>
    </row>
    <row r="919" ht="15.75" customHeight="1">
      <c r="A919" s="47"/>
    </row>
    <row r="920" ht="15.75" customHeight="1">
      <c r="A920" s="47"/>
    </row>
    <row r="921" ht="15.75" customHeight="1">
      <c r="A921" s="47"/>
    </row>
    <row r="922" ht="15.75" customHeight="1">
      <c r="A922" s="47"/>
    </row>
    <row r="923" ht="15.75" customHeight="1">
      <c r="A923" s="47"/>
    </row>
    <row r="924" ht="15.75" customHeight="1">
      <c r="A924" s="47"/>
    </row>
    <row r="925" ht="15.75" customHeight="1">
      <c r="A925" s="47"/>
    </row>
    <row r="926" ht="15.75" customHeight="1">
      <c r="A926" s="47"/>
    </row>
    <row r="927" ht="15.75" customHeight="1">
      <c r="A927" s="47"/>
    </row>
    <row r="928" ht="15.75" customHeight="1">
      <c r="A928" s="47"/>
    </row>
    <row r="929" ht="15.75" customHeight="1">
      <c r="A929" s="47"/>
    </row>
    <row r="930" ht="15.75" customHeight="1">
      <c r="A930" s="47"/>
    </row>
    <row r="931" ht="15.75" customHeight="1">
      <c r="A931" s="47"/>
    </row>
    <row r="932" ht="15.75" customHeight="1">
      <c r="A932" s="47"/>
    </row>
    <row r="933" ht="15.75" customHeight="1">
      <c r="A933" s="47"/>
    </row>
    <row r="934" ht="15.75" customHeight="1">
      <c r="A934" s="47"/>
    </row>
    <row r="935" ht="15.75" customHeight="1">
      <c r="A935" s="47"/>
    </row>
    <row r="936" ht="15.75" customHeight="1">
      <c r="A936" s="47"/>
    </row>
    <row r="937" ht="15.75" customHeight="1">
      <c r="A937" s="47"/>
    </row>
    <row r="938" ht="15.75" customHeight="1">
      <c r="A938" s="47"/>
    </row>
    <row r="939" ht="15.75" customHeight="1">
      <c r="A939" s="47"/>
    </row>
    <row r="940" ht="15.75" customHeight="1">
      <c r="A940" s="47"/>
    </row>
    <row r="941" ht="15.75" customHeight="1">
      <c r="A941" s="47"/>
    </row>
    <row r="942" ht="15.75" customHeight="1">
      <c r="A942" s="47"/>
    </row>
    <row r="943" ht="15.75" customHeight="1">
      <c r="A943" s="47"/>
    </row>
    <row r="944" ht="15.75" customHeight="1">
      <c r="A944" s="47"/>
    </row>
    <row r="945" ht="15.75" customHeight="1">
      <c r="A945" s="47"/>
    </row>
    <row r="946" ht="15.75" customHeight="1">
      <c r="A946" s="47"/>
    </row>
    <row r="947" ht="15.75" customHeight="1">
      <c r="A947" s="47"/>
    </row>
    <row r="948" ht="15.75" customHeight="1">
      <c r="A948" s="47"/>
    </row>
    <row r="949" ht="15.75" customHeight="1">
      <c r="A949" s="47"/>
    </row>
    <row r="950" ht="15.75" customHeight="1">
      <c r="A950" s="47"/>
    </row>
    <row r="951" ht="15.75" customHeight="1">
      <c r="A951" s="47"/>
    </row>
    <row r="952" ht="15.75" customHeight="1">
      <c r="A952" s="47"/>
    </row>
    <row r="953" ht="15.75" customHeight="1">
      <c r="A953" s="47"/>
    </row>
    <row r="954" ht="15.75" customHeight="1">
      <c r="A954" s="47"/>
    </row>
    <row r="955" ht="15.75" customHeight="1">
      <c r="A955" s="47"/>
    </row>
    <row r="956" ht="15.75" customHeight="1">
      <c r="A956" s="47"/>
    </row>
    <row r="957" ht="15.75" customHeight="1">
      <c r="A957" s="47"/>
    </row>
    <row r="958" ht="15.75" customHeight="1">
      <c r="A958" s="47"/>
    </row>
    <row r="959" ht="15.75" customHeight="1">
      <c r="A959" s="47"/>
    </row>
    <row r="960" ht="15.75" customHeight="1">
      <c r="A960" s="47"/>
    </row>
    <row r="961" ht="15.75" customHeight="1">
      <c r="A961" s="47"/>
    </row>
    <row r="962" ht="15.75" customHeight="1">
      <c r="A962" s="47"/>
    </row>
    <row r="963" ht="15.75" customHeight="1">
      <c r="A963" s="47"/>
    </row>
    <row r="964" ht="15.75" customHeight="1">
      <c r="A964" s="47"/>
    </row>
    <row r="965" ht="15.75" customHeight="1">
      <c r="A965" s="47"/>
    </row>
    <row r="966" ht="15.75" customHeight="1">
      <c r="A966" s="47"/>
    </row>
    <row r="967" ht="15.75" customHeight="1">
      <c r="A967" s="47"/>
    </row>
    <row r="968" ht="15.75" customHeight="1">
      <c r="A968" s="47"/>
    </row>
    <row r="969" ht="15.75" customHeight="1">
      <c r="A969" s="47"/>
    </row>
    <row r="970" ht="15.75" customHeight="1">
      <c r="A970" s="47"/>
    </row>
    <row r="971" ht="15.75" customHeight="1">
      <c r="A971" s="47"/>
    </row>
    <row r="972" ht="15.75" customHeight="1">
      <c r="A972" s="47"/>
    </row>
    <row r="973" ht="15.75" customHeight="1">
      <c r="A973" s="47"/>
    </row>
    <row r="974" ht="15.75" customHeight="1">
      <c r="A974" s="47"/>
    </row>
    <row r="975" ht="15.75" customHeight="1">
      <c r="A975" s="47"/>
    </row>
    <row r="976" ht="15.75" customHeight="1">
      <c r="A976" s="47"/>
    </row>
    <row r="977" ht="15.75" customHeight="1">
      <c r="A977" s="47"/>
    </row>
    <row r="978" ht="15.75" customHeight="1">
      <c r="A978" s="47"/>
    </row>
    <row r="979" ht="15.75" customHeight="1">
      <c r="A979" s="47"/>
    </row>
    <row r="980" ht="15.75" customHeight="1">
      <c r="A980" s="47"/>
    </row>
    <row r="981" ht="15.75" customHeight="1">
      <c r="A981" s="47"/>
    </row>
    <row r="982" ht="15.75" customHeight="1">
      <c r="A982" s="47"/>
    </row>
    <row r="983" ht="15.75" customHeight="1">
      <c r="A983" s="47"/>
    </row>
    <row r="984" ht="15.75" customHeight="1">
      <c r="A984" s="47"/>
    </row>
    <row r="985" ht="15.75" customHeight="1">
      <c r="A985" s="47"/>
    </row>
    <row r="986" ht="15.75" customHeight="1">
      <c r="A986" s="47"/>
    </row>
    <row r="987" ht="15.75" customHeight="1">
      <c r="A987" s="47"/>
    </row>
    <row r="988" ht="15.75" customHeight="1">
      <c r="A988" s="47"/>
    </row>
    <row r="989" ht="15.75" customHeight="1">
      <c r="A989" s="47"/>
    </row>
    <row r="990" ht="15.75" customHeight="1">
      <c r="A990" s="47"/>
    </row>
    <row r="991" ht="15.75" customHeight="1">
      <c r="A991" s="47"/>
    </row>
    <row r="992" ht="15.75" customHeight="1">
      <c r="A992" s="47"/>
    </row>
    <row r="993" ht="15.75" customHeight="1">
      <c r="A993" s="47"/>
    </row>
    <row r="994" ht="15.75" customHeight="1">
      <c r="A994" s="47"/>
    </row>
    <row r="995" ht="15.75" customHeight="1">
      <c r="A995" s="47"/>
    </row>
    <row r="996" ht="15.75" customHeight="1">
      <c r="A996" s="47"/>
    </row>
    <row r="997" ht="15.75" customHeight="1">
      <c r="A997" s="47"/>
    </row>
    <row r="998" ht="15.75" customHeight="1">
      <c r="A998" s="47"/>
    </row>
    <row r="999" ht="15.75" customHeight="1">
      <c r="A999" s="47"/>
    </row>
    <row r="1000" ht="15.75" customHeight="1">
      <c r="A1000" s="4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0.1" defaultRowHeight="15.0"/>
  <cols>
    <col customWidth="1" min="1" max="1" width="31.9"/>
    <col customWidth="1" min="2" max="36" width="15.0"/>
    <col customWidth="1" min="37" max="39" width="11.1"/>
    <col customWidth="1" min="40" max="42" width="11.0"/>
  </cols>
  <sheetData>
    <row r="1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ht="33.0" customHeight="1">
      <c r="A2" s="62" t="s">
        <v>58</v>
      </c>
      <c r="B2" s="63" t="s">
        <v>4</v>
      </c>
      <c r="C2" s="20"/>
      <c r="D2" s="64" t="s">
        <v>59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O3" s="20">
        <f>AO5+AO10</f>
        <v>6039193.252</v>
      </c>
      <c r="AP3" s="5">
        <f>AO3/(B5+B10)</f>
        <v>0.1079413488</v>
      </c>
    </row>
    <row r="4">
      <c r="A4" s="65"/>
      <c r="B4" s="65">
        <v>1985.0</v>
      </c>
      <c r="C4" s="65">
        <v>1986.0</v>
      </c>
      <c r="D4" s="65">
        <v>1987.0</v>
      </c>
      <c r="E4" s="65">
        <v>1988.0</v>
      </c>
      <c r="F4" s="65">
        <v>1989.0</v>
      </c>
      <c r="G4" s="65">
        <v>1990.0</v>
      </c>
      <c r="H4" s="65">
        <v>1991.0</v>
      </c>
      <c r="I4" s="65">
        <v>1992.0</v>
      </c>
      <c r="J4" s="65">
        <v>1993.0</v>
      </c>
      <c r="K4" s="65">
        <v>1994.0</v>
      </c>
      <c r="L4" s="65">
        <v>1995.0</v>
      </c>
      <c r="M4" s="65">
        <v>1996.0</v>
      </c>
      <c r="N4" s="65">
        <v>1997.0</v>
      </c>
      <c r="O4" s="65">
        <v>1998.0</v>
      </c>
      <c r="P4" s="65">
        <v>1999.0</v>
      </c>
      <c r="Q4" s="65">
        <v>2000.0</v>
      </c>
      <c r="R4" s="65">
        <v>2001.0</v>
      </c>
      <c r="S4" s="65">
        <v>2002.0</v>
      </c>
      <c r="T4" s="65">
        <v>2003.0</v>
      </c>
      <c r="U4" s="65">
        <v>2004.0</v>
      </c>
      <c r="V4" s="65">
        <v>2005.0</v>
      </c>
      <c r="W4" s="65">
        <v>2006.0</v>
      </c>
      <c r="X4" s="65">
        <v>2007.0</v>
      </c>
      <c r="Y4" s="65">
        <v>2008.0</v>
      </c>
      <c r="Z4" s="65">
        <v>2009.0</v>
      </c>
      <c r="AA4" s="65">
        <v>2010.0</v>
      </c>
      <c r="AB4" s="65">
        <v>2011.0</v>
      </c>
      <c r="AC4" s="65">
        <v>2012.0</v>
      </c>
      <c r="AD4" s="65">
        <v>2013.0</v>
      </c>
      <c r="AE4" s="65">
        <v>2014.0</v>
      </c>
      <c r="AF4" s="65">
        <v>2015.0</v>
      </c>
      <c r="AG4" s="65">
        <v>2016.0</v>
      </c>
      <c r="AH4" s="65">
        <v>2017.0</v>
      </c>
      <c r="AI4" s="65">
        <v>2018.0</v>
      </c>
      <c r="AJ4" s="65">
        <v>2019.0</v>
      </c>
      <c r="AK4" s="65">
        <v>2020.0</v>
      </c>
      <c r="AL4" s="65">
        <v>2021.0</v>
      </c>
      <c r="AM4" s="65">
        <v>2022.0</v>
      </c>
      <c r="AN4" s="1"/>
      <c r="AO4" s="1"/>
      <c r="AP4" s="1"/>
    </row>
    <row r="5">
      <c r="A5" s="66" t="s">
        <v>19</v>
      </c>
      <c r="B5" s="66">
        <v>5.257155061264468E7</v>
      </c>
      <c r="C5" s="66">
        <v>5.245519543600396E7</v>
      </c>
      <c r="D5" s="66">
        <v>5.225453666547733E7</v>
      </c>
      <c r="E5" s="66">
        <v>5.20350809952935E7</v>
      </c>
      <c r="F5" s="66">
        <v>5.144543849402151E7</v>
      </c>
      <c r="G5" s="66">
        <v>5.108418037262429E7</v>
      </c>
      <c r="H5" s="66">
        <v>5.080692489338849E7</v>
      </c>
      <c r="I5" s="66">
        <v>5.0324738733029336E7</v>
      </c>
      <c r="J5" s="66">
        <v>4.993302156112307E7</v>
      </c>
      <c r="K5" s="66">
        <v>4.986924219819092E7</v>
      </c>
      <c r="L5" s="66">
        <v>4.99540827985936E7</v>
      </c>
      <c r="M5" s="66">
        <v>5.013896239092964E7</v>
      </c>
      <c r="N5" s="66">
        <v>5.048031529434904E7</v>
      </c>
      <c r="O5" s="66">
        <v>5.035027265786112E7</v>
      </c>
      <c r="P5" s="66">
        <v>5.019878829265768E7</v>
      </c>
      <c r="Q5" s="66">
        <v>5.016756770582126E7</v>
      </c>
      <c r="R5" s="66">
        <v>4.991589291580341E7</v>
      </c>
      <c r="S5" s="66">
        <v>4.971237143199908E7</v>
      </c>
      <c r="T5" s="66">
        <v>4.939289250755353E7</v>
      </c>
      <c r="U5" s="66">
        <v>4.892983455362963E7</v>
      </c>
      <c r="V5" s="66">
        <v>4.872548422865147E7</v>
      </c>
      <c r="W5" s="66">
        <v>4.874802292110698E7</v>
      </c>
      <c r="X5" s="66">
        <v>4.863067508404736E7</v>
      </c>
      <c r="Y5" s="66">
        <v>4.8691778665319115E7</v>
      </c>
      <c r="Z5" s="66">
        <v>4.8685135759165354E7</v>
      </c>
      <c r="AA5" s="66">
        <v>4.869137952716602E7</v>
      </c>
      <c r="AB5" s="66">
        <v>4.8579545233772025E7</v>
      </c>
      <c r="AC5" s="66">
        <v>4.828275239706424E7</v>
      </c>
      <c r="AD5" s="66">
        <v>4.806961861048543E7</v>
      </c>
      <c r="AE5" s="66">
        <v>4.7903972322232515E7</v>
      </c>
      <c r="AF5" s="66">
        <v>4.7826556610963866E7</v>
      </c>
      <c r="AG5" s="66">
        <v>4.7632487901840284E7</v>
      </c>
      <c r="AH5" s="66">
        <v>4.7485772554085664E7</v>
      </c>
      <c r="AI5" s="66">
        <v>4.7307181413036555E7</v>
      </c>
      <c r="AJ5" s="66">
        <v>4.717474813218841E7</v>
      </c>
      <c r="AK5" s="66">
        <v>4.706336783782614E7</v>
      </c>
      <c r="AL5" s="66">
        <v>4.698488694887849E7</v>
      </c>
      <c r="AM5" s="66">
        <v>4.691368800723979E7</v>
      </c>
      <c r="AN5" s="66"/>
      <c r="AO5" s="67">
        <f>B5-AM5</f>
        <v>5657862.605</v>
      </c>
      <c r="AP5" s="66"/>
    </row>
    <row r="6">
      <c r="A6" s="20" t="s">
        <v>20</v>
      </c>
      <c r="B6" s="3">
        <v>4145932.5800732</v>
      </c>
      <c r="C6" s="3">
        <v>4143347.6268473156</v>
      </c>
      <c r="D6" s="3">
        <v>4179925.5249730255</v>
      </c>
      <c r="E6" s="3">
        <v>4234625.221692277</v>
      </c>
      <c r="F6" s="3">
        <v>4199164.753167805</v>
      </c>
      <c r="G6" s="3">
        <v>4163402.8680593465</v>
      </c>
      <c r="H6" s="3">
        <v>4146471.7389531266</v>
      </c>
      <c r="I6" s="3">
        <v>4042045.578297545</v>
      </c>
      <c r="J6" s="3">
        <v>3923674.8291189503</v>
      </c>
      <c r="K6" s="3">
        <v>3727320.4158826023</v>
      </c>
      <c r="L6" s="3">
        <v>3743822.5682597896</v>
      </c>
      <c r="M6" s="3">
        <v>3728112.3895829683</v>
      </c>
      <c r="N6" s="3">
        <v>3743360.9553119885</v>
      </c>
      <c r="O6" s="3">
        <v>3753153.0137787284</v>
      </c>
      <c r="P6" s="3">
        <v>3690575.2584337043</v>
      </c>
      <c r="Q6" s="3">
        <v>3627832.5213797726</v>
      </c>
      <c r="R6" s="3">
        <v>3592416.901927502</v>
      </c>
      <c r="S6" s="3">
        <v>3551103.3153816327</v>
      </c>
      <c r="T6" s="3">
        <v>3520359.5812158254</v>
      </c>
      <c r="U6" s="3">
        <v>3391786.733949698</v>
      </c>
      <c r="V6" s="3">
        <v>3391806.1917465893</v>
      </c>
      <c r="W6" s="3">
        <v>3321990.4460345716</v>
      </c>
      <c r="X6" s="3">
        <v>3246839.338091089</v>
      </c>
      <c r="Y6" s="3">
        <v>3243238.8996630623</v>
      </c>
      <c r="Z6" s="3">
        <v>3196982.8979321774</v>
      </c>
      <c r="AA6" s="3">
        <v>3176878.9587706793</v>
      </c>
      <c r="AB6" s="3">
        <v>3185983.7720299256</v>
      </c>
      <c r="AC6" s="3">
        <v>3202286.008331122</v>
      </c>
      <c r="AD6" s="3">
        <v>3174001.4638252147</v>
      </c>
      <c r="AE6" s="3">
        <v>3219941.688284802</v>
      </c>
      <c r="AF6" s="3">
        <v>3167332.885784912</v>
      </c>
      <c r="AG6" s="3">
        <v>3187676.382343195</v>
      </c>
      <c r="AH6" s="3">
        <v>3194766.0229645236</v>
      </c>
      <c r="AI6" s="3">
        <v>3256704.315115339</v>
      </c>
      <c r="AJ6" s="3">
        <v>3172561.386055282</v>
      </c>
      <c r="AK6" s="3">
        <v>3174005.0291848076</v>
      </c>
      <c r="AL6" s="3">
        <v>3177562.118855505</v>
      </c>
      <c r="AM6" s="3">
        <v>3169892.9812308676</v>
      </c>
      <c r="AN6" s="20"/>
      <c r="AO6" s="20"/>
      <c r="AP6" s="20"/>
    </row>
    <row r="7">
      <c r="A7" s="20" t="s">
        <v>22</v>
      </c>
      <c r="B7" s="3">
        <v>4.8400668396910705E7</v>
      </c>
      <c r="C7" s="3">
        <v>4.828604861197433E7</v>
      </c>
      <c r="D7" s="3">
        <v>4.8048923687339246E7</v>
      </c>
      <c r="E7" s="3">
        <v>4.777424116755338E7</v>
      </c>
      <c r="F7" s="3">
        <v>4.721966033466548E7</v>
      </c>
      <c r="G7" s="3">
        <v>4.6894039625383906E7</v>
      </c>
      <c r="H7" s="3">
        <v>4.663362740058397E7</v>
      </c>
      <c r="I7" s="3">
        <v>4.625564326128974E7</v>
      </c>
      <c r="J7" s="3">
        <v>4.598208412902533E7</v>
      </c>
      <c r="K7" s="3">
        <v>4.611467752722624E7</v>
      </c>
      <c r="L7" s="3">
        <v>4.618260870031974E7</v>
      </c>
      <c r="M7" s="3">
        <v>4.638263005364149E7</v>
      </c>
      <c r="N7" s="3">
        <v>4.6709100346292615E7</v>
      </c>
      <c r="O7" s="3">
        <v>4.65688628484807E7</v>
      </c>
      <c r="P7" s="3">
        <v>4.647987444492997E7</v>
      </c>
      <c r="Q7" s="3">
        <v>4.65109327208916E7</v>
      </c>
      <c r="R7" s="3">
        <v>4.629445490322772E7</v>
      </c>
      <c r="S7" s="3">
        <v>4.6132128632993534E7</v>
      </c>
      <c r="T7" s="3">
        <v>4.58434209323003E7</v>
      </c>
      <c r="U7" s="3">
        <v>4.55088343776796E7</v>
      </c>
      <c r="V7" s="3">
        <v>4.530437811124942E7</v>
      </c>
      <c r="W7" s="3">
        <v>4.539674881276789E7</v>
      </c>
      <c r="X7" s="3">
        <v>4.5354603860497385E7</v>
      </c>
      <c r="Y7" s="3">
        <v>4.5419457831746355E7</v>
      </c>
      <c r="Z7" s="3">
        <v>4.545895209123307E7</v>
      </c>
      <c r="AA7" s="3">
        <v>4.548488664909631E7</v>
      </c>
      <c r="AB7" s="3">
        <v>4.5363646559509985E7</v>
      </c>
      <c r="AC7" s="3">
        <v>4.505068224152142E7</v>
      </c>
      <c r="AD7" s="3">
        <v>4.486580392369059E7</v>
      </c>
      <c r="AE7" s="3">
        <v>4.465442842475647E7</v>
      </c>
      <c r="AF7" s="3">
        <v>4.4629975081025705E7</v>
      </c>
      <c r="AG7" s="3">
        <v>4.441602392823351E7</v>
      </c>
      <c r="AH7" s="3">
        <v>4.4262675274670765E7</v>
      </c>
      <c r="AI7" s="3">
        <v>4.402211148716152E7</v>
      </c>
      <c r="AJ7" s="3">
        <v>4.397378987427144E7</v>
      </c>
      <c r="AK7" s="3">
        <v>4.386085532112092E7</v>
      </c>
      <c r="AL7" s="3">
        <v>4.3778366327351436E7</v>
      </c>
      <c r="AM7" s="3">
        <v>4.371546030684783E7</v>
      </c>
      <c r="AN7" s="20"/>
      <c r="AO7" s="20"/>
      <c r="AP7" s="20"/>
    </row>
    <row r="8">
      <c r="A8" s="20" t="s">
        <v>23</v>
      </c>
      <c r="B8" s="3">
        <v>24949.54673382576</v>
      </c>
      <c r="C8" s="3">
        <v>25799.10825537098</v>
      </c>
      <c r="D8" s="3">
        <v>25687.453165051164</v>
      </c>
      <c r="E8" s="3">
        <v>26214.60604783921</v>
      </c>
      <c r="F8" s="3">
        <v>26613.406188226134</v>
      </c>
      <c r="G8" s="3">
        <v>26737.87918104232</v>
      </c>
      <c r="H8" s="3">
        <v>26825.753851391484</v>
      </c>
      <c r="I8" s="3">
        <v>27049.80450357037</v>
      </c>
      <c r="J8" s="3">
        <v>27262.425103466656</v>
      </c>
      <c r="K8" s="3">
        <v>27243.899338726696</v>
      </c>
      <c r="L8" s="3">
        <v>27651.263207568234</v>
      </c>
      <c r="M8" s="3">
        <v>28219.591855309838</v>
      </c>
      <c r="N8" s="3">
        <v>27853.90370106799</v>
      </c>
      <c r="O8" s="3">
        <v>28256.79560169039</v>
      </c>
      <c r="P8" s="3">
        <v>28338.58929399999</v>
      </c>
      <c r="Q8" s="3">
        <v>28802.463549883767</v>
      </c>
      <c r="R8" s="3">
        <v>29021.110648193073</v>
      </c>
      <c r="S8" s="3">
        <v>29139.305643829113</v>
      </c>
      <c r="T8" s="3">
        <v>29111.81605731787</v>
      </c>
      <c r="U8" s="3">
        <v>29213.353061724578</v>
      </c>
      <c r="V8" s="3">
        <v>29299.8367168637</v>
      </c>
      <c r="W8" s="3">
        <v>29283.57336591158</v>
      </c>
      <c r="X8" s="3">
        <v>29231.885458886445</v>
      </c>
      <c r="Y8" s="3">
        <v>29081.933909698262</v>
      </c>
      <c r="Z8" s="3">
        <v>29200.77000010959</v>
      </c>
      <c r="AA8" s="3">
        <v>29613.919299029236</v>
      </c>
      <c r="AB8" s="3">
        <v>29914.90223211021</v>
      </c>
      <c r="AC8" s="3">
        <v>29784.147211700103</v>
      </c>
      <c r="AD8" s="3">
        <v>29813.222969628565</v>
      </c>
      <c r="AE8" s="3">
        <v>29602.20919124724</v>
      </c>
      <c r="AF8" s="3">
        <v>29248.644153252902</v>
      </c>
      <c r="AG8" s="3">
        <v>28787.591263573977</v>
      </c>
      <c r="AH8" s="3">
        <v>28331.25645037816</v>
      </c>
      <c r="AI8" s="3">
        <v>28365.61075969821</v>
      </c>
      <c r="AJ8" s="3">
        <v>28396.871861687963</v>
      </c>
      <c r="AK8" s="3">
        <v>28507.48752040987</v>
      </c>
      <c r="AL8" s="3">
        <v>28958.50267154513</v>
      </c>
      <c r="AM8" s="3">
        <v>28334.719161083707</v>
      </c>
      <c r="AN8" s="20"/>
      <c r="AO8" s="20"/>
      <c r="AP8" s="20"/>
    </row>
    <row r="9">
      <c r="A9" s="20" t="s">
        <v>24</v>
      </c>
      <c r="B9" s="3">
        <v>0.08892694702148438</v>
      </c>
      <c r="C9" s="3">
        <v>0.08892694702148438</v>
      </c>
      <c r="D9" s="3"/>
      <c r="E9" s="3"/>
      <c r="F9" s="3"/>
      <c r="G9" s="3"/>
      <c r="H9" s="3"/>
      <c r="I9" s="3">
        <v>0.08893848266601563</v>
      </c>
      <c r="J9" s="3">
        <v>0.1778753234863281</v>
      </c>
      <c r="K9" s="3">
        <v>0.3557433471679687</v>
      </c>
      <c r="L9" s="3">
        <v>0.2668065063476562</v>
      </c>
      <c r="M9" s="3">
        <v>0.3558498718261718</v>
      </c>
      <c r="N9" s="3">
        <v>0.08904336547851563</v>
      </c>
      <c r="O9" s="3"/>
      <c r="P9" s="3"/>
      <c r="Q9" s="3"/>
      <c r="R9" s="3"/>
      <c r="S9" s="3">
        <v>0.1779800842285156</v>
      </c>
      <c r="T9" s="3">
        <v>0.1779800842285156</v>
      </c>
      <c r="U9" s="3">
        <v>0.08893860473632811</v>
      </c>
      <c r="V9" s="3">
        <v>0.08893860473632811</v>
      </c>
      <c r="W9" s="3">
        <v>0.08893860473632811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20"/>
      <c r="AO9" s="20"/>
      <c r="AP9" s="20"/>
    </row>
    <row r="10">
      <c r="A10" s="66" t="s">
        <v>25</v>
      </c>
      <c r="B10" s="66">
        <v>3377289.379751423</v>
      </c>
      <c r="C10" s="66">
        <v>3316133.3297119774</v>
      </c>
      <c r="D10" s="66">
        <v>2907424.5883707292</v>
      </c>
      <c r="E10" s="66">
        <v>2524987.2995153707</v>
      </c>
      <c r="F10" s="66">
        <v>2475735.823021476</v>
      </c>
      <c r="G10" s="66">
        <v>2437502.6883249506</v>
      </c>
      <c r="H10" s="66">
        <v>2440673.1027053795</v>
      </c>
      <c r="I10" s="66">
        <v>2574269.6086152536</v>
      </c>
      <c r="J10" s="66">
        <v>2629874.6282228096</v>
      </c>
      <c r="K10" s="66">
        <v>2686429.6335095786</v>
      </c>
      <c r="L10" s="66">
        <v>2757280.3314742898</v>
      </c>
      <c r="M10" s="66">
        <v>2709064.5790380696</v>
      </c>
      <c r="N10" s="66">
        <v>2766422.752850533</v>
      </c>
      <c r="O10" s="66">
        <v>2865150.4562612795</v>
      </c>
      <c r="P10" s="66">
        <v>2934665.235101306</v>
      </c>
      <c r="Q10" s="66">
        <v>2966992.235937842</v>
      </c>
      <c r="R10" s="66">
        <v>2933391.7009535753</v>
      </c>
      <c r="S10" s="66">
        <v>2908548.034325336</v>
      </c>
      <c r="T10" s="66">
        <v>2962673.182211779</v>
      </c>
      <c r="U10" s="66">
        <v>2938607.9619471426</v>
      </c>
      <c r="V10" s="66">
        <v>2889551.28063764</v>
      </c>
      <c r="W10" s="66">
        <v>2833521.3710342264</v>
      </c>
      <c r="X10" s="66">
        <v>2790713.4392475104</v>
      </c>
      <c r="Y10" s="66">
        <v>2811589.5943497643</v>
      </c>
      <c r="Z10" s="66">
        <v>2896586.640048526</v>
      </c>
      <c r="AA10" s="66">
        <v>2941115.201255791</v>
      </c>
      <c r="AB10" s="66">
        <v>2969564.1968093463</v>
      </c>
      <c r="AC10" s="66">
        <v>2923135.577625447</v>
      </c>
      <c r="AD10" s="66">
        <v>2922862.11315828</v>
      </c>
      <c r="AE10" s="66">
        <v>2792753.5594274085</v>
      </c>
      <c r="AF10" s="66">
        <v>2593124.5510771098</v>
      </c>
      <c r="AG10" s="66">
        <v>2737985.931745028</v>
      </c>
      <c r="AH10" s="66">
        <v>2752973.854042358</v>
      </c>
      <c r="AI10" s="66">
        <v>2859877.322166272</v>
      </c>
      <c r="AJ10" s="66">
        <v>2957079.004231354</v>
      </c>
      <c r="AK10" s="66">
        <v>2954465.0692945477</v>
      </c>
      <c r="AL10" s="66">
        <v>2995398.9939664006</v>
      </c>
      <c r="AM10" s="66">
        <v>2995958.7328521493</v>
      </c>
      <c r="AN10" s="66"/>
      <c r="AO10" s="67">
        <f>B10-AM10</f>
        <v>381330.6469</v>
      </c>
      <c r="AP10" s="66"/>
    </row>
    <row r="11">
      <c r="A11" s="20" t="s">
        <v>26</v>
      </c>
      <c r="B11" s="3">
        <v>3248852.536124644</v>
      </c>
      <c r="C11" s="3">
        <v>3159762.484463879</v>
      </c>
      <c r="D11" s="3">
        <v>2751289.8000273607</v>
      </c>
      <c r="E11" s="3">
        <v>2364912.402518779</v>
      </c>
      <c r="F11" s="3">
        <v>2316597.318210126</v>
      </c>
      <c r="G11" s="3">
        <v>2277141.4627952958</v>
      </c>
      <c r="H11" s="3">
        <v>2279770.5614469037</v>
      </c>
      <c r="I11" s="3">
        <v>2415068.159066055</v>
      </c>
      <c r="J11" s="3">
        <v>2470147.589589505</v>
      </c>
      <c r="K11" s="3">
        <v>2525693.701694468</v>
      </c>
      <c r="L11" s="3">
        <v>2596431.1584705017</v>
      </c>
      <c r="M11" s="3">
        <v>2549912.0196856065</v>
      </c>
      <c r="N11" s="3">
        <v>2606963.7958747847</v>
      </c>
      <c r="O11" s="3">
        <v>2711961.1700373488</v>
      </c>
      <c r="P11" s="3">
        <v>2774006.377664937</v>
      </c>
      <c r="Q11" s="3">
        <v>2802088.7728374107</v>
      </c>
      <c r="R11" s="3">
        <v>2766290.549103657</v>
      </c>
      <c r="S11" s="3">
        <v>2741890.200089846</v>
      </c>
      <c r="T11" s="3">
        <v>2796948.067263172</v>
      </c>
      <c r="U11" s="3">
        <v>2767452.733701991</v>
      </c>
      <c r="V11" s="3">
        <v>2717946.4009590843</v>
      </c>
      <c r="W11" s="3">
        <v>2663571.1034936467</v>
      </c>
      <c r="X11" s="3">
        <v>2620282.115982022</v>
      </c>
      <c r="Y11" s="3">
        <v>2644066.568325126</v>
      </c>
      <c r="Z11" s="3">
        <v>2726841.914794317</v>
      </c>
      <c r="AA11" s="3">
        <v>2775594.1083908402</v>
      </c>
      <c r="AB11" s="3">
        <v>2802238.655182628</v>
      </c>
      <c r="AC11" s="3">
        <v>2764221.9184709457</v>
      </c>
      <c r="AD11" s="3">
        <v>2761460.790739216</v>
      </c>
      <c r="AE11" s="3">
        <v>2630539.514477271</v>
      </c>
      <c r="AF11" s="3">
        <v>2428373.5843658326</v>
      </c>
      <c r="AG11" s="3">
        <v>2562594.8017191077</v>
      </c>
      <c r="AH11" s="3">
        <v>2576143.0039915484</v>
      </c>
      <c r="AI11" s="3">
        <v>2681189.9334632405</v>
      </c>
      <c r="AJ11" s="3">
        <v>2762911.635698251</v>
      </c>
      <c r="AK11" s="3">
        <v>2760985.514423145</v>
      </c>
      <c r="AL11" s="3">
        <v>2803214.9394406644</v>
      </c>
      <c r="AM11" s="3">
        <v>2808769.5358252106</v>
      </c>
      <c r="AN11" s="20"/>
      <c r="AO11" s="20">
        <f>SUM(AM5,AM10)</f>
        <v>49909646.74</v>
      </c>
      <c r="AP11" s="20"/>
    </row>
    <row r="12">
      <c r="A12" s="20" t="s">
        <v>30</v>
      </c>
      <c r="B12" s="40">
        <v>1.335102551269531</v>
      </c>
      <c r="C12" s="40">
        <v>1.068049255371094</v>
      </c>
      <c r="D12" s="40">
        <v>1.423947918701172</v>
      </c>
      <c r="E12" s="40">
        <v>1.42401357421875</v>
      </c>
      <c r="F12" s="40">
        <v>1.602085601806641</v>
      </c>
      <c r="G12" s="40">
        <v>1.335002203369141</v>
      </c>
      <c r="H12" s="40">
        <v>1.245988940429688</v>
      </c>
      <c r="I12" s="40">
        <v>1.335033728027344</v>
      </c>
      <c r="J12" s="40">
        <v>1.334999420166016</v>
      </c>
      <c r="K12" s="3">
        <v>1.334959497070312</v>
      </c>
      <c r="L12" s="40">
        <v>0.8009703186035156</v>
      </c>
      <c r="M12" s="40">
        <v>0.8899606262207032</v>
      </c>
      <c r="N12" s="40">
        <v>1.512975048828125</v>
      </c>
      <c r="O12" s="40">
        <v>1.690978247070313</v>
      </c>
      <c r="P12" s="40">
        <v>1.691004125976562</v>
      </c>
      <c r="Q12" s="40">
        <v>1.424128759765625</v>
      </c>
      <c r="R12" s="40">
        <v>1.512941351318359</v>
      </c>
      <c r="S12" s="40">
        <v>1.779937017822266</v>
      </c>
      <c r="T12" s="40">
        <v>1.601979595947266</v>
      </c>
      <c r="U12" s="40">
        <v>1.423976354980469</v>
      </c>
      <c r="V12" s="40">
        <v>1.424010614013672</v>
      </c>
      <c r="W12" s="40">
        <v>1.246046624755859</v>
      </c>
      <c r="X12" s="40">
        <v>1.068100207519531</v>
      </c>
      <c r="Y12" s="40">
        <v>1.513233154296875</v>
      </c>
      <c r="Z12" s="3">
        <v>1.157174346923828</v>
      </c>
      <c r="AA12" s="40">
        <v>1.602228948974609</v>
      </c>
      <c r="AB12" s="40">
        <v>1.513221087646484</v>
      </c>
      <c r="AC12" s="40">
        <v>1.157203918457031</v>
      </c>
      <c r="AD12" s="40">
        <v>1.068199969482422</v>
      </c>
      <c r="AE12" s="40">
        <v>0.8900361938476563</v>
      </c>
      <c r="AF12" s="40">
        <v>1.157083544921875</v>
      </c>
      <c r="AG12" s="3">
        <v>1.424101123046875</v>
      </c>
      <c r="AH12" s="3">
        <v>1.335135852050781</v>
      </c>
      <c r="AI12" s="3">
        <v>1.423994104003906</v>
      </c>
      <c r="AJ12" s="3">
        <v>1.691053967285156</v>
      </c>
      <c r="AK12" s="40">
        <v>1.602185913085937</v>
      </c>
      <c r="AL12" s="40">
        <v>2.136290289306641</v>
      </c>
      <c r="AM12" s="40">
        <v>2.314359246826172</v>
      </c>
      <c r="AN12" s="20"/>
      <c r="AO12" s="20"/>
      <c r="AP12" s="20"/>
    </row>
    <row r="13">
      <c r="A13" s="20" t="s">
        <v>29</v>
      </c>
      <c r="B13" s="3"/>
      <c r="C13" s="3"/>
      <c r="D13" s="3"/>
      <c r="E13" s="3"/>
      <c r="F13" s="3"/>
      <c r="G13" s="3">
        <v>0.08891956176757812</v>
      </c>
      <c r="H13" s="3">
        <v>0.08893148193359375</v>
      </c>
      <c r="I13" s="3"/>
      <c r="J13" s="3"/>
      <c r="K13" s="3"/>
      <c r="L13" s="3">
        <v>0.08892532958984375</v>
      </c>
      <c r="M13" s="3"/>
      <c r="N13" s="3">
        <v>0.08896687622070312</v>
      </c>
      <c r="O13" s="3"/>
      <c r="P13" s="3">
        <v>0.2667828674316406</v>
      </c>
      <c r="Q13" s="3">
        <v>0.3557027709960938</v>
      </c>
      <c r="R13" s="3">
        <v>0.2667827392578125</v>
      </c>
      <c r="S13" s="3">
        <v>0.08891956176757812</v>
      </c>
      <c r="T13" s="3">
        <v>0.177839208984375</v>
      </c>
      <c r="U13" s="3">
        <v>0.08891964721679688</v>
      </c>
      <c r="V13" s="3"/>
      <c r="W13" s="3"/>
      <c r="X13" s="3">
        <v>0.08891964721679688</v>
      </c>
      <c r="Y13" s="3">
        <v>0.177839208984375</v>
      </c>
      <c r="Z13" s="3"/>
      <c r="AA13" s="3"/>
      <c r="AB13" s="3"/>
      <c r="AC13" s="3">
        <v>0.089016455078125</v>
      </c>
      <c r="AD13" s="3">
        <v>0.08892532958984375</v>
      </c>
      <c r="AE13" s="3"/>
      <c r="AF13" s="3"/>
      <c r="AG13" s="3">
        <v>0.08893148193359375</v>
      </c>
      <c r="AH13" s="3">
        <v>0.08893148193359375</v>
      </c>
      <c r="AI13" s="3"/>
      <c r="AJ13" s="3"/>
      <c r="AK13" s="3"/>
      <c r="AL13" s="3"/>
      <c r="AM13" s="3"/>
      <c r="AN13" s="20"/>
      <c r="AO13" s="20"/>
      <c r="AP13" s="20"/>
    </row>
    <row r="14">
      <c r="A14" s="20" t="s">
        <v>31</v>
      </c>
      <c r="B14" s="3">
        <v>115885.00523583093</v>
      </c>
      <c r="C14" s="3">
        <v>143484.22329821467</v>
      </c>
      <c r="D14" s="3">
        <v>143253.9516224034</v>
      </c>
      <c r="E14" s="3">
        <v>147116.58916614097</v>
      </c>
      <c r="F14" s="3">
        <v>146227.99306465196</v>
      </c>
      <c r="G14" s="3">
        <v>147531.79173478752</v>
      </c>
      <c r="H14" s="3">
        <v>148117.2558826519</v>
      </c>
      <c r="I14" s="3">
        <v>146430.29975781695</v>
      </c>
      <c r="J14" s="3">
        <v>146909.552514488</v>
      </c>
      <c r="K14" s="3">
        <v>148138.0026885051</v>
      </c>
      <c r="L14" s="3">
        <v>148555.26380293947</v>
      </c>
      <c r="M14" s="3">
        <v>146968.31220738252</v>
      </c>
      <c r="N14" s="3">
        <v>147362.47314037237</v>
      </c>
      <c r="O14" s="3">
        <v>140925.15804885127</v>
      </c>
      <c r="P14" s="3">
        <v>147954.86362319166</v>
      </c>
      <c r="Q14" s="3">
        <v>151835.4107944993</v>
      </c>
      <c r="R14" s="3">
        <v>153952.82756120444</v>
      </c>
      <c r="S14" s="3">
        <v>153867.26200330636</v>
      </c>
      <c r="T14" s="3">
        <v>152967.2869589217</v>
      </c>
      <c r="U14" s="3">
        <v>158372.6728324992</v>
      </c>
      <c r="V14" s="3">
        <v>158639.09156230817</v>
      </c>
      <c r="W14" s="3">
        <v>156946.10935726686</v>
      </c>
      <c r="X14" s="3">
        <v>157481.19174427865</v>
      </c>
      <c r="Y14" s="3">
        <v>154704.91614482892</v>
      </c>
      <c r="Z14" s="3">
        <v>156990.6194566563</v>
      </c>
      <c r="AA14" s="3">
        <v>153033.84694185466</v>
      </c>
      <c r="AB14" s="3">
        <v>154987.59874649954</v>
      </c>
      <c r="AC14" s="3">
        <v>146719.92332013242</v>
      </c>
      <c r="AD14" s="3">
        <v>149081.5509697358</v>
      </c>
      <c r="AE14" s="3">
        <v>149843.0460340918</v>
      </c>
      <c r="AF14" s="3">
        <v>152377.29640078536</v>
      </c>
      <c r="AG14" s="3">
        <v>162936.79923397073</v>
      </c>
      <c r="AH14" s="3">
        <v>164340.43070593066</v>
      </c>
      <c r="AI14" s="3">
        <v>166196.04421388375</v>
      </c>
      <c r="AJ14" s="3">
        <v>181851.51345918316</v>
      </c>
      <c r="AK14" s="3">
        <v>181223.87039424205</v>
      </c>
      <c r="AL14" s="3">
        <v>180039.5393958348</v>
      </c>
      <c r="AM14" s="3">
        <v>175649.39044866103</v>
      </c>
      <c r="AN14" s="20"/>
      <c r="AO14" s="20"/>
      <c r="AP14" s="20"/>
    </row>
    <row r="15">
      <c r="A15" s="20" t="s">
        <v>33</v>
      </c>
      <c r="B15" s="3">
        <v>12549.180491436739</v>
      </c>
      <c r="C15" s="3">
        <v>12884.493039227264</v>
      </c>
      <c r="D15" s="3">
        <v>12877.555416412319</v>
      </c>
      <c r="E15" s="3">
        <v>12955.8176155517</v>
      </c>
      <c r="F15" s="3">
        <v>12908.20004487299</v>
      </c>
      <c r="G15" s="3">
        <v>12827.214525921565</v>
      </c>
      <c r="H15" s="3">
        <v>12782.003408575381</v>
      </c>
      <c r="I15" s="3">
        <v>12767.254945385688</v>
      </c>
      <c r="J15" s="3">
        <v>12813.500128356867</v>
      </c>
      <c r="K15" s="3">
        <v>12593.941901599062</v>
      </c>
      <c r="L15" s="3">
        <v>12291.167124731392</v>
      </c>
      <c r="M15" s="3">
        <v>12181.146810742139</v>
      </c>
      <c r="N15" s="3">
        <v>12092.766053240928</v>
      </c>
      <c r="O15" s="3">
        <v>12260.058183441091</v>
      </c>
      <c r="P15" s="3">
        <v>12700.894710650555</v>
      </c>
      <c r="Q15" s="3">
        <v>13064.773871466003</v>
      </c>
      <c r="R15" s="3">
        <v>13145.139623590007</v>
      </c>
      <c r="S15" s="3">
        <v>12787.204659692381</v>
      </c>
      <c r="T15" s="3">
        <v>12754.98841860964</v>
      </c>
      <c r="U15" s="3">
        <v>12779.541181927505</v>
      </c>
      <c r="V15" s="3">
        <v>12962.780179278567</v>
      </c>
      <c r="W15" s="3">
        <v>13001.59599188844</v>
      </c>
      <c r="X15" s="3">
        <v>12946.865133441164</v>
      </c>
      <c r="Y15" s="3">
        <v>12814.571772961426</v>
      </c>
      <c r="Z15" s="3">
        <v>12750.671760815429</v>
      </c>
      <c r="AA15" s="3">
        <v>12483.360501464835</v>
      </c>
      <c r="AB15" s="3">
        <v>12334.763282867452</v>
      </c>
      <c r="AC15" s="3">
        <v>12190.56351651005</v>
      </c>
      <c r="AD15" s="3">
        <v>12316.940558007836</v>
      </c>
      <c r="AE15" s="3">
        <v>12368.702733355747</v>
      </c>
      <c r="AF15" s="3">
        <v>12370.494017425586</v>
      </c>
      <c r="AG15" s="3">
        <v>12451.059299444645</v>
      </c>
      <c r="AH15" s="3">
        <v>12487.416212262004</v>
      </c>
      <c r="AI15" s="3">
        <v>12488.424949487326</v>
      </c>
      <c r="AJ15" s="3">
        <v>12312.7578423279</v>
      </c>
      <c r="AK15" s="3">
        <v>12252.320763647502</v>
      </c>
      <c r="AL15" s="3">
        <v>12141.140122930949</v>
      </c>
      <c r="AM15" s="3">
        <v>11536.523614178475</v>
      </c>
      <c r="AN15" s="20"/>
      <c r="AO15" s="20"/>
      <c r="AP15" s="20"/>
    </row>
    <row r="16">
      <c r="A16" s="20" t="s">
        <v>34</v>
      </c>
      <c r="B16" s="3">
        <v>1.3227969604492187</v>
      </c>
      <c r="C16" s="3">
        <v>1.0608614013671875</v>
      </c>
      <c r="D16" s="3">
        <v>1.8573566345214845</v>
      </c>
      <c r="E16" s="3">
        <v>1.0662013244628907</v>
      </c>
      <c r="F16" s="3">
        <v>0.7096162231445313</v>
      </c>
      <c r="G16" s="3">
        <v>0.7953471801757813</v>
      </c>
      <c r="H16" s="3">
        <v>1.9470468261718752</v>
      </c>
      <c r="I16" s="3">
        <v>2.5598122680664064</v>
      </c>
      <c r="J16" s="3">
        <v>2.650991040039062</v>
      </c>
      <c r="K16" s="3">
        <v>2.652265509033203</v>
      </c>
      <c r="L16" s="3">
        <v>1.85218046875</v>
      </c>
      <c r="M16" s="3">
        <v>2.210373712158203</v>
      </c>
      <c r="N16" s="3">
        <v>2.1158402099609375</v>
      </c>
      <c r="O16" s="3">
        <v>2.379013391113282</v>
      </c>
      <c r="P16" s="3">
        <v>1.1413155334472658</v>
      </c>
      <c r="Q16" s="3">
        <v>1.4986029357910158</v>
      </c>
      <c r="R16" s="3">
        <v>1.4049410339355473</v>
      </c>
      <c r="S16" s="3">
        <v>1.4987159118652345</v>
      </c>
      <c r="T16" s="3">
        <v>1.0597522705078124</v>
      </c>
      <c r="U16" s="3">
        <v>1.5013347229003906</v>
      </c>
      <c r="V16" s="3">
        <v>1.5839263549804687</v>
      </c>
      <c r="W16" s="3">
        <v>1.3161447998046876</v>
      </c>
      <c r="X16" s="3">
        <v>2.1093679138183585</v>
      </c>
      <c r="Y16" s="3">
        <v>1.847034484863281</v>
      </c>
      <c r="Z16" s="3">
        <v>2.2768623901367193</v>
      </c>
      <c r="AA16" s="3">
        <v>2.2831926818847657</v>
      </c>
      <c r="AB16" s="3">
        <v>1.666376263427734</v>
      </c>
      <c r="AC16" s="3">
        <v>1.9260974853515622</v>
      </c>
      <c r="AD16" s="3">
        <v>1.6737660217285155</v>
      </c>
      <c r="AE16" s="3">
        <v>1.4061464965820314</v>
      </c>
      <c r="AF16" s="3">
        <v>2.0192095214843753</v>
      </c>
      <c r="AG16" s="3">
        <v>1.7584598999023435</v>
      </c>
      <c r="AH16" s="3">
        <v>1.579065283203125</v>
      </c>
      <c r="AI16" s="3">
        <v>1.495545556640625</v>
      </c>
      <c r="AJ16" s="3">
        <v>1.406177624511719</v>
      </c>
      <c r="AK16" s="3">
        <v>1.7615276000976563</v>
      </c>
      <c r="AL16" s="3">
        <v>1.238716680908203</v>
      </c>
      <c r="AM16" s="3">
        <v>0.9686048522949219</v>
      </c>
      <c r="AN16" s="20"/>
      <c r="AO16" s="20"/>
      <c r="AP16" s="20"/>
    </row>
    <row r="17">
      <c r="A17" s="66" t="s">
        <v>36</v>
      </c>
      <c r="B17" s="66">
        <v>2.8175288679986745E7</v>
      </c>
      <c r="C17" s="66">
        <v>2.8346559204510175E7</v>
      </c>
      <c r="D17" s="66">
        <v>2.9051211340440206E7</v>
      </c>
      <c r="E17" s="66">
        <v>2.967257203546932E7</v>
      </c>
      <c r="F17" s="66">
        <v>3.0366451091666006E7</v>
      </c>
      <c r="G17" s="66">
        <v>3.074805545836111E7</v>
      </c>
      <c r="H17" s="66">
        <v>3.1048074477780495E7</v>
      </c>
      <c r="I17" s="66">
        <v>3.1396893717602715E7</v>
      </c>
      <c r="J17" s="66">
        <v>3.17643313237826E7</v>
      </c>
      <c r="K17" s="66">
        <v>3.177181239640244E7</v>
      </c>
      <c r="L17" s="66">
        <v>3.1601452271919906E7</v>
      </c>
      <c r="M17" s="66">
        <v>3.1469698302938633E7</v>
      </c>
      <c r="N17" s="66">
        <v>3.103626034623521E7</v>
      </c>
      <c r="O17" s="66">
        <v>3.1139010446263883E7</v>
      </c>
      <c r="P17" s="66">
        <v>3.130260174409357E7</v>
      </c>
      <c r="Q17" s="66">
        <v>3.1352535917954165E7</v>
      </c>
      <c r="R17" s="66">
        <v>3.165150809290738E7</v>
      </c>
      <c r="S17" s="66">
        <v>3.1805049591149993E7</v>
      </c>
      <c r="T17" s="66">
        <v>3.205008171215406E7</v>
      </c>
      <c r="U17" s="66">
        <v>3.227882570090001E7</v>
      </c>
      <c r="V17" s="66">
        <v>3.256308612606489E7</v>
      </c>
      <c r="W17" s="66">
        <v>3.26028062469384E7</v>
      </c>
      <c r="X17" s="66">
        <v>3.2762551163502287E7</v>
      </c>
      <c r="Y17" s="66">
        <v>3.265679568373024E7</v>
      </c>
      <c r="Z17" s="66">
        <v>3.2591501534905747E7</v>
      </c>
      <c r="AA17" s="66">
        <v>3.2601798261435114E7</v>
      </c>
      <c r="AB17" s="66">
        <v>3.2722177803768925E7</v>
      </c>
      <c r="AC17" s="66">
        <v>3.3125866727711722E7</v>
      </c>
      <c r="AD17" s="66">
        <v>3.346832095433169E7</v>
      </c>
      <c r="AE17" s="66">
        <v>3.38055391555983E7</v>
      </c>
      <c r="AF17" s="66">
        <v>3.413449977343933E7</v>
      </c>
      <c r="AG17" s="66">
        <v>3.4157978110766485E7</v>
      </c>
      <c r="AH17" s="66">
        <v>3.4238831096627705E7</v>
      </c>
      <c r="AI17" s="66">
        <v>3.422321268366882E7</v>
      </c>
      <c r="AJ17" s="66">
        <v>3.426051143904473E7</v>
      </c>
      <c r="AK17" s="66">
        <v>3.426478035898432E7</v>
      </c>
      <c r="AL17" s="66">
        <v>3.437102456016554E7</v>
      </c>
      <c r="AM17" s="66">
        <v>3.4330177974572405E7</v>
      </c>
      <c r="AN17" s="66"/>
      <c r="AO17" s="66">
        <f>AM17-B17</f>
        <v>6154889.295</v>
      </c>
      <c r="AP17" s="66"/>
    </row>
    <row r="18">
      <c r="A18" s="20" t="s">
        <v>37</v>
      </c>
      <c r="B18" s="3">
        <v>103628.1321472407</v>
      </c>
      <c r="C18" s="3">
        <v>106940.61195422943</v>
      </c>
      <c r="D18" s="3">
        <v>102458.602424243</v>
      </c>
      <c r="E18" s="3">
        <v>107446.2315515193</v>
      </c>
      <c r="F18" s="3">
        <v>119518.99125609672</v>
      </c>
      <c r="G18" s="3">
        <v>129298.91033171979</v>
      </c>
      <c r="H18" s="3">
        <v>140090.3118208317</v>
      </c>
      <c r="I18" s="3">
        <v>156233.97738116657</v>
      </c>
      <c r="J18" s="3">
        <v>174504.1518682885</v>
      </c>
      <c r="K18" s="3">
        <v>228538.38120360457</v>
      </c>
      <c r="L18" s="3">
        <v>270207.3356746225</v>
      </c>
      <c r="M18" s="3">
        <v>297377.9493218142</v>
      </c>
      <c r="N18" s="3">
        <v>325226.2759838141</v>
      </c>
      <c r="O18" s="3">
        <v>358290.30703294795</v>
      </c>
      <c r="P18" s="3">
        <v>504503.8341268343</v>
      </c>
      <c r="Q18" s="3">
        <v>609121.8030586308</v>
      </c>
      <c r="R18" s="3">
        <v>684565.6950580635</v>
      </c>
      <c r="S18" s="3">
        <v>735525.1636359892</v>
      </c>
      <c r="T18" s="3">
        <v>767321.9075619578</v>
      </c>
      <c r="U18" s="3">
        <v>790925.9222470169</v>
      </c>
      <c r="V18" s="3">
        <v>840583.3593043216</v>
      </c>
      <c r="W18" s="3">
        <v>932213.2023302933</v>
      </c>
      <c r="X18" s="3">
        <v>1015133.137284399</v>
      </c>
      <c r="Y18" s="3">
        <v>1083241.9926721118</v>
      </c>
      <c r="Z18" s="3">
        <v>1156551.7997651289</v>
      </c>
      <c r="AA18" s="3">
        <v>1214783.2715066124</v>
      </c>
      <c r="AB18" s="3">
        <v>1275528.9175052668</v>
      </c>
      <c r="AC18" s="3">
        <v>1301277.9382193245</v>
      </c>
      <c r="AD18" s="3">
        <v>1356118.1854234985</v>
      </c>
      <c r="AE18" s="3">
        <v>1422428.3746881608</v>
      </c>
      <c r="AF18" s="3">
        <v>1599642.5676678098</v>
      </c>
      <c r="AG18" s="3">
        <v>1717934.4145576567</v>
      </c>
      <c r="AH18" s="3">
        <v>1843632.8285079533</v>
      </c>
      <c r="AI18" s="3">
        <v>1834976.0952730384</v>
      </c>
      <c r="AJ18" s="3">
        <v>1848104.9382611138</v>
      </c>
      <c r="AK18" s="3">
        <v>1884145.354861859</v>
      </c>
      <c r="AL18" s="3">
        <v>1898559.655887825</v>
      </c>
      <c r="AM18" s="3">
        <v>1907807.9842211867</v>
      </c>
      <c r="AN18" s="20"/>
      <c r="AO18" s="46">
        <f>(AM17-B17)/B17</f>
        <v>0.2184499106</v>
      </c>
      <c r="AP18" s="20"/>
    </row>
    <row r="19">
      <c r="A19" s="20" t="s">
        <v>38</v>
      </c>
      <c r="B19" s="3">
        <v>734.9440195983846</v>
      </c>
      <c r="C19" s="3">
        <v>681.3484719909628</v>
      </c>
      <c r="D19" s="3">
        <v>887.7004078247046</v>
      </c>
      <c r="E19" s="3">
        <v>1493.137838012692</v>
      </c>
      <c r="F19" s="3">
        <v>1715.6050736816396</v>
      </c>
      <c r="G19" s="3">
        <v>1308.0368312316925</v>
      </c>
      <c r="H19" s="3">
        <v>1526.9791009338412</v>
      </c>
      <c r="I19" s="3">
        <v>1824.778034039306</v>
      </c>
      <c r="J19" s="3">
        <v>2137.6955382141214</v>
      </c>
      <c r="K19" s="3">
        <v>2063.3348623474258</v>
      </c>
      <c r="L19" s="3">
        <v>2905.337853564458</v>
      </c>
      <c r="M19" s="3">
        <v>3134.2360686218303</v>
      </c>
      <c r="N19" s="3">
        <v>3217.5034557434074</v>
      </c>
      <c r="O19" s="3">
        <v>3229.367645446781</v>
      </c>
      <c r="P19" s="3">
        <v>3122.667513446037</v>
      </c>
      <c r="Q19" s="3">
        <v>3276.084125213619</v>
      </c>
      <c r="R19" s="3">
        <v>3443.09834266357</v>
      </c>
      <c r="S19" s="3">
        <v>3494.120564715578</v>
      </c>
      <c r="T19" s="3">
        <v>3489.893095751955</v>
      </c>
      <c r="U19" s="3">
        <v>3466.8159673522932</v>
      </c>
      <c r="V19" s="3">
        <v>3708.3904559875514</v>
      </c>
      <c r="W19" s="3">
        <v>3879.7208886474555</v>
      </c>
      <c r="X19" s="3">
        <v>4128.1212354492</v>
      </c>
      <c r="Y19" s="3">
        <v>4191.066621826136</v>
      </c>
      <c r="Z19" s="3">
        <v>4720.14424648436</v>
      </c>
      <c r="AA19" s="3">
        <v>5066.439352374188</v>
      </c>
      <c r="AB19" s="3">
        <v>5840.0099192443195</v>
      </c>
      <c r="AC19" s="3">
        <v>6390.965575048828</v>
      </c>
      <c r="AD19" s="3">
        <v>8242.367297741814</v>
      </c>
      <c r="AE19" s="3">
        <v>8382.670330865583</v>
      </c>
      <c r="AF19" s="3">
        <v>8522.906246460054</v>
      </c>
      <c r="AG19" s="3">
        <v>8710.895554596047</v>
      </c>
      <c r="AH19" s="3">
        <v>9203.206107110593</v>
      </c>
      <c r="AI19" s="3">
        <v>8862.798994927998</v>
      </c>
      <c r="AJ19" s="3">
        <v>9287.257617437748</v>
      </c>
      <c r="AK19" s="3">
        <v>8994.693369140647</v>
      </c>
      <c r="AL19" s="3">
        <v>9999.460984716785</v>
      </c>
      <c r="AM19" s="3">
        <v>10140.548101947</v>
      </c>
      <c r="AN19" s="20"/>
      <c r="AO19" s="20"/>
      <c r="AP19" s="20"/>
    </row>
    <row r="20">
      <c r="A20" s="20" t="s">
        <v>39</v>
      </c>
      <c r="B20" s="3">
        <v>1.2891608397467982E7</v>
      </c>
      <c r="C20" s="3">
        <v>1.2889949970090067E7</v>
      </c>
      <c r="D20" s="3">
        <v>1.2526508019246558E7</v>
      </c>
      <c r="E20" s="3">
        <v>1.2003820755139986E7</v>
      </c>
      <c r="F20" s="3">
        <v>1.1643744907163491E7</v>
      </c>
      <c r="G20" s="3">
        <v>1.1169659534505604E7</v>
      </c>
      <c r="H20" s="3">
        <v>1.0712642902850892E7</v>
      </c>
      <c r="I20" s="3">
        <v>1.0556330698048647E7</v>
      </c>
      <c r="J20" s="3">
        <v>1.0542286097877752E7</v>
      </c>
      <c r="K20" s="3">
        <v>1.04622266017305E7</v>
      </c>
      <c r="L20" s="3">
        <v>1.0292165161859125E7</v>
      </c>
      <c r="M20" s="3">
        <v>1.0015405717027802E7</v>
      </c>
      <c r="N20" s="3">
        <v>9258325.411419114</v>
      </c>
      <c r="O20" s="3">
        <v>8931955.495288493</v>
      </c>
      <c r="P20" s="3">
        <v>8795763.332796967</v>
      </c>
      <c r="Q20" s="3">
        <v>8582833.167033132</v>
      </c>
      <c r="R20" s="3">
        <v>8571098.224888943</v>
      </c>
      <c r="S20" s="3">
        <v>8598004.622630235</v>
      </c>
      <c r="T20" s="3">
        <v>8501887.036544628</v>
      </c>
      <c r="U20" s="3">
        <v>8531161.473619746</v>
      </c>
      <c r="V20" s="3">
        <v>8471481.02134335</v>
      </c>
      <c r="W20" s="3">
        <v>8296088.048786953</v>
      </c>
      <c r="X20" s="3">
        <v>8276887.644597526</v>
      </c>
      <c r="Y20" s="3">
        <v>8008919.622894196</v>
      </c>
      <c r="Z20" s="3">
        <v>7943029.584806461</v>
      </c>
      <c r="AA20" s="3">
        <v>7845239.994751894</v>
      </c>
      <c r="AB20" s="3">
        <v>7789036.450571437</v>
      </c>
      <c r="AC20" s="3">
        <v>7769801.043868536</v>
      </c>
      <c r="AD20" s="3">
        <v>7636608.185985812</v>
      </c>
      <c r="AE20" s="3">
        <v>7487236.9007602325</v>
      </c>
      <c r="AF20" s="3">
        <v>7541752.928552947</v>
      </c>
      <c r="AG20" s="3">
        <v>7397138.778037027</v>
      </c>
      <c r="AH20" s="3">
        <v>7400374.130588941</v>
      </c>
      <c r="AI20" s="3">
        <v>7735416.313273517</v>
      </c>
      <c r="AJ20" s="3">
        <v>7892942.893055885</v>
      </c>
      <c r="AK20" s="3">
        <v>8177359.141843603</v>
      </c>
      <c r="AL20" s="3">
        <v>8727363.059195878</v>
      </c>
      <c r="AM20" s="3">
        <v>8961082.398159448</v>
      </c>
      <c r="AN20" s="20"/>
      <c r="AO20" s="20"/>
      <c r="AP20" s="20"/>
    </row>
    <row r="21">
      <c r="A21" s="20" t="s">
        <v>40</v>
      </c>
      <c r="B21" s="3">
        <v>1.5179317206351927E7</v>
      </c>
      <c r="C21" s="3">
        <v>1.5348987273993889E7</v>
      </c>
      <c r="D21" s="3">
        <v>1.6421357018361583E7</v>
      </c>
      <c r="E21" s="3">
        <v>1.75598119109398E7</v>
      </c>
      <c r="F21" s="3">
        <v>1.8601471588172734E7</v>
      </c>
      <c r="G21" s="3">
        <v>1.9447788976692554E7</v>
      </c>
      <c r="H21" s="3">
        <v>2.0193814284007836E7</v>
      </c>
      <c r="I21" s="3">
        <v>2.0682504264138862E7</v>
      </c>
      <c r="J21" s="3">
        <v>2.1045403378498346E7</v>
      </c>
      <c r="K21" s="3">
        <v>2.1078984078605987E7</v>
      </c>
      <c r="L21" s="3">
        <v>2.1036174436532594E7</v>
      </c>
      <c r="M21" s="3">
        <v>2.1153780400520395E7</v>
      </c>
      <c r="N21" s="3">
        <v>2.1449491155376535E7</v>
      </c>
      <c r="O21" s="3">
        <v>2.1845535276296996E7</v>
      </c>
      <c r="P21" s="3">
        <v>2.1999211909656323E7</v>
      </c>
      <c r="Q21" s="3">
        <v>2.215730486373719E7</v>
      </c>
      <c r="R21" s="3">
        <v>2.239240107461771E7</v>
      </c>
      <c r="S21" s="3">
        <v>2.2468025684319053E7</v>
      </c>
      <c r="T21" s="3">
        <v>2.2777382874951724E7</v>
      </c>
      <c r="U21" s="3">
        <v>2.2953271489065897E7</v>
      </c>
      <c r="V21" s="3">
        <v>2.3247313354961228E7</v>
      </c>
      <c r="W21" s="3">
        <v>2.3370625274932504E7</v>
      </c>
      <c r="X21" s="3">
        <v>2.3466402260384914E7</v>
      </c>
      <c r="Y21" s="3">
        <v>2.3560443001542106E7</v>
      </c>
      <c r="Z21" s="3">
        <v>2.3487200006087672E7</v>
      </c>
      <c r="AA21" s="3">
        <v>2.353670855582423E7</v>
      </c>
      <c r="AB21" s="3">
        <v>2.3651772425772976E7</v>
      </c>
      <c r="AC21" s="3">
        <v>2.4048396780048814E7</v>
      </c>
      <c r="AD21" s="3">
        <v>2.4467352215624634E7</v>
      </c>
      <c r="AE21" s="3">
        <v>2.488749120981904E7</v>
      </c>
      <c r="AF21" s="3">
        <v>2.4984581370972116E7</v>
      </c>
      <c r="AG21" s="3">
        <v>2.5034194022617206E7</v>
      </c>
      <c r="AH21" s="3">
        <v>2.49856209314237E7</v>
      </c>
      <c r="AI21" s="3">
        <v>2.4643957476127338E7</v>
      </c>
      <c r="AJ21" s="3">
        <v>2.4510176350110292E7</v>
      </c>
      <c r="AK21" s="68">
        <v>2.419428116890972E7</v>
      </c>
      <c r="AL21" s="68">
        <v>2.373510238409712E7</v>
      </c>
      <c r="AM21" s="68">
        <v>2.345114704408982E7</v>
      </c>
      <c r="AN21" s="1"/>
      <c r="AO21" s="1"/>
      <c r="AP21" s="1"/>
    </row>
    <row r="22">
      <c r="A22" s="66" t="s">
        <v>41</v>
      </c>
      <c r="B22" s="66">
        <v>1045726.3237479527</v>
      </c>
      <c r="C22" s="66">
        <v>1016263.933966095</v>
      </c>
      <c r="D22" s="66">
        <v>963592.8162877073</v>
      </c>
      <c r="E22" s="66">
        <v>892671.3514856363</v>
      </c>
      <c r="F22" s="66">
        <v>838948.1078675411</v>
      </c>
      <c r="G22" s="66">
        <v>833066.8527920019</v>
      </c>
      <c r="H22" s="66">
        <v>844182.178995722</v>
      </c>
      <c r="I22" s="66">
        <v>863353.3466252049</v>
      </c>
      <c r="J22" s="66">
        <v>890767.7940135547</v>
      </c>
      <c r="K22" s="66">
        <v>889421.3711917766</v>
      </c>
      <c r="L22" s="66">
        <v>944943.1983110518</v>
      </c>
      <c r="M22" s="66">
        <v>962631.2774845058</v>
      </c>
      <c r="N22" s="66">
        <v>971021.7331665535</v>
      </c>
      <c r="O22" s="66">
        <v>978061.4746294788</v>
      </c>
      <c r="P22" s="66">
        <v>907093.4733390426</v>
      </c>
      <c r="Q22" s="66">
        <v>890036.5683279015</v>
      </c>
      <c r="R22" s="66">
        <v>879157.3746299397</v>
      </c>
      <c r="S22" s="66">
        <v>893305.2675779164</v>
      </c>
      <c r="T22" s="66">
        <v>898529.2429724362</v>
      </c>
      <c r="U22" s="66">
        <v>895740.2249111454</v>
      </c>
      <c r="V22" s="66">
        <v>906184.4159852982</v>
      </c>
      <c r="W22" s="66">
        <v>908458.3351066614</v>
      </c>
      <c r="X22" s="66">
        <v>904871.1540664411</v>
      </c>
      <c r="Y22" s="66">
        <v>905203.3601832427</v>
      </c>
      <c r="Z22" s="66">
        <v>892036.1997789033</v>
      </c>
      <c r="AA22" s="66">
        <v>895952.5238801595</v>
      </c>
      <c r="AB22" s="66">
        <v>892714.2461997194</v>
      </c>
      <c r="AC22" s="66">
        <v>922303.685707575</v>
      </c>
      <c r="AD22" s="66">
        <v>948129.661861459</v>
      </c>
      <c r="AE22" s="66">
        <v>958045.087445247</v>
      </c>
      <c r="AF22" s="66">
        <v>981302.180516303</v>
      </c>
      <c r="AG22" s="66">
        <v>1008507.2904085814</v>
      </c>
      <c r="AH22" s="66">
        <v>1055984.632917289</v>
      </c>
      <c r="AI22" s="66">
        <v>1103747.3606362974</v>
      </c>
      <c r="AJ22" s="66">
        <v>1052052.8492699014</v>
      </c>
      <c r="AK22" s="66">
        <v>1051041.657582456</v>
      </c>
      <c r="AL22" s="66">
        <v>1030690.5405759386</v>
      </c>
      <c r="AM22" s="66">
        <v>1036831.6551937755</v>
      </c>
      <c r="AN22" s="66"/>
      <c r="AO22" s="66"/>
      <c r="AP22" s="66"/>
    </row>
    <row r="23">
      <c r="A23" s="20" t="s">
        <v>43</v>
      </c>
      <c r="B23" s="3">
        <v>133687.98733882394</v>
      </c>
      <c r="C23" s="3">
        <v>135938.2809256644</v>
      </c>
      <c r="D23" s="3">
        <v>136790.59018308047</v>
      </c>
      <c r="E23" s="3">
        <v>137522.93807636737</v>
      </c>
      <c r="F23" s="3">
        <v>139152.03438232528</v>
      </c>
      <c r="G23" s="3">
        <v>141470.28517822325</v>
      </c>
      <c r="H23" s="3">
        <v>141983.5750702338</v>
      </c>
      <c r="I23" s="3">
        <v>143639.36573583417</v>
      </c>
      <c r="J23" s="3">
        <v>142929.82567024004</v>
      </c>
      <c r="K23" s="3">
        <v>141448.5226035709</v>
      </c>
      <c r="L23" s="3">
        <v>145354.5137769649</v>
      </c>
      <c r="M23" s="3">
        <v>146817.64340098237</v>
      </c>
      <c r="N23" s="3">
        <v>147367.39281246392</v>
      </c>
      <c r="O23" s="3">
        <v>145335.83757114873</v>
      </c>
      <c r="P23" s="3">
        <v>142024.26472698402</v>
      </c>
      <c r="Q23" s="3">
        <v>139610.5133451479</v>
      </c>
      <c r="R23" s="3">
        <v>137650.86229250496</v>
      </c>
      <c r="S23" s="3">
        <v>137361.8349660092</v>
      </c>
      <c r="T23" s="3">
        <v>136074.04447773463</v>
      </c>
      <c r="U23" s="3">
        <v>136096.12525043378</v>
      </c>
      <c r="V23" s="3">
        <v>134890.64250849595</v>
      </c>
      <c r="W23" s="3">
        <v>134239.27976076573</v>
      </c>
      <c r="X23" s="3">
        <v>130385.82564655672</v>
      </c>
      <c r="Y23" s="3">
        <v>125615.9697994621</v>
      </c>
      <c r="Z23" s="3">
        <v>124556.20139254643</v>
      </c>
      <c r="AA23" s="3">
        <v>126715.61427545064</v>
      </c>
      <c r="AB23" s="3">
        <v>131299.9075807488</v>
      </c>
      <c r="AC23" s="3">
        <v>137227.57855903375</v>
      </c>
      <c r="AD23" s="3">
        <v>141481.52439605113</v>
      </c>
      <c r="AE23" s="3">
        <v>141963.91347601256</v>
      </c>
      <c r="AF23" s="3">
        <v>139612.6273160402</v>
      </c>
      <c r="AG23" s="3">
        <v>135217.558931067</v>
      </c>
      <c r="AH23" s="3">
        <v>131500.38875657954</v>
      </c>
      <c r="AI23" s="3">
        <v>131427.43230070785</v>
      </c>
      <c r="AJ23" s="3">
        <v>126718.5175955742</v>
      </c>
      <c r="AK23" s="3">
        <v>125406.84924753953</v>
      </c>
      <c r="AL23" s="3">
        <v>125437.31471265788</v>
      </c>
      <c r="AM23" s="3">
        <v>125182.81761638119</v>
      </c>
      <c r="AN23" s="20"/>
      <c r="AO23" s="20"/>
      <c r="AP23" s="20"/>
    </row>
    <row r="24">
      <c r="A24" s="20" t="s">
        <v>44</v>
      </c>
      <c r="B24" s="3">
        <v>1740.9912174621459</v>
      </c>
      <c r="C24" s="3">
        <v>2153.0613705261117</v>
      </c>
      <c r="D24" s="3">
        <v>2405.6556072143558</v>
      </c>
      <c r="E24" s="3">
        <v>2676.978705902113</v>
      </c>
      <c r="F24" s="3">
        <v>2973.892861138944</v>
      </c>
      <c r="G24" s="3">
        <v>3098.911495275915</v>
      </c>
      <c r="H24" s="3">
        <v>3291.267965014692</v>
      </c>
      <c r="I24" s="3">
        <v>3468.228559295702</v>
      </c>
      <c r="J24" s="3">
        <v>3593.1716336975587</v>
      </c>
      <c r="K24" s="3">
        <v>3782.8054141602092</v>
      </c>
      <c r="L24" s="3">
        <v>4033.620570715383</v>
      </c>
      <c r="M24" s="3">
        <v>4178.499553234906</v>
      </c>
      <c r="N24" s="3">
        <v>4299.559850158724</v>
      </c>
      <c r="O24" s="3">
        <v>4759.837950695817</v>
      </c>
      <c r="P24" s="3">
        <v>4912.205857684327</v>
      </c>
      <c r="Q24" s="3">
        <v>5062.572911340329</v>
      </c>
      <c r="R24" s="3">
        <v>5242.1468549011115</v>
      </c>
      <c r="S24" s="3">
        <v>5299.303939862044</v>
      </c>
      <c r="T24" s="3">
        <v>5366.997172766095</v>
      </c>
      <c r="U24" s="3">
        <v>5534.091342620807</v>
      </c>
      <c r="V24" s="3">
        <v>5625.95092674556</v>
      </c>
      <c r="W24" s="3">
        <v>5680.379877282667</v>
      </c>
      <c r="X24" s="3">
        <v>5796.524629663032</v>
      </c>
      <c r="Y24" s="3">
        <v>5928.247829870551</v>
      </c>
      <c r="Z24" s="3">
        <v>6209.486014025824</v>
      </c>
      <c r="AA24" s="3">
        <v>6524.415044970641</v>
      </c>
      <c r="AB24" s="3">
        <v>6781.869172308278</v>
      </c>
      <c r="AC24" s="3">
        <v>7162.9665899474485</v>
      </c>
      <c r="AD24" s="3">
        <v>7568.205216174273</v>
      </c>
      <c r="AE24" s="3">
        <v>7737.696362622026</v>
      </c>
      <c r="AF24" s="3">
        <v>8104.801762194771</v>
      </c>
      <c r="AG24" s="3">
        <v>8474.241146313427</v>
      </c>
      <c r="AH24" s="3">
        <v>8662.900426477001</v>
      </c>
      <c r="AI24" s="3">
        <v>8805.357539837605</v>
      </c>
      <c r="AJ24" s="3">
        <v>9006.203047576862</v>
      </c>
      <c r="AK24" s="3">
        <v>9175.78344751583</v>
      </c>
      <c r="AL24" s="3">
        <v>9524.751007458457</v>
      </c>
      <c r="AM24" s="3">
        <v>10088.943978124968</v>
      </c>
      <c r="AN24" s="20"/>
      <c r="AO24" s="20"/>
      <c r="AP24" s="20"/>
    </row>
    <row r="25">
      <c r="A25" s="20" t="s">
        <v>45</v>
      </c>
      <c r="B25" s="3">
        <v>811518.1603931712</v>
      </c>
      <c r="C25" s="3">
        <v>761450.82744705</v>
      </c>
      <c r="D25" s="3">
        <v>701481.6774530192</v>
      </c>
      <c r="E25" s="3">
        <v>623689.390126159</v>
      </c>
      <c r="F25" s="3">
        <v>560390.4501671148</v>
      </c>
      <c r="G25" s="3">
        <v>543242.855207729</v>
      </c>
      <c r="H25" s="3">
        <v>546644.9635642422</v>
      </c>
      <c r="I25" s="3">
        <v>558218.8118810063</v>
      </c>
      <c r="J25" s="3">
        <v>580406.4013379822</v>
      </c>
      <c r="K25" s="3">
        <v>573322.5668075142</v>
      </c>
      <c r="L25" s="3">
        <v>617619.1140534675</v>
      </c>
      <c r="M25" s="3">
        <v>626961.8533780944</v>
      </c>
      <c r="N25" s="3">
        <v>621774.8372414584</v>
      </c>
      <c r="O25" s="3">
        <v>621945.8938671772</v>
      </c>
      <c r="P25" s="3">
        <v>545411.6879230189</v>
      </c>
      <c r="Q25" s="3">
        <v>522962.6512033168</v>
      </c>
      <c r="R25" s="3">
        <v>507812.30799850746</v>
      </c>
      <c r="S25" s="3">
        <v>516745.2243701745</v>
      </c>
      <c r="T25" s="3">
        <v>517734.7479425069</v>
      </c>
      <c r="U25" s="3">
        <v>509835.4843070897</v>
      </c>
      <c r="V25" s="3">
        <v>516373.75447056</v>
      </c>
      <c r="W25" s="3">
        <v>513674.0869363892</v>
      </c>
      <c r="X25" s="3">
        <v>509378.93098268815</v>
      </c>
      <c r="Y25" s="3">
        <v>508704.9380961934</v>
      </c>
      <c r="Z25" s="3">
        <v>489827.82666874543</v>
      </c>
      <c r="AA25" s="3">
        <v>480563.39494699636</v>
      </c>
      <c r="AB25" s="3">
        <v>461962.59363262943</v>
      </c>
      <c r="AC25" s="3">
        <v>474634.891504484</v>
      </c>
      <c r="AD25" s="3">
        <v>486684.9768809986</v>
      </c>
      <c r="AE25" s="3">
        <v>487276.3536380311</v>
      </c>
      <c r="AF25" s="3">
        <v>503209.482671803</v>
      </c>
      <c r="AG25" s="3">
        <v>525405.5188246601</v>
      </c>
      <c r="AH25" s="3">
        <v>565020.8123480923</v>
      </c>
      <c r="AI25" s="3">
        <v>591012.6929414845</v>
      </c>
      <c r="AJ25" s="3">
        <v>531717.3866719733</v>
      </c>
      <c r="AK25" s="3">
        <v>523898.38611288153</v>
      </c>
      <c r="AL25" s="3">
        <v>501160.50399110565</v>
      </c>
      <c r="AM25" s="3">
        <v>496884.2503065092</v>
      </c>
      <c r="AN25" s="20"/>
      <c r="AO25" s="20"/>
      <c r="AP25" s="20"/>
    </row>
    <row r="26">
      <c r="A26" s="20" t="s">
        <v>46</v>
      </c>
      <c r="B26" s="3">
        <v>98779.18479849541</v>
      </c>
      <c r="C26" s="3">
        <v>116721.76422285436</v>
      </c>
      <c r="D26" s="3">
        <v>122914.89304439322</v>
      </c>
      <c r="E26" s="3">
        <v>128782.0445772079</v>
      </c>
      <c r="F26" s="3">
        <v>136431.73045696216</v>
      </c>
      <c r="G26" s="3">
        <v>145254.80091077366</v>
      </c>
      <c r="H26" s="3">
        <v>152262.37239623113</v>
      </c>
      <c r="I26" s="3">
        <v>158026.94044906867</v>
      </c>
      <c r="J26" s="3">
        <v>163838.39537163492</v>
      </c>
      <c r="K26" s="3">
        <v>170867.4763665313</v>
      </c>
      <c r="L26" s="3">
        <v>177935.94990990398</v>
      </c>
      <c r="M26" s="3">
        <v>184673.2811521941</v>
      </c>
      <c r="N26" s="3">
        <v>197579.94326247252</v>
      </c>
      <c r="O26" s="3">
        <v>206019.9052404571</v>
      </c>
      <c r="P26" s="3">
        <v>214745.31483135535</v>
      </c>
      <c r="Q26" s="3">
        <v>222400.83086809647</v>
      </c>
      <c r="R26" s="3">
        <v>228452.05748402624</v>
      </c>
      <c r="S26" s="3">
        <v>233898.9043018706</v>
      </c>
      <c r="T26" s="3">
        <v>239353.45337942857</v>
      </c>
      <c r="U26" s="3">
        <v>244274.5240110011</v>
      </c>
      <c r="V26" s="3">
        <v>249294.06807949676</v>
      </c>
      <c r="W26" s="3">
        <v>254864.58853222386</v>
      </c>
      <c r="X26" s="3">
        <v>259309.87280753328</v>
      </c>
      <c r="Y26" s="3">
        <v>264954.20445771667</v>
      </c>
      <c r="Z26" s="3">
        <v>271442.6857035856</v>
      </c>
      <c r="AA26" s="3">
        <v>282149.0996127418</v>
      </c>
      <c r="AB26" s="3">
        <v>292669.8758140328</v>
      </c>
      <c r="AC26" s="3">
        <v>303278.2490541098</v>
      </c>
      <c r="AD26" s="3">
        <v>312394.955368235</v>
      </c>
      <c r="AE26" s="3">
        <v>321067.1239685814</v>
      </c>
      <c r="AF26" s="3">
        <v>330375.2687662651</v>
      </c>
      <c r="AG26" s="3">
        <v>339409.9715065408</v>
      </c>
      <c r="AH26" s="3">
        <v>350800.5313861401</v>
      </c>
      <c r="AI26" s="3">
        <v>372501.87785426737</v>
      </c>
      <c r="AJ26" s="3">
        <v>384610.7419547769</v>
      </c>
      <c r="AK26" s="3">
        <v>392560.6387745191</v>
      </c>
      <c r="AL26" s="3">
        <v>394567.9708647167</v>
      </c>
      <c r="AM26" s="3">
        <v>404675.6432927601</v>
      </c>
      <c r="AN26" s="20"/>
      <c r="AO26" s="20"/>
      <c r="AP26" s="20"/>
    </row>
    <row r="27">
      <c r="A27" s="66" t="s">
        <v>47</v>
      </c>
      <c r="B27" s="66">
        <v>1091156.1997181282</v>
      </c>
      <c r="C27" s="66">
        <v>1126859.0229822441</v>
      </c>
      <c r="D27" s="66">
        <v>1084253.0927130221</v>
      </c>
      <c r="E27" s="66">
        <v>1135703.6958653855</v>
      </c>
      <c r="F27" s="66">
        <v>1134449.6265714972</v>
      </c>
      <c r="G27" s="66">
        <v>1158213.9311094466</v>
      </c>
      <c r="H27" s="66">
        <v>1121177.6792463004</v>
      </c>
      <c r="I27" s="66">
        <v>1101774.2516994723</v>
      </c>
      <c r="J27" s="66">
        <v>1043031.6699724352</v>
      </c>
      <c r="K27" s="66">
        <v>1044117.9028627323</v>
      </c>
      <c r="L27" s="66">
        <v>1003206.6032920416</v>
      </c>
      <c r="M27" s="66">
        <v>980574.1903951732</v>
      </c>
      <c r="N27" s="66">
        <v>1006938.2933956205</v>
      </c>
      <c r="O27" s="66">
        <v>928465.5356713973</v>
      </c>
      <c r="P27" s="66">
        <v>917872.0834464589</v>
      </c>
      <c r="Q27" s="66">
        <v>883890.7113890215</v>
      </c>
      <c r="R27" s="66">
        <v>881068.3267573667</v>
      </c>
      <c r="S27" s="66">
        <v>941737.4838016097</v>
      </c>
      <c r="T27" s="66">
        <v>956823.027951156</v>
      </c>
      <c r="U27" s="66">
        <v>1217989.100905141</v>
      </c>
      <c r="V27" s="66">
        <v>1176696.9403345773</v>
      </c>
      <c r="W27" s="66">
        <v>1168181.9887351445</v>
      </c>
      <c r="X27" s="66">
        <v>1172178.3254678627</v>
      </c>
      <c r="Y27" s="66">
        <v>1195626.7734713496</v>
      </c>
      <c r="Z27" s="66">
        <v>1195735.1931572692</v>
      </c>
      <c r="AA27" s="66">
        <v>1130746.3365215638</v>
      </c>
      <c r="AB27" s="66">
        <v>1096983.4834682692</v>
      </c>
      <c r="AC27" s="66">
        <v>1006951.2785266477</v>
      </c>
      <c r="AD27" s="66">
        <v>852081.0888985088</v>
      </c>
      <c r="AE27" s="66">
        <v>800690.2557999778</v>
      </c>
      <c r="AF27" s="66">
        <v>725513.8777715348</v>
      </c>
      <c r="AG27" s="66">
        <v>724030.6239052388</v>
      </c>
      <c r="AH27" s="66">
        <v>727422.4679117535</v>
      </c>
      <c r="AI27" s="66">
        <v>766960.74380013</v>
      </c>
      <c r="AJ27" s="66">
        <v>816585.3305084612</v>
      </c>
      <c r="AK27" s="66">
        <v>927331.4675844942</v>
      </c>
      <c r="AL27" s="66">
        <v>879003.5327142514</v>
      </c>
      <c r="AM27" s="66">
        <v>984349.0937024435</v>
      </c>
      <c r="AN27" s="66"/>
      <c r="AO27" s="66"/>
      <c r="AP27" s="66"/>
    </row>
    <row r="28">
      <c r="A28" s="69" t="s">
        <v>60</v>
      </c>
      <c r="B28" s="3">
        <v>28528.21908542544</v>
      </c>
      <c r="C28" s="3">
        <v>28773.71534642382</v>
      </c>
      <c r="D28" s="3">
        <v>28806.58258634045</v>
      </c>
      <c r="E28" s="3">
        <v>30251.632168048814</v>
      </c>
      <c r="F28" s="3">
        <v>30852.714266114344</v>
      </c>
      <c r="G28" s="3">
        <v>30562.5900261607</v>
      </c>
      <c r="H28" s="3">
        <v>30767.943696430106</v>
      </c>
      <c r="I28" s="3">
        <v>30925.314800421995</v>
      </c>
      <c r="J28" s="3">
        <v>30440.08942538543</v>
      </c>
      <c r="K28" s="3">
        <v>30810.93844682088</v>
      </c>
      <c r="L28" s="3">
        <v>30151.908615710807</v>
      </c>
      <c r="M28" s="3">
        <v>29774.49664799877</v>
      </c>
      <c r="N28" s="3">
        <v>30079.893400952795</v>
      </c>
      <c r="O28" s="3">
        <v>30514.116562928066</v>
      </c>
      <c r="P28" s="3">
        <v>31855.83733183054</v>
      </c>
      <c r="Q28" s="3">
        <v>32802.14114963452</v>
      </c>
      <c r="R28" s="3">
        <v>33248.42872825411</v>
      </c>
      <c r="S28" s="3">
        <v>36058.399729230645</v>
      </c>
      <c r="T28" s="3">
        <v>37588.82090823377</v>
      </c>
      <c r="U28" s="3">
        <v>38568.93486176134</v>
      </c>
      <c r="V28" s="3">
        <v>38961.17509265752</v>
      </c>
      <c r="W28" s="3">
        <v>40340.766924670555</v>
      </c>
      <c r="X28" s="3">
        <v>40626.15419499527</v>
      </c>
      <c r="Y28" s="3">
        <v>41744.565781171375</v>
      </c>
      <c r="Z28" s="3">
        <v>42826.06776197077</v>
      </c>
      <c r="AA28" s="3">
        <v>43434.703344690475</v>
      </c>
      <c r="AB28" s="3">
        <v>44418.49780226566</v>
      </c>
      <c r="AC28" s="3">
        <v>45099.07154279918</v>
      </c>
      <c r="AD28" s="3">
        <v>45128.10461581555</v>
      </c>
      <c r="AE28" s="3">
        <v>45248.674163606454</v>
      </c>
      <c r="AF28" s="3">
        <v>46487.50307599463</v>
      </c>
      <c r="AG28" s="3">
        <v>46146.392290185766</v>
      </c>
      <c r="AH28" s="3">
        <v>45682.57771183551</v>
      </c>
      <c r="AI28" s="3">
        <v>44991.82571321399</v>
      </c>
      <c r="AJ28" s="3">
        <v>44669.529144922635</v>
      </c>
      <c r="AK28" s="3">
        <v>44825.15201523494</v>
      </c>
      <c r="AL28" s="3">
        <v>46191.53369330514</v>
      </c>
      <c r="AM28" s="3">
        <v>47140.295961791795</v>
      </c>
      <c r="AN28" s="66"/>
      <c r="AO28" s="66"/>
      <c r="AP28" s="66"/>
    </row>
    <row r="29">
      <c r="A29" s="69" t="s">
        <v>50</v>
      </c>
      <c r="B29" s="3">
        <v>1062627.9806327028</v>
      </c>
      <c r="C29" s="3">
        <v>1098085.3076358202</v>
      </c>
      <c r="D29" s="3">
        <v>1055446.5101266818</v>
      </c>
      <c r="E29" s="3">
        <v>1105452.0636973367</v>
      </c>
      <c r="F29" s="3">
        <v>1103596.9123053828</v>
      </c>
      <c r="G29" s="3">
        <v>1127651.3410832859</v>
      </c>
      <c r="H29" s="3">
        <v>1090409.7355498702</v>
      </c>
      <c r="I29" s="3">
        <v>1070848.9368990504</v>
      </c>
      <c r="J29" s="3">
        <v>1012591.5805470498</v>
      </c>
      <c r="K29" s="3">
        <v>1013306.9644159115</v>
      </c>
      <c r="L29" s="3">
        <v>973054.6946763308</v>
      </c>
      <c r="M29" s="3">
        <v>950799.6937471743</v>
      </c>
      <c r="N29" s="3">
        <v>976858.3999946677</v>
      </c>
      <c r="O29" s="3">
        <v>897951.4191084693</v>
      </c>
      <c r="P29" s="3">
        <v>886016.2461146284</v>
      </c>
      <c r="Q29" s="3">
        <v>851088.570239387</v>
      </c>
      <c r="R29" s="3">
        <v>847819.8980291125</v>
      </c>
      <c r="S29" s="3">
        <v>905679.084072379</v>
      </c>
      <c r="T29" s="3">
        <v>919234.2070429223</v>
      </c>
      <c r="U29" s="3">
        <v>1179420.1660433798</v>
      </c>
      <c r="V29" s="3">
        <v>1137735.7652419198</v>
      </c>
      <c r="W29" s="3">
        <v>1127841.2218104738</v>
      </c>
      <c r="X29" s="3">
        <v>1131552.1712728674</v>
      </c>
      <c r="Y29" s="3">
        <v>1153882.2076901782</v>
      </c>
      <c r="Z29" s="3">
        <v>1152909.1253952985</v>
      </c>
      <c r="AA29" s="3">
        <v>1087311.6331768734</v>
      </c>
      <c r="AB29" s="3">
        <v>1052564.9856660035</v>
      </c>
      <c r="AC29" s="3">
        <v>961852.2069838485</v>
      </c>
      <c r="AD29" s="3">
        <v>806952.9842826932</v>
      </c>
      <c r="AE29" s="3">
        <v>755441.5816363713</v>
      </c>
      <c r="AF29" s="3">
        <v>679026.3746955402</v>
      </c>
      <c r="AG29" s="3">
        <v>677884.231615053</v>
      </c>
      <c r="AH29" s="3">
        <v>681739.890199918</v>
      </c>
      <c r="AI29" s="3">
        <v>721968.918086916</v>
      </c>
      <c r="AJ29" s="3">
        <v>771915.8013635386</v>
      </c>
      <c r="AK29" s="3">
        <v>882506.3155692592</v>
      </c>
      <c r="AL29" s="3">
        <v>832811.9990209463</v>
      </c>
      <c r="AM29" s="3">
        <v>937208.7977406518</v>
      </c>
      <c r="AN29" s="66"/>
      <c r="AO29" s="66"/>
      <c r="AP29" s="66"/>
    </row>
    <row r="30">
      <c r="A30" s="66" t="s">
        <v>51</v>
      </c>
      <c r="B30" s="66">
        <v>92.94748756713867</v>
      </c>
      <c r="C30" s="66">
        <v>93.21616203002927</v>
      </c>
      <c r="D30" s="66">
        <v>85.64004757080077</v>
      </c>
      <c r="E30" s="66">
        <v>88.765707434082</v>
      </c>
      <c r="F30" s="66">
        <v>81.00018879394531</v>
      </c>
      <c r="G30" s="66">
        <v>84.84012483520507</v>
      </c>
      <c r="H30" s="66">
        <v>71.81122044067382</v>
      </c>
      <c r="I30" s="66">
        <v>74.48576459350585</v>
      </c>
      <c r="J30" s="66">
        <v>77.16622211914063</v>
      </c>
      <c r="K30" s="66">
        <v>80.64117966308592</v>
      </c>
      <c r="L30" s="66">
        <v>138.93974598388675</v>
      </c>
      <c r="M30" s="66">
        <v>173.402550982666</v>
      </c>
      <c r="N30" s="66">
        <v>145.72333997192382</v>
      </c>
      <c r="O30" s="66">
        <v>143.57264973144538</v>
      </c>
      <c r="P30" s="66">
        <v>83.31469889526369</v>
      </c>
      <c r="Q30" s="66">
        <v>81.00390626831057</v>
      </c>
      <c r="R30" s="66">
        <v>85.73228471679687</v>
      </c>
      <c r="S30" s="66">
        <v>92.33448295288086</v>
      </c>
      <c r="T30" s="66">
        <v>104.47049337158204</v>
      </c>
      <c r="U30" s="66">
        <v>106.60104376220704</v>
      </c>
      <c r="V30" s="66">
        <v>101.1516625061035</v>
      </c>
      <c r="W30" s="66">
        <v>113.28041510620118</v>
      </c>
      <c r="X30" s="66">
        <v>114.97700499267579</v>
      </c>
      <c r="Y30" s="66">
        <v>110.06628286132815</v>
      </c>
      <c r="Z30" s="66">
        <v>108.81628084716797</v>
      </c>
      <c r="AA30" s="66">
        <v>112.29307824096679</v>
      </c>
      <c r="AB30" s="66">
        <v>119.17931907958985</v>
      </c>
      <c r="AC30" s="66">
        <v>94.47670151367186</v>
      </c>
      <c r="AD30" s="66">
        <v>91.71460191650391</v>
      </c>
      <c r="AE30" s="66">
        <v>103.76283383789061</v>
      </c>
      <c r="AF30" s="66">
        <v>107.14956947021486</v>
      </c>
      <c r="AG30" s="66">
        <v>114.2846715270996</v>
      </c>
      <c r="AH30" s="66">
        <v>119.53775193481445</v>
      </c>
      <c r="AI30" s="66">
        <v>124.62002885131837</v>
      </c>
      <c r="AJ30" s="66">
        <v>127.388093951416</v>
      </c>
      <c r="AK30" s="66">
        <v>117.75206522216797</v>
      </c>
      <c r="AL30" s="66">
        <v>99.56703641967773</v>
      </c>
      <c r="AM30" s="66">
        <v>98.67977677001954</v>
      </c>
      <c r="AN30" s="66"/>
      <c r="AO30" s="66"/>
      <c r="AP30" s="66"/>
    </row>
    <row r="31">
      <c r="A31" s="70" t="s">
        <v>52</v>
      </c>
      <c r="B31" s="71">
        <f t="shared" ref="B31:AM31" si="1">SUM(B5,B10,B17,B22,B27,B30)</f>
        <v>86261104.14</v>
      </c>
      <c r="C31" s="71">
        <f t="shared" si="1"/>
        <v>86261104.14</v>
      </c>
      <c r="D31" s="71">
        <f t="shared" si="1"/>
        <v>86261104.14</v>
      </c>
      <c r="E31" s="71">
        <f t="shared" si="1"/>
        <v>86261104.14</v>
      </c>
      <c r="F31" s="71">
        <f t="shared" si="1"/>
        <v>86261104.14</v>
      </c>
      <c r="G31" s="71">
        <f t="shared" si="1"/>
        <v>86261104.14</v>
      </c>
      <c r="H31" s="71">
        <f t="shared" si="1"/>
        <v>86261104.14</v>
      </c>
      <c r="I31" s="71">
        <f t="shared" si="1"/>
        <v>86261104.14</v>
      </c>
      <c r="J31" s="71">
        <f t="shared" si="1"/>
        <v>86261104.14</v>
      </c>
      <c r="K31" s="71">
        <f t="shared" si="1"/>
        <v>86261104.14</v>
      </c>
      <c r="L31" s="71">
        <f t="shared" si="1"/>
        <v>86261104.14</v>
      </c>
      <c r="M31" s="71">
        <f t="shared" si="1"/>
        <v>86261104.14</v>
      </c>
      <c r="N31" s="71">
        <f t="shared" si="1"/>
        <v>86261104.14</v>
      </c>
      <c r="O31" s="71">
        <f t="shared" si="1"/>
        <v>86261104.14</v>
      </c>
      <c r="P31" s="71">
        <f t="shared" si="1"/>
        <v>86261104.14</v>
      </c>
      <c r="Q31" s="71">
        <f t="shared" si="1"/>
        <v>86261104.14</v>
      </c>
      <c r="R31" s="71">
        <f t="shared" si="1"/>
        <v>86261104.14</v>
      </c>
      <c r="S31" s="71">
        <f t="shared" si="1"/>
        <v>86261104.14</v>
      </c>
      <c r="T31" s="71">
        <f t="shared" si="1"/>
        <v>86261104.14</v>
      </c>
      <c r="U31" s="71">
        <f t="shared" si="1"/>
        <v>86261104.14</v>
      </c>
      <c r="V31" s="71">
        <f t="shared" si="1"/>
        <v>86261104.14</v>
      </c>
      <c r="W31" s="71">
        <f t="shared" si="1"/>
        <v>86261104.14</v>
      </c>
      <c r="X31" s="71">
        <f t="shared" si="1"/>
        <v>86261104.14</v>
      </c>
      <c r="Y31" s="71">
        <f t="shared" si="1"/>
        <v>86261104.14</v>
      </c>
      <c r="Z31" s="71">
        <f t="shared" si="1"/>
        <v>86261104.14</v>
      </c>
      <c r="AA31" s="71">
        <f t="shared" si="1"/>
        <v>86261104.14</v>
      </c>
      <c r="AB31" s="71">
        <f t="shared" si="1"/>
        <v>86261104.14</v>
      </c>
      <c r="AC31" s="71">
        <f t="shared" si="1"/>
        <v>86261104.14</v>
      </c>
      <c r="AD31" s="71">
        <f t="shared" si="1"/>
        <v>86261104.14</v>
      </c>
      <c r="AE31" s="71">
        <f t="shared" si="1"/>
        <v>86261104.14</v>
      </c>
      <c r="AF31" s="71">
        <f t="shared" si="1"/>
        <v>86261104.14</v>
      </c>
      <c r="AG31" s="71">
        <f t="shared" si="1"/>
        <v>86261104.14</v>
      </c>
      <c r="AH31" s="71">
        <f t="shared" si="1"/>
        <v>86261104.14</v>
      </c>
      <c r="AI31" s="71">
        <f t="shared" si="1"/>
        <v>86261104.14</v>
      </c>
      <c r="AJ31" s="71">
        <f t="shared" si="1"/>
        <v>86261104.14</v>
      </c>
      <c r="AK31" s="71">
        <f t="shared" si="1"/>
        <v>86261104.14</v>
      </c>
      <c r="AL31" s="71">
        <f t="shared" si="1"/>
        <v>86261104.14</v>
      </c>
      <c r="AM31" s="71">
        <f t="shared" si="1"/>
        <v>86261104.14</v>
      </c>
      <c r="AN31" s="70"/>
      <c r="AO31" s="70"/>
      <c r="AP31" s="70"/>
    </row>
    <row r="32">
      <c r="A32" s="20"/>
      <c r="B32" s="72">
        <f t="shared" ref="B32:AJ32" si="2">(B6+B10)/B31</f>
        <v>0.08721453353</v>
      </c>
      <c r="C32" s="72">
        <f t="shared" si="2"/>
        <v>0.08647560254</v>
      </c>
      <c r="D32" s="72">
        <f t="shared" si="2"/>
        <v>0.08216159744</v>
      </c>
      <c r="E32" s="72">
        <f t="shared" si="2"/>
        <v>0.07836223044</v>
      </c>
      <c r="F32" s="72">
        <f t="shared" si="2"/>
        <v>0.0773801894</v>
      </c>
      <c r="G32" s="72">
        <f t="shared" si="2"/>
        <v>0.07652238656</v>
      </c>
      <c r="H32" s="72">
        <f t="shared" si="2"/>
        <v>0.07636286258</v>
      </c>
      <c r="I32" s="72">
        <f t="shared" si="2"/>
        <v>0.07670102594</v>
      </c>
      <c r="J32" s="72">
        <f t="shared" si="2"/>
        <v>0.07597340102</v>
      </c>
      <c r="K32" s="72">
        <f t="shared" si="2"/>
        <v>0.07435274697</v>
      </c>
      <c r="L32" s="72">
        <f t="shared" si="2"/>
        <v>0.07536540326</v>
      </c>
      <c r="M32" s="72">
        <f t="shared" si="2"/>
        <v>0.07462432846</v>
      </c>
      <c r="N32" s="72">
        <f t="shared" si="2"/>
        <v>0.07546603736</v>
      </c>
      <c r="O32" s="72">
        <f t="shared" si="2"/>
        <v>0.07672407554</v>
      </c>
      <c r="P32" s="72">
        <f t="shared" si="2"/>
        <v>0.07680449444</v>
      </c>
      <c r="Q32" s="72">
        <f t="shared" si="2"/>
        <v>0.07645189362</v>
      </c>
      <c r="R32" s="72">
        <f t="shared" si="2"/>
        <v>0.07565180933</v>
      </c>
      <c r="S32" s="72">
        <f t="shared" si="2"/>
        <v>0.07488486745</v>
      </c>
      <c r="T32" s="72">
        <f t="shared" si="2"/>
        <v>0.07515592141</v>
      </c>
      <c r="U32" s="72">
        <f t="shared" si="2"/>
        <v>0.07338643249</v>
      </c>
      <c r="V32" s="72">
        <f t="shared" si="2"/>
        <v>0.07281795816</v>
      </c>
      <c r="W32" s="72">
        <f t="shared" si="2"/>
        <v>0.07135906592</v>
      </c>
      <c r="X32" s="72">
        <f t="shared" si="2"/>
        <v>0.06999160093</v>
      </c>
      <c r="Y32" s="72">
        <f t="shared" si="2"/>
        <v>0.07019187331</v>
      </c>
      <c r="Z32" s="72">
        <f t="shared" si="2"/>
        <v>0.07064098702</v>
      </c>
      <c r="AA32" s="72">
        <f t="shared" si="2"/>
        <v>0.07092413459</v>
      </c>
      <c r="AB32" s="72">
        <f t="shared" si="2"/>
        <v>0.07135948502</v>
      </c>
      <c r="AC32" s="72">
        <f t="shared" si="2"/>
        <v>0.07101023859</v>
      </c>
      <c r="AD32" s="72">
        <f t="shared" si="2"/>
        <v>0.07067917386</v>
      </c>
      <c r="AE32" s="72">
        <f t="shared" si="2"/>
        <v>0.06970343479</v>
      </c>
      <c r="AF32" s="72">
        <f t="shared" si="2"/>
        <v>0.0667793149</v>
      </c>
      <c r="AG32" s="72">
        <f t="shared" si="2"/>
        <v>0.0686944872</v>
      </c>
      <c r="AH32" s="72">
        <f t="shared" si="2"/>
        <v>0.06895042599</v>
      </c>
      <c r="AI32" s="72">
        <f t="shared" si="2"/>
        <v>0.07090775962</v>
      </c>
      <c r="AJ32" s="72">
        <f t="shared" si="2"/>
        <v>0.07105914596</v>
      </c>
      <c r="AK32" s="73"/>
      <c r="AL32" s="73">
        <f t="shared" ref="AL32:AM32" si="3">(AL6+AL10)/AL31</f>
        <v>0.07156135055</v>
      </c>
      <c r="AM32" s="73">
        <f t="shared" si="3"/>
        <v>0.07147893335</v>
      </c>
      <c r="AN32" s="20"/>
      <c r="AO32" s="20"/>
      <c r="AP32" s="20"/>
    </row>
    <row r="33">
      <c r="A33" s="20"/>
      <c r="B33" s="74">
        <f>B5-AL5</f>
        <v>5586663.664</v>
      </c>
      <c r="C33" s="20"/>
      <c r="D33" s="20"/>
      <c r="E33" s="74">
        <f>E5-AL5</f>
        <v>5050194.046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72"/>
      <c r="AK33" s="73"/>
      <c r="AL33" s="73"/>
      <c r="AM33" s="73"/>
      <c r="AN33" s="20"/>
      <c r="AO33" s="74">
        <f>AO5+AO10</f>
        <v>6039193.252</v>
      </c>
      <c r="AP33" s="20"/>
    </row>
    <row r="34">
      <c r="A34" s="1"/>
      <c r="B34" s="20">
        <f>SUM(B5,B10)</f>
        <v>55948839.99</v>
      </c>
      <c r="C34" s="20"/>
      <c r="D34" s="20"/>
      <c r="E34" s="74">
        <f>E7-AL7</f>
        <v>3995874.84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1"/>
      <c r="AO34" s="1"/>
      <c r="AP34" s="1"/>
    </row>
    <row r="35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5"/>
      <c r="AO35" s="5"/>
      <c r="AP35" s="5"/>
    </row>
    <row r="36">
      <c r="A36" s="1"/>
      <c r="B36" s="75">
        <v>1985.0</v>
      </c>
      <c r="C36" s="75">
        <v>1986.0</v>
      </c>
      <c r="D36" s="75">
        <v>1987.0</v>
      </c>
      <c r="E36" s="75">
        <v>1988.0</v>
      </c>
      <c r="F36" s="75">
        <v>1989.0</v>
      </c>
      <c r="G36" s="75">
        <v>1990.0</v>
      </c>
      <c r="H36" s="75">
        <v>1991.0</v>
      </c>
      <c r="I36" s="75">
        <v>1992.0</v>
      </c>
      <c r="J36" s="75">
        <v>1993.0</v>
      </c>
      <c r="K36" s="75">
        <v>1994.0</v>
      </c>
      <c r="L36" s="75">
        <v>1995.0</v>
      </c>
      <c r="M36" s="75">
        <v>1996.0</v>
      </c>
      <c r="N36" s="75">
        <v>1997.0</v>
      </c>
      <c r="O36" s="75">
        <v>1998.0</v>
      </c>
      <c r="P36" s="75">
        <v>1999.0</v>
      </c>
      <c r="Q36" s="75">
        <v>2000.0</v>
      </c>
      <c r="R36" s="75">
        <v>2001.0</v>
      </c>
      <c r="S36" s="75">
        <v>2002.0</v>
      </c>
      <c r="T36" s="75">
        <v>2003.0</v>
      </c>
      <c r="U36" s="75">
        <v>2004.0</v>
      </c>
      <c r="V36" s="75">
        <v>2005.0</v>
      </c>
      <c r="W36" s="75">
        <v>2006.0</v>
      </c>
      <c r="X36" s="75">
        <v>2007.0</v>
      </c>
      <c r="Y36" s="75">
        <v>2008.0</v>
      </c>
      <c r="Z36" s="75">
        <v>2009.0</v>
      </c>
      <c r="AA36" s="75">
        <v>2010.0</v>
      </c>
      <c r="AB36" s="75">
        <v>2011.0</v>
      </c>
      <c r="AC36" s="75">
        <v>2012.0</v>
      </c>
      <c r="AD36" s="75">
        <v>2013.0</v>
      </c>
      <c r="AE36" s="75">
        <v>2014.0</v>
      </c>
      <c r="AF36" s="75">
        <v>2015.0</v>
      </c>
      <c r="AG36" s="75">
        <v>2016.0</v>
      </c>
      <c r="AH36" s="75">
        <v>2017.0</v>
      </c>
      <c r="AI36" s="75">
        <v>2018.0</v>
      </c>
      <c r="AJ36" s="75">
        <v>2019.0</v>
      </c>
      <c r="AK36" s="75">
        <v>2020.0</v>
      </c>
      <c r="AL36" s="75">
        <v>2021.0</v>
      </c>
      <c r="AM36" s="75">
        <v>2022.0</v>
      </c>
      <c r="AN36" s="1"/>
      <c r="AO36" s="1"/>
      <c r="AP36" s="1"/>
    </row>
    <row r="37">
      <c r="A37" s="20" t="str">
        <f t="shared" ref="A37:AM37" si="4">A5</f>
        <v>1. Forest</v>
      </c>
      <c r="B37" s="20">
        <f t="shared" si="4"/>
        <v>52571550.61</v>
      </c>
      <c r="C37" s="20">
        <f t="shared" si="4"/>
        <v>52455195.44</v>
      </c>
      <c r="D37" s="20">
        <f t="shared" si="4"/>
        <v>52254536.67</v>
      </c>
      <c r="E37" s="20">
        <f t="shared" si="4"/>
        <v>52035081</v>
      </c>
      <c r="F37" s="20">
        <f t="shared" si="4"/>
        <v>51445438.49</v>
      </c>
      <c r="G37" s="20">
        <f t="shared" si="4"/>
        <v>51084180.37</v>
      </c>
      <c r="H37" s="20">
        <f t="shared" si="4"/>
        <v>50806924.89</v>
      </c>
      <c r="I37" s="20">
        <f t="shared" si="4"/>
        <v>50324738.73</v>
      </c>
      <c r="J37" s="20">
        <f t="shared" si="4"/>
        <v>49933021.56</v>
      </c>
      <c r="K37" s="20">
        <f t="shared" si="4"/>
        <v>49869242.2</v>
      </c>
      <c r="L37" s="20">
        <f t="shared" si="4"/>
        <v>49954082.8</v>
      </c>
      <c r="M37" s="20">
        <f t="shared" si="4"/>
        <v>50138962.39</v>
      </c>
      <c r="N37" s="20">
        <f t="shared" si="4"/>
        <v>50480315.29</v>
      </c>
      <c r="O37" s="20">
        <f t="shared" si="4"/>
        <v>50350272.66</v>
      </c>
      <c r="P37" s="20">
        <f t="shared" si="4"/>
        <v>50198788.29</v>
      </c>
      <c r="Q37" s="20">
        <f t="shared" si="4"/>
        <v>50167567.71</v>
      </c>
      <c r="R37" s="20">
        <f t="shared" si="4"/>
        <v>49915892.92</v>
      </c>
      <c r="S37" s="20">
        <f t="shared" si="4"/>
        <v>49712371.43</v>
      </c>
      <c r="T37" s="20">
        <f t="shared" si="4"/>
        <v>49392892.51</v>
      </c>
      <c r="U37" s="20">
        <f t="shared" si="4"/>
        <v>48929834.55</v>
      </c>
      <c r="V37" s="20">
        <f t="shared" si="4"/>
        <v>48725484.23</v>
      </c>
      <c r="W37" s="20">
        <f t="shared" si="4"/>
        <v>48748022.92</v>
      </c>
      <c r="X37" s="20">
        <f t="shared" si="4"/>
        <v>48630675.08</v>
      </c>
      <c r="Y37" s="20">
        <f t="shared" si="4"/>
        <v>48691778.67</v>
      </c>
      <c r="Z37" s="20">
        <f t="shared" si="4"/>
        <v>48685135.76</v>
      </c>
      <c r="AA37" s="20">
        <f t="shared" si="4"/>
        <v>48691379.53</v>
      </c>
      <c r="AB37" s="20">
        <f t="shared" si="4"/>
        <v>48579545.23</v>
      </c>
      <c r="AC37" s="20">
        <f t="shared" si="4"/>
        <v>48282752.4</v>
      </c>
      <c r="AD37" s="20">
        <f t="shared" si="4"/>
        <v>48069618.61</v>
      </c>
      <c r="AE37" s="20">
        <f t="shared" si="4"/>
        <v>47903972.32</v>
      </c>
      <c r="AF37" s="20">
        <f t="shared" si="4"/>
        <v>47826556.61</v>
      </c>
      <c r="AG37" s="20">
        <f t="shared" si="4"/>
        <v>47632487.9</v>
      </c>
      <c r="AH37" s="20">
        <f t="shared" si="4"/>
        <v>47485772.55</v>
      </c>
      <c r="AI37" s="20">
        <f t="shared" si="4"/>
        <v>47307181.41</v>
      </c>
      <c r="AJ37" s="20">
        <f t="shared" si="4"/>
        <v>47174748.13</v>
      </c>
      <c r="AK37" s="20">
        <f t="shared" si="4"/>
        <v>47063367.84</v>
      </c>
      <c r="AL37" s="20">
        <f t="shared" si="4"/>
        <v>46984886.95</v>
      </c>
      <c r="AM37" s="20">
        <f t="shared" si="4"/>
        <v>46913688.01</v>
      </c>
      <c r="AN37" s="20"/>
      <c r="AO37" s="20"/>
      <c r="AP37" s="20"/>
    </row>
    <row r="38">
      <c r="A38" s="20" t="str">
        <f t="shared" ref="A38:AM38" si="5">A10</f>
        <v>2. Non Forest Natural Formation</v>
      </c>
      <c r="B38" s="20">
        <f t="shared" si="5"/>
        <v>3377289.38</v>
      </c>
      <c r="C38" s="20">
        <f t="shared" si="5"/>
        <v>3316133.33</v>
      </c>
      <c r="D38" s="20">
        <f t="shared" si="5"/>
        <v>2907424.588</v>
      </c>
      <c r="E38" s="20">
        <f t="shared" si="5"/>
        <v>2524987.3</v>
      </c>
      <c r="F38" s="20">
        <f t="shared" si="5"/>
        <v>2475735.823</v>
      </c>
      <c r="G38" s="20">
        <f t="shared" si="5"/>
        <v>2437502.688</v>
      </c>
      <c r="H38" s="20">
        <f t="shared" si="5"/>
        <v>2440673.103</v>
      </c>
      <c r="I38" s="20">
        <f t="shared" si="5"/>
        <v>2574269.609</v>
      </c>
      <c r="J38" s="20">
        <f t="shared" si="5"/>
        <v>2629874.628</v>
      </c>
      <c r="K38" s="20">
        <f t="shared" si="5"/>
        <v>2686429.634</v>
      </c>
      <c r="L38" s="20">
        <f t="shared" si="5"/>
        <v>2757280.331</v>
      </c>
      <c r="M38" s="20">
        <f t="shared" si="5"/>
        <v>2709064.579</v>
      </c>
      <c r="N38" s="20">
        <f t="shared" si="5"/>
        <v>2766422.753</v>
      </c>
      <c r="O38" s="20">
        <f t="shared" si="5"/>
        <v>2865150.456</v>
      </c>
      <c r="P38" s="20">
        <f t="shared" si="5"/>
        <v>2934665.235</v>
      </c>
      <c r="Q38" s="20">
        <f t="shared" si="5"/>
        <v>2966992.236</v>
      </c>
      <c r="R38" s="20">
        <f t="shared" si="5"/>
        <v>2933391.701</v>
      </c>
      <c r="S38" s="20">
        <f t="shared" si="5"/>
        <v>2908548.034</v>
      </c>
      <c r="T38" s="20">
        <f t="shared" si="5"/>
        <v>2962673.182</v>
      </c>
      <c r="U38" s="20">
        <f t="shared" si="5"/>
        <v>2938607.962</v>
      </c>
      <c r="V38" s="20">
        <f t="shared" si="5"/>
        <v>2889551.281</v>
      </c>
      <c r="W38" s="20">
        <f t="shared" si="5"/>
        <v>2833521.371</v>
      </c>
      <c r="X38" s="20">
        <f t="shared" si="5"/>
        <v>2790713.439</v>
      </c>
      <c r="Y38" s="20">
        <f t="shared" si="5"/>
        <v>2811589.594</v>
      </c>
      <c r="Z38" s="20">
        <f t="shared" si="5"/>
        <v>2896586.64</v>
      </c>
      <c r="AA38" s="20">
        <f t="shared" si="5"/>
        <v>2941115.201</v>
      </c>
      <c r="AB38" s="20">
        <f t="shared" si="5"/>
        <v>2969564.197</v>
      </c>
      <c r="AC38" s="20">
        <f t="shared" si="5"/>
        <v>2923135.578</v>
      </c>
      <c r="AD38" s="20">
        <f t="shared" si="5"/>
        <v>2922862.113</v>
      </c>
      <c r="AE38" s="20">
        <f t="shared" si="5"/>
        <v>2792753.559</v>
      </c>
      <c r="AF38" s="20">
        <f t="shared" si="5"/>
        <v>2593124.551</v>
      </c>
      <c r="AG38" s="20">
        <f t="shared" si="5"/>
        <v>2737985.932</v>
      </c>
      <c r="AH38" s="20">
        <f t="shared" si="5"/>
        <v>2752973.854</v>
      </c>
      <c r="AI38" s="20">
        <f t="shared" si="5"/>
        <v>2859877.322</v>
      </c>
      <c r="AJ38" s="20">
        <f t="shared" si="5"/>
        <v>2957079.004</v>
      </c>
      <c r="AK38" s="20">
        <f t="shared" si="5"/>
        <v>2954465.069</v>
      </c>
      <c r="AL38" s="20">
        <f t="shared" si="5"/>
        <v>2995398.994</v>
      </c>
      <c r="AM38" s="20">
        <f t="shared" si="5"/>
        <v>2995958.733</v>
      </c>
      <c r="AN38" s="1"/>
      <c r="AO38" s="1"/>
      <c r="AP38" s="1"/>
    </row>
    <row r="39">
      <c r="A39" s="20" t="str">
        <f t="shared" ref="A39:AM39" si="6">A17</f>
        <v>3. Farming</v>
      </c>
      <c r="B39" s="20">
        <f t="shared" si="6"/>
        <v>28175288.68</v>
      </c>
      <c r="C39" s="20">
        <f t="shared" si="6"/>
        <v>28346559.2</v>
      </c>
      <c r="D39" s="20">
        <f t="shared" si="6"/>
        <v>29051211.34</v>
      </c>
      <c r="E39" s="20">
        <f t="shared" si="6"/>
        <v>29672572.04</v>
      </c>
      <c r="F39" s="20">
        <f t="shared" si="6"/>
        <v>30366451.09</v>
      </c>
      <c r="G39" s="20">
        <f t="shared" si="6"/>
        <v>30748055.46</v>
      </c>
      <c r="H39" s="20">
        <f t="shared" si="6"/>
        <v>31048074.48</v>
      </c>
      <c r="I39" s="20">
        <f t="shared" si="6"/>
        <v>31396893.72</v>
      </c>
      <c r="J39" s="20">
        <f t="shared" si="6"/>
        <v>31764331.32</v>
      </c>
      <c r="K39" s="20">
        <f t="shared" si="6"/>
        <v>31771812.4</v>
      </c>
      <c r="L39" s="20">
        <f t="shared" si="6"/>
        <v>31601452.27</v>
      </c>
      <c r="M39" s="20">
        <f t="shared" si="6"/>
        <v>31469698.3</v>
      </c>
      <c r="N39" s="20">
        <f t="shared" si="6"/>
        <v>31036260.35</v>
      </c>
      <c r="O39" s="20">
        <f t="shared" si="6"/>
        <v>31139010.45</v>
      </c>
      <c r="P39" s="20">
        <f t="shared" si="6"/>
        <v>31302601.74</v>
      </c>
      <c r="Q39" s="20">
        <f t="shared" si="6"/>
        <v>31352535.92</v>
      </c>
      <c r="R39" s="20">
        <f t="shared" si="6"/>
        <v>31651508.09</v>
      </c>
      <c r="S39" s="20">
        <f t="shared" si="6"/>
        <v>31805049.59</v>
      </c>
      <c r="T39" s="20">
        <f t="shared" si="6"/>
        <v>32050081.71</v>
      </c>
      <c r="U39" s="20">
        <f t="shared" si="6"/>
        <v>32278825.7</v>
      </c>
      <c r="V39" s="20">
        <f t="shared" si="6"/>
        <v>32563086.13</v>
      </c>
      <c r="W39" s="20">
        <f t="shared" si="6"/>
        <v>32602806.25</v>
      </c>
      <c r="X39" s="20">
        <f t="shared" si="6"/>
        <v>32762551.16</v>
      </c>
      <c r="Y39" s="20">
        <f t="shared" si="6"/>
        <v>32656795.68</v>
      </c>
      <c r="Z39" s="20">
        <f t="shared" si="6"/>
        <v>32591501.53</v>
      </c>
      <c r="AA39" s="20">
        <f t="shared" si="6"/>
        <v>32601798.26</v>
      </c>
      <c r="AB39" s="20">
        <f t="shared" si="6"/>
        <v>32722177.8</v>
      </c>
      <c r="AC39" s="20">
        <f t="shared" si="6"/>
        <v>33125866.73</v>
      </c>
      <c r="AD39" s="20">
        <f t="shared" si="6"/>
        <v>33468320.95</v>
      </c>
      <c r="AE39" s="20">
        <f t="shared" si="6"/>
        <v>33805539.16</v>
      </c>
      <c r="AF39" s="20">
        <f t="shared" si="6"/>
        <v>34134499.77</v>
      </c>
      <c r="AG39" s="20">
        <f t="shared" si="6"/>
        <v>34157978.11</v>
      </c>
      <c r="AH39" s="20">
        <f t="shared" si="6"/>
        <v>34238831.1</v>
      </c>
      <c r="AI39" s="20">
        <f t="shared" si="6"/>
        <v>34223212.68</v>
      </c>
      <c r="AJ39" s="20">
        <f t="shared" si="6"/>
        <v>34260511.44</v>
      </c>
      <c r="AK39" s="20">
        <f t="shared" si="6"/>
        <v>34264780.36</v>
      </c>
      <c r="AL39" s="20">
        <f t="shared" si="6"/>
        <v>34371024.56</v>
      </c>
      <c r="AM39" s="20">
        <f t="shared" si="6"/>
        <v>34330177.97</v>
      </c>
      <c r="AN39" s="1"/>
      <c r="AO39" s="1"/>
      <c r="AP39" s="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1"/>
      <c r="AO40" s="1"/>
      <c r="AP40" s="1"/>
    </row>
    <row r="41">
      <c r="A41" s="76"/>
      <c r="B41" s="65">
        <v>1985.0</v>
      </c>
      <c r="C41" s="65">
        <v>1986.0</v>
      </c>
      <c r="D41" s="65">
        <v>1987.0</v>
      </c>
      <c r="E41" s="65">
        <v>1988.0</v>
      </c>
      <c r="F41" s="65">
        <v>1989.0</v>
      </c>
      <c r="G41" s="65">
        <v>1990.0</v>
      </c>
      <c r="H41" s="65">
        <v>1991.0</v>
      </c>
      <c r="I41" s="65">
        <v>1992.0</v>
      </c>
      <c r="J41" s="65">
        <v>1993.0</v>
      </c>
      <c r="K41" s="65">
        <v>1994.0</v>
      </c>
      <c r="L41" s="65">
        <v>1995.0</v>
      </c>
      <c r="M41" s="65">
        <v>1996.0</v>
      </c>
      <c r="N41" s="65">
        <v>1997.0</v>
      </c>
      <c r="O41" s="65">
        <v>1998.0</v>
      </c>
      <c r="P41" s="65">
        <v>1999.0</v>
      </c>
      <c r="Q41" s="65">
        <v>2000.0</v>
      </c>
      <c r="R41" s="65">
        <v>2001.0</v>
      </c>
      <c r="S41" s="65">
        <v>2002.0</v>
      </c>
      <c r="T41" s="65">
        <v>2003.0</v>
      </c>
      <c r="U41" s="65">
        <v>2004.0</v>
      </c>
      <c r="V41" s="65">
        <v>2005.0</v>
      </c>
      <c r="W41" s="65">
        <v>2006.0</v>
      </c>
      <c r="X41" s="65">
        <v>2007.0</v>
      </c>
      <c r="Y41" s="65">
        <v>2008.0</v>
      </c>
      <c r="Z41" s="65">
        <v>2009.0</v>
      </c>
      <c r="AA41" s="65">
        <v>2010.0</v>
      </c>
      <c r="AB41" s="65">
        <v>2011.0</v>
      </c>
      <c r="AC41" s="65">
        <v>2012.0</v>
      </c>
      <c r="AD41" s="65">
        <v>2013.0</v>
      </c>
      <c r="AE41" s="65">
        <v>2014.0</v>
      </c>
      <c r="AF41" s="65">
        <v>2015.0</v>
      </c>
      <c r="AG41" s="65">
        <v>2016.0</v>
      </c>
      <c r="AH41" s="65">
        <v>2017.0</v>
      </c>
      <c r="AI41" s="65">
        <v>2018.0</v>
      </c>
      <c r="AJ41" s="65">
        <v>2019.0</v>
      </c>
      <c r="AK41" s="65">
        <v>2020.0</v>
      </c>
      <c r="AL41" s="65">
        <v>2021.0</v>
      </c>
      <c r="AM41" s="65">
        <v>2022.0</v>
      </c>
      <c r="AN41" s="1"/>
      <c r="AO41" s="1"/>
      <c r="AP41" s="1"/>
    </row>
    <row r="42">
      <c r="A42" s="77" t="str">
        <f t="shared" ref="A42:A44" si="8">A37</f>
        <v>1. Forest</v>
      </c>
      <c r="B42" s="78">
        <f t="shared" ref="B42:AM42" si="7">B37/1000000</f>
        <v>52.57155061</v>
      </c>
      <c r="C42" s="78">
        <f t="shared" si="7"/>
        <v>52.45519544</v>
      </c>
      <c r="D42" s="78">
        <f t="shared" si="7"/>
        <v>52.25453667</v>
      </c>
      <c r="E42" s="78">
        <f t="shared" si="7"/>
        <v>52.035081</v>
      </c>
      <c r="F42" s="78">
        <f t="shared" si="7"/>
        <v>51.44543849</v>
      </c>
      <c r="G42" s="78">
        <f t="shared" si="7"/>
        <v>51.08418037</v>
      </c>
      <c r="H42" s="78">
        <f t="shared" si="7"/>
        <v>50.80692489</v>
      </c>
      <c r="I42" s="78">
        <f t="shared" si="7"/>
        <v>50.32473873</v>
      </c>
      <c r="J42" s="78">
        <f t="shared" si="7"/>
        <v>49.93302156</v>
      </c>
      <c r="K42" s="78">
        <f t="shared" si="7"/>
        <v>49.8692422</v>
      </c>
      <c r="L42" s="78">
        <f t="shared" si="7"/>
        <v>49.9540828</v>
      </c>
      <c r="M42" s="78">
        <f t="shared" si="7"/>
        <v>50.13896239</v>
      </c>
      <c r="N42" s="78">
        <f t="shared" si="7"/>
        <v>50.48031529</v>
      </c>
      <c r="O42" s="78">
        <f t="shared" si="7"/>
        <v>50.35027266</v>
      </c>
      <c r="P42" s="78">
        <f t="shared" si="7"/>
        <v>50.19878829</v>
      </c>
      <c r="Q42" s="78">
        <f t="shared" si="7"/>
        <v>50.16756771</v>
      </c>
      <c r="R42" s="78">
        <f t="shared" si="7"/>
        <v>49.91589292</v>
      </c>
      <c r="S42" s="78">
        <f t="shared" si="7"/>
        <v>49.71237143</v>
      </c>
      <c r="T42" s="78">
        <f t="shared" si="7"/>
        <v>49.39289251</v>
      </c>
      <c r="U42" s="78">
        <f t="shared" si="7"/>
        <v>48.92983455</v>
      </c>
      <c r="V42" s="78">
        <f t="shared" si="7"/>
        <v>48.72548423</v>
      </c>
      <c r="W42" s="78">
        <f t="shared" si="7"/>
        <v>48.74802292</v>
      </c>
      <c r="X42" s="78">
        <f t="shared" si="7"/>
        <v>48.63067508</v>
      </c>
      <c r="Y42" s="78">
        <f t="shared" si="7"/>
        <v>48.69177867</v>
      </c>
      <c r="Z42" s="78">
        <f t="shared" si="7"/>
        <v>48.68513576</v>
      </c>
      <c r="AA42" s="78">
        <f t="shared" si="7"/>
        <v>48.69137953</v>
      </c>
      <c r="AB42" s="78">
        <f t="shared" si="7"/>
        <v>48.57954523</v>
      </c>
      <c r="AC42" s="78">
        <f t="shared" si="7"/>
        <v>48.2827524</v>
      </c>
      <c r="AD42" s="78">
        <f t="shared" si="7"/>
        <v>48.06961861</v>
      </c>
      <c r="AE42" s="78">
        <f t="shared" si="7"/>
        <v>47.90397232</v>
      </c>
      <c r="AF42" s="78">
        <f t="shared" si="7"/>
        <v>47.82655661</v>
      </c>
      <c r="AG42" s="78">
        <f t="shared" si="7"/>
        <v>47.6324879</v>
      </c>
      <c r="AH42" s="78">
        <f t="shared" si="7"/>
        <v>47.48577255</v>
      </c>
      <c r="AI42" s="78">
        <f t="shared" si="7"/>
        <v>47.30718141</v>
      </c>
      <c r="AJ42" s="78">
        <f t="shared" si="7"/>
        <v>47.17474813</v>
      </c>
      <c r="AK42" s="78">
        <f t="shared" si="7"/>
        <v>47.06336784</v>
      </c>
      <c r="AL42" s="78">
        <f t="shared" si="7"/>
        <v>46.98488695</v>
      </c>
      <c r="AM42" s="78">
        <f t="shared" si="7"/>
        <v>46.91368801</v>
      </c>
      <c r="AN42" s="79"/>
      <c r="AO42" s="79"/>
      <c r="AP42" s="79"/>
    </row>
    <row r="43">
      <c r="A43" s="77" t="str">
        <f t="shared" si="8"/>
        <v>2. Non Forest Natural Formation</v>
      </c>
      <c r="B43" s="78">
        <f t="shared" ref="B43:AM43" si="9">B38/1000000</f>
        <v>3.37728938</v>
      </c>
      <c r="C43" s="78">
        <f t="shared" si="9"/>
        <v>3.31613333</v>
      </c>
      <c r="D43" s="78">
        <f t="shared" si="9"/>
        <v>2.907424588</v>
      </c>
      <c r="E43" s="78">
        <f t="shared" si="9"/>
        <v>2.5249873</v>
      </c>
      <c r="F43" s="78">
        <f t="shared" si="9"/>
        <v>2.475735823</v>
      </c>
      <c r="G43" s="78">
        <f t="shared" si="9"/>
        <v>2.437502688</v>
      </c>
      <c r="H43" s="78">
        <f t="shared" si="9"/>
        <v>2.440673103</v>
      </c>
      <c r="I43" s="78">
        <f t="shared" si="9"/>
        <v>2.574269609</v>
      </c>
      <c r="J43" s="78">
        <f t="shared" si="9"/>
        <v>2.629874628</v>
      </c>
      <c r="K43" s="78">
        <f t="shared" si="9"/>
        <v>2.686429634</v>
      </c>
      <c r="L43" s="78">
        <f t="shared" si="9"/>
        <v>2.757280331</v>
      </c>
      <c r="M43" s="78">
        <f t="shared" si="9"/>
        <v>2.709064579</v>
      </c>
      <c r="N43" s="78">
        <f t="shared" si="9"/>
        <v>2.766422753</v>
      </c>
      <c r="O43" s="78">
        <f t="shared" si="9"/>
        <v>2.865150456</v>
      </c>
      <c r="P43" s="78">
        <f t="shared" si="9"/>
        <v>2.934665235</v>
      </c>
      <c r="Q43" s="78">
        <f t="shared" si="9"/>
        <v>2.966992236</v>
      </c>
      <c r="R43" s="78">
        <f t="shared" si="9"/>
        <v>2.933391701</v>
      </c>
      <c r="S43" s="78">
        <f t="shared" si="9"/>
        <v>2.908548034</v>
      </c>
      <c r="T43" s="78">
        <f t="shared" si="9"/>
        <v>2.962673182</v>
      </c>
      <c r="U43" s="78">
        <f t="shared" si="9"/>
        <v>2.938607962</v>
      </c>
      <c r="V43" s="78">
        <f t="shared" si="9"/>
        <v>2.889551281</v>
      </c>
      <c r="W43" s="78">
        <f t="shared" si="9"/>
        <v>2.833521371</v>
      </c>
      <c r="X43" s="78">
        <f t="shared" si="9"/>
        <v>2.790713439</v>
      </c>
      <c r="Y43" s="78">
        <f t="shared" si="9"/>
        <v>2.811589594</v>
      </c>
      <c r="Z43" s="78">
        <f t="shared" si="9"/>
        <v>2.89658664</v>
      </c>
      <c r="AA43" s="78">
        <f t="shared" si="9"/>
        <v>2.941115201</v>
      </c>
      <c r="AB43" s="78">
        <f t="shared" si="9"/>
        <v>2.969564197</v>
      </c>
      <c r="AC43" s="78">
        <f t="shared" si="9"/>
        <v>2.923135578</v>
      </c>
      <c r="AD43" s="78">
        <f t="shared" si="9"/>
        <v>2.922862113</v>
      </c>
      <c r="AE43" s="78">
        <f t="shared" si="9"/>
        <v>2.792753559</v>
      </c>
      <c r="AF43" s="78">
        <f t="shared" si="9"/>
        <v>2.593124551</v>
      </c>
      <c r="AG43" s="78">
        <f t="shared" si="9"/>
        <v>2.737985932</v>
      </c>
      <c r="AH43" s="78">
        <f t="shared" si="9"/>
        <v>2.752973854</v>
      </c>
      <c r="AI43" s="78">
        <f t="shared" si="9"/>
        <v>2.859877322</v>
      </c>
      <c r="AJ43" s="78">
        <f t="shared" si="9"/>
        <v>2.957079004</v>
      </c>
      <c r="AK43" s="78">
        <f t="shared" si="9"/>
        <v>2.954465069</v>
      </c>
      <c r="AL43" s="78">
        <f t="shared" si="9"/>
        <v>2.995398994</v>
      </c>
      <c r="AM43" s="78">
        <f t="shared" si="9"/>
        <v>2.995958733</v>
      </c>
      <c r="AN43" s="79"/>
      <c r="AO43" s="79"/>
      <c r="AP43" s="79"/>
    </row>
    <row r="44">
      <c r="A44" s="77" t="str">
        <f t="shared" si="8"/>
        <v>3. Farming</v>
      </c>
      <c r="B44" s="78">
        <f t="shared" ref="B44:AM44" si="10">B39/1000000</f>
        <v>28.17528868</v>
      </c>
      <c r="C44" s="78">
        <f t="shared" si="10"/>
        <v>28.3465592</v>
      </c>
      <c r="D44" s="78">
        <f t="shared" si="10"/>
        <v>29.05121134</v>
      </c>
      <c r="E44" s="78">
        <f t="shared" si="10"/>
        <v>29.67257204</v>
      </c>
      <c r="F44" s="78">
        <f t="shared" si="10"/>
        <v>30.36645109</v>
      </c>
      <c r="G44" s="78">
        <f t="shared" si="10"/>
        <v>30.74805546</v>
      </c>
      <c r="H44" s="78">
        <f t="shared" si="10"/>
        <v>31.04807448</v>
      </c>
      <c r="I44" s="78">
        <f t="shared" si="10"/>
        <v>31.39689372</v>
      </c>
      <c r="J44" s="78">
        <f t="shared" si="10"/>
        <v>31.76433132</v>
      </c>
      <c r="K44" s="78">
        <f t="shared" si="10"/>
        <v>31.7718124</v>
      </c>
      <c r="L44" s="78">
        <f t="shared" si="10"/>
        <v>31.60145227</v>
      </c>
      <c r="M44" s="78">
        <f t="shared" si="10"/>
        <v>31.4696983</v>
      </c>
      <c r="N44" s="78">
        <f t="shared" si="10"/>
        <v>31.03626035</v>
      </c>
      <c r="O44" s="78">
        <f t="shared" si="10"/>
        <v>31.13901045</v>
      </c>
      <c r="P44" s="78">
        <f t="shared" si="10"/>
        <v>31.30260174</v>
      </c>
      <c r="Q44" s="78">
        <f t="shared" si="10"/>
        <v>31.35253592</v>
      </c>
      <c r="R44" s="78">
        <f t="shared" si="10"/>
        <v>31.65150809</v>
      </c>
      <c r="S44" s="78">
        <f t="shared" si="10"/>
        <v>31.80504959</v>
      </c>
      <c r="T44" s="78">
        <f t="shared" si="10"/>
        <v>32.05008171</v>
      </c>
      <c r="U44" s="78">
        <f t="shared" si="10"/>
        <v>32.2788257</v>
      </c>
      <c r="V44" s="78">
        <f t="shared" si="10"/>
        <v>32.56308613</v>
      </c>
      <c r="W44" s="78">
        <f t="shared" si="10"/>
        <v>32.60280625</v>
      </c>
      <c r="X44" s="78">
        <f t="shared" si="10"/>
        <v>32.76255116</v>
      </c>
      <c r="Y44" s="78">
        <f t="shared" si="10"/>
        <v>32.65679568</v>
      </c>
      <c r="Z44" s="78">
        <f t="shared" si="10"/>
        <v>32.59150153</v>
      </c>
      <c r="AA44" s="78">
        <f t="shared" si="10"/>
        <v>32.60179826</v>
      </c>
      <c r="AB44" s="78">
        <f t="shared" si="10"/>
        <v>32.7221778</v>
      </c>
      <c r="AC44" s="78">
        <f t="shared" si="10"/>
        <v>33.12586673</v>
      </c>
      <c r="AD44" s="78">
        <f t="shared" si="10"/>
        <v>33.46832095</v>
      </c>
      <c r="AE44" s="78">
        <f t="shared" si="10"/>
        <v>33.80553916</v>
      </c>
      <c r="AF44" s="78">
        <f t="shared" si="10"/>
        <v>34.13449977</v>
      </c>
      <c r="AG44" s="78">
        <f t="shared" si="10"/>
        <v>34.15797811</v>
      </c>
      <c r="AH44" s="78">
        <f t="shared" si="10"/>
        <v>34.2388311</v>
      </c>
      <c r="AI44" s="78">
        <f t="shared" si="10"/>
        <v>34.22321268</v>
      </c>
      <c r="AJ44" s="78">
        <f t="shared" si="10"/>
        <v>34.26051144</v>
      </c>
      <c r="AK44" s="78">
        <f t="shared" si="10"/>
        <v>34.26478036</v>
      </c>
      <c r="AL44" s="78">
        <f t="shared" si="10"/>
        <v>34.37102456</v>
      </c>
      <c r="AM44" s="78">
        <f t="shared" si="10"/>
        <v>34.33017797</v>
      </c>
      <c r="AN44" s="79"/>
      <c r="AO44" s="79"/>
      <c r="AP44" s="79"/>
    </row>
    <row r="45">
      <c r="A45" s="2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1"/>
      <c r="AO45" s="1"/>
      <c r="AP45" s="1"/>
    </row>
    <row r="46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</row>
    <row r="60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</row>
    <row r="6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</row>
    <row r="6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</row>
    <row r="6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</row>
    <row r="6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</row>
    <row r="6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</row>
    <row r="66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</row>
    <row r="67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</row>
    <row r="68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</row>
    <row r="69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</row>
    <row r="7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</row>
    <row r="7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</row>
    <row r="76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</row>
    <row r="77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</row>
    <row r="78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</row>
    <row r="79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</row>
    <row r="80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  <row r="118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</row>
    <row r="119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</row>
    <row r="120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</row>
    <row r="121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</row>
    <row r="12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</row>
    <row r="12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</row>
    <row r="12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</row>
    <row r="1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</row>
    <row r="126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</row>
    <row r="127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</row>
    <row r="128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</row>
    <row r="129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</row>
    <row r="130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</row>
    <row r="13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</row>
    <row r="132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</row>
    <row r="13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</row>
    <row r="13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</row>
    <row r="136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</row>
    <row r="137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</row>
    <row r="138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</row>
    <row r="139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</row>
    <row r="140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</row>
    <row r="141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</row>
    <row r="14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</row>
    <row r="143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</row>
    <row r="144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</row>
    <row r="14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</row>
    <row r="146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</row>
    <row r="147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</row>
    <row r="148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</row>
    <row r="149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</row>
    <row r="150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</row>
    <row r="153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</row>
    <row r="154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</row>
    <row r="15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</row>
    <row r="157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</row>
    <row r="158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</row>
    <row r="160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</row>
    <row r="161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</row>
    <row r="162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</row>
    <row r="163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</row>
    <row r="164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</row>
    <row r="16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</row>
    <row r="166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</row>
    <row r="167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</row>
    <row r="168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</row>
    <row r="169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</row>
    <row r="170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</row>
    <row r="171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</row>
    <row r="172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</row>
    <row r="173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</row>
    <row r="174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</row>
    <row r="17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</row>
    <row r="176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</row>
    <row r="177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</row>
    <row r="179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</row>
    <row r="181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</row>
    <row r="182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</row>
    <row r="184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</row>
    <row r="18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</row>
    <row r="186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</row>
    <row r="187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</row>
    <row r="188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</row>
    <row r="190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</row>
    <row r="191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</row>
    <row r="19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</row>
    <row r="194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</row>
    <row r="19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</row>
    <row r="199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</row>
    <row r="200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</row>
    <row r="204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</row>
    <row r="20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</row>
    <row r="206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</row>
    <row r="207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</row>
    <row r="208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</row>
    <row r="211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</row>
    <row r="21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</row>
    <row r="213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</row>
    <row r="214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</row>
    <row r="2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</row>
    <row r="216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</row>
    <row r="217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</row>
    <row r="218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</row>
    <row r="219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</row>
    <row r="220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</row>
    <row r="221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</row>
    <row r="22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</row>
    <row r="223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</row>
    <row r="224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</row>
    <row r="2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</row>
    <row r="226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</row>
    <row r="227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</row>
    <row r="228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</row>
    <row r="229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</row>
    <row r="230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</row>
    <row r="23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</row>
    <row r="23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</row>
    <row r="23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</row>
    <row r="234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</row>
    <row r="23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</row>
    <row r="236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</row>
    <row r="237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</row>
    <row r="238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</row>
    <row r="239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</row>
    <row r="240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</row>
    <row r="24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</row>
    <row r="24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</row>
    <row r="24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</row>
    <row r="244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</row>
    <row r="24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</row>
    <row r="246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</row>
    <row r="247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</row>
    <row r="248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</row>
    <row r="249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</row>
    <row r="250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</row>
    <row r="25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</row>
    <row r="252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</row>
    <row r="25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</row>
    <row r="254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</row>
    <row r="25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</row>
    <row r="256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</row>
    <row r="257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</row>
    <row r="258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</row>
    <row r="259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</row>
    <row r="260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</row>
    <row r="261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</row>
    <row r="262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</row>
    <row r="26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</row>
    <row r="264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</row>
    <row r="26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</row>
    <row r="26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</row>
    <row r="267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</row>
    <row r="268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</row>
    <row r="269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</row>
    <row r="270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</row>
    <row r="271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</row>
    <row r="272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</row>
    <row r="27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</row>
    <row r="274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</row>
    <row r="27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</row>
    <row r="27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</row>
    <row r="277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</row>
    <row r="278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</row>
    <row r="279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</row>
    <row r="280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</row>
    <row r="281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</row>
    <row r="282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</row>
    <row r="28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</row>
    <row r="284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</row>
    <row r="28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</row>
    <row r="28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</row>
    <row r="287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</row>
    <row r="288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</row>
    <row r="289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</row>
    <row r="290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</row>
    <row r="291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</row>
    <row r="292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</row>
    <row r="29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</row>
    <row r="294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</row>
    <row r="29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</row>
    <row r="29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</row>
    <row r="297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</row>
    <row r="298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</row>
    <row r="299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</row>
    <row r="300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</row>
    <row r="301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</row>
    <row r="302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</row>
    <row r="303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</row>
    <row r="304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</row>
    <row r="30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</row>
    <row r="306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</row>
    <row r="307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</row>
    <row r="308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</row>
    <row r="309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</row>
    <row r="310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</row>
    <row r="311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</row>
    <row r="312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</row>
    <row r="313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</row>
    <row r="314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</row>
    <row r="3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</row>
    <row r="316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</row>
    <row r="317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</row>
    <row r="318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</row>
    <row r="319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</row>
    <row r="320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</row>
    <row r="321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</row>
    <row r="322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</row>
    <row r="323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</row>
    <row r="324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</row>
    <row r="3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</row>
    <row r="326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</row>
    <row r="327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</row>
    <row r="328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</row>
    <row r="329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</row>
    <row r="330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</row>
    <row r="331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</row>
    <row r="332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</row>
    <row r="333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</row>
    <row r="334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</row>
    <row r="33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</row>
    <row r="336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</row>
    <row r="337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</row>
    <row r="338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</row>
    <row r="339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</row>
    <row r="340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</row>
    <row r="341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</row>
    <row r="342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</row>
    <row r="343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</row>
    <row r="344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</row>
    <row r="34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</row>
    <row r="346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</row>
    <row r="347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</row>
    <row r="348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</row>
    <row r="349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</row>
    <row r="350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</row>
    <row r="351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</row>
    <row r="352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</row>
    <row r="353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</row>
    <row r="354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</row>
    <row r="35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</row>
    <row r="356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</row>
    <row r="357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</row>
    <row r="358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</row>
    <row r="359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</row>
    <row r="360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</row>
    <row r="361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</row>
    <row r="362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</row>
    <row r="363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</row>
    <row r="364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</row>
    <row r="36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</row>
    <row r="366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</row>
    <row r="367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</row>
    <row r="368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</row>
    <row r="369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</row>
    <row r="370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</row>
    <row r="371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</row>
    <row r="372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</row>
    <row r="373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</row>
    <row r="374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</row>
    <row r="37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</row>
    <row r="376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</row>
    <row r="377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</row>
    <row r="378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</row>
    <row r="379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</row>
    <row r="380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</row>
    <row r="381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</row>
    <row r="382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</row>
    <row r="383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</row>
    <row r="384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</row>
    <row r="38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</row>
    <row r="386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</row>
    <row r="387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</row>
    <row r="388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</row>
    <row r="389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</row>
    <row r="390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</row>
    <row r="391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</row>
    <row r="392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</row>
    <row r="393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</row>
    <row r="394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</row>
    <row r="39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</row>
    <row r="396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</row>
    <row r="397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</row>
    <row r="398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</row>
    <row r="399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</row>
    <row r="400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</row>
    <row r="401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</row>
    <row r="402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</row>
    <row r="403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</row>
    <row r="404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</row>
    <row r="40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</row>
    <row r="406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</row>
    <row r="407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</row>
    <row r="408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</row>
    <row r="409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</row>
    <row r="410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</row>
    <row r="411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</row>
    <row r="412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</row>
    <row r="413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</row>
    <row r="414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</row>
    <row r="4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</row>
    <row r="416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</row>
    <row r="417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</row>
    <row r="418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</row>
    <row r="419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</row>
    <row r="420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</row>
    <row r="421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</row>
    <row r="422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</row>
    <row r="423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</row>
    <row r="424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</row>
    <row r="4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</row>
    <row r="426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</row>
    <row r="427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</row>
    <row r="428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</row>
    <row r="429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</row>
    <row r="430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</row>
    <row r="431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</row>
    <row r="432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</row>
    <row r="433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</row>
    <row r="434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</row>
    <row r="43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</row>
    <row r="436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</row>
    <row r="437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</row>
    <row r="438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</row>
    <row r="439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</row>
    <row r="440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</row>
    <row r="441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</row>
    <row r="442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</row>
    <row r="443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</row>
    <row r="444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</row>
    <row r="44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</row>
    <row r="446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</row>
    <row r="447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</row>
    <row r="448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</row>
    <row r="449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</row>
    <row r="450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</row>
    <row r="451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</row>
    <row r="45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</row>
    <row r="453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</row>
    <row r="454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</row>
    <row r="45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</row>
    <row r="456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</row>
    <row r="457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</row>
    <row r="458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</row>
    <row r="459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</row>
    <row r="460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</row>
    <row r="461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</row>
    <row r="462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</row>
    <row r="463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</row>
    <row r="464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</row>
    <row r="46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</row>
    <row r="466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</row>
    <row r="467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</row>
    <row r="468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</row>
    <row r="469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</row>
    <row r="470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</row>
    <row r="471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</row>
    <row r="472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</row>
    <row r="473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</row>
    <row r="474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</row>
    <row r="47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</row>
    <row r="476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</row>
    <row r="477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</row>
    <row r="478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</row>
    <row r="479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</row>
    <row r="480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</row>
    <row r="481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</row>
    <row r="482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</row>
    <row r="483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</row>
    <row r="484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</row>
    <row r="48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</row>
    <row r="486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</row>
    <row r="487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</row>
    <row r="488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</row>
    <row r="489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</row>
    <row r="490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</row>
    <row r="491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</row>
    <row r="492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</row>
    <row r="493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</row>
    <row r="494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</row>
    <row r="49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</row>
    <row r="496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</row>
    <row r="497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</row>
    <row r="498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</row>
    <row r="499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</row>
    <row r="500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</row>
    <row r="501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</row>
    <row r="502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</row>
    <row r="503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</row>
    <row r="504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</row>
    <row r="50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</row>
    <row r="506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</row>
    <row r="507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</row>
    <row r="508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</row>
    <row r="509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</row>
    <row r="510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</row>
    <row r="511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</row>
    <row r="512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</row>
    <row r="513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</row>
    <row r="514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</row>
    <row r="5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</row>
    <row r="516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</row>
    <row r="517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</row>
    <row r="518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</row>
    <row r="519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</row>
    <row r="520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</row>
    <row r="521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</row>
    <row r="522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</row>
    <row r="523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</row>
    <row r="524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</row>
    <row r="5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</row>
    <row r="526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</row>
    <row r="527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</row>
    <row r="528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</row>
    <row r="529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</row>
    <row r="530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</row>
    <row r="531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</row>
    <row r="532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</row>
    <row r="533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</row>
    <row r="534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</row>
    <row r="53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</row>
    <row r="536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</row>
    <row r="537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</row>
    <row r="538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</row>
    <row r="539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</row>
    <row r="540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</row>
    <row r="541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</row>
    <row r="542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</row>
    <row r="543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</row>
    <row r="544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</row>
    <row r="54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</row>
    <row r="546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</row>
    <row r="547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</row>
    <row r="548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</row>
    <row r="549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</row>
    <row r="550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</row>
    <row r="551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</row>
    <row r="552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</row>
    <row r="553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</row>
    <row r="554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</row>
    <row r="55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</row>
    <row r="556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</row>
    <row r="557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</row>
    <row r="558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</row>
    <row r="559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</row>
    <row r="560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</row>
    <row r="561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</row>
    <row r="562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</row>
    <row r="563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</row>
    <row r="564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</row>
    <row r="56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</row>
    <row r="566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</row>
    <row r="567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</row>
    <row r="568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</row>
    <row r="569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</row>
    <row r="570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</row>
    <row r="571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</row>
    <row r="572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</row>
    <row r="573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</row>
    <row r="574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</row>
    <row r="57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</row>
    <row r="576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</row>
    <row r="577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</row>
    <row r="578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</row>
    <row r="579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</row>
    <row r="580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</row>
    <row r="581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</row>
    <row r="582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</row>
    <row r="583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</row>
    <row r="584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</row>
    <row r="58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</row>
    <row r="586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</row>
    <row r="587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</row>
    <row r="588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</row>
    <row r="589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</row>
    <row r="590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</row>
    <row r="591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</row>
    <row r="592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</row>
    <row r="593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</row>
    <row r="594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</row>
    <row r="59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</row>
    <row r="596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</row>
    <row r="597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</row>
    <row r="598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</row>
    <row r="599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</row>
    <row r="600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</row>
    <row r="601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</row>
    <row r="602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</row>
    <row r="603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</row>
    <row r="604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</row>
    <row r="60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</row>
    <row r="606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</row>
    <row r="607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</row>
    <row r="608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</row>
    <row r="609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</row>
    <row r="610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</row>
    <row r="611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</row>
    <row r="612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</row>
    <row r="613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</row>
    <row r="614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</row>
    <row r="6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</row>
    <row r="616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</row>
    <row r="617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</row>
    <row r="618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</row>
    <row r="619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</row>
    <row r="620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</row>
    <row r="621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</row>
    <row r="622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</row>
    <row r="623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</row>
    <row r="624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</row>
    <row r="6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</row>
    <row r="626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</row>
    <row r="627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</row>
    <row r="628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</row>
    <row r="629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</row>
    <row r="630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</row>
    <row r="631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</row>
    <row r="632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</row>
    <row r="633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</row>
    <row r="634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</row>
    <row r="63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</row>
    <row r="636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</row>
    <row r="637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</row>
    <row r="638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</row>
    <row r="639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</row>
    <row r="640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</row>
    <row r="641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</row>
    <row r="642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</row>
    <row r="643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</row>
    <row r="644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</row>
    <row r="64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</row>
    <row r="646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</row>
    <row r="647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</row>
    <row r="648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</row>
    <row r="649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</row>
    <row r="650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</row>
    <row r="651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</row>
    <row r="652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</row>
    <row r="653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</row>
    <row r="654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</row>
    <row r="65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</row>
    <row r="656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</row>
    <row r="657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</row>
    <row r="658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</row>
    <row r="659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</row>
    <row r="660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</row>
    <row r="661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</row>
    <row r="662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</row>
    <row r="663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</row>
    <row r="664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</row>
    <row r="66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</row>
    <row r="666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</row>
    <row r="667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</row>
    <row r="668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</row>
    <row r="669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</row>
    <row r="670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</row>
    <row r="671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</row>
    <row r="672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</row>
    <row r="673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</row>
    <row r="674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</row>
    <row r="67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</row>
    <row r="676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</row>
    <row r="677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</row>
    <row r="678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</row>
    <row r="679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</row>
    <row r="680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</row>
    <row r="681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</row>
    <row r="682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</row>
    <row r="683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</row>
    <row r="684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</row>
    <row r="68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</row>
    <row r="686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</row>
    <row r="687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</row>
    <row r="688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</row>
    <row r="689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</row>
    <row r="690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</row>
    <row r="691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</row>
    <row r="692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</row>
    <row r="693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</row>
    <row r="694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</row>
    <row r="69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</row>
    <row r="696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</row>
    <row r="697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</row>
    <row r="698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</row>
    <row r="699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</row>
    <row r="700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</row>
    <row r="701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</row>
    <row r="702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</row>
    <row r="703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</row>
    <row r="704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</row>
    <row r="70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</row>
    <row r="706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</row>
    <row r="707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</row>
    <row r="708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</row>
    <row r="709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</row>
    <row r="710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</row>
    <row r="711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</row>
    <row r="712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</row>
    <row r="713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</row>
    <row r="714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</row>
    <row r="7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</row>
    <row r="716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</row>
    <row r="717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</row>
    <row r="718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</row>
    <row r="719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</row>
    <row r="720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</row>
    <row r="721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</row>
    <row r="722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</row>
    <row r="723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</row>
    <row r="724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</row>
    <row r="7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</row>
    <row r="726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</row>
    <row r="727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</row>
    <row r="728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</row>
    <row r="729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</row>
    <row r="730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</row>
    <row r="731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</row>
    <row r="732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</row>
    <row r="733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</row>
    <row r="734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</row>
    <row r="73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</row>
    <row r="736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</row>
    <row r="737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</row>
    <row r="738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</row>
    <row r="739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</row>
    <row r="740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</row>
    <row r="741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</row>
    <row r="742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</row>
    <row r="743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</row>
    <row r="744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</row>
    <row r="74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</row>
    <row r="746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</row>
    <row r="747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</row>
    <row r="748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</row>
    <row r="749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</row>
    <row r="750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</row>
    <row r="751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</row>
    <row r="752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</row>
    <row r="753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</row>
    <row r="754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</row>
    <row r="75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</row>
    <row r="756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</row>
    <row r="757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</row>
    <row r="758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</row>
    <row r="759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</row>
    <row r="760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</row>
    <row r="761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</row>
    <row r="762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</row>
    <row r="763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</row>
    <row r="764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</row>
    <row r="76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</row>
    <row r="766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</row>
    <row r="767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</row>
    <row r="768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</row>
    <row r="769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</row>
    <row r="770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</row>
    <row r="771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</row>
    <row r="772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</row>
    <row r="773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</row>
    <row r="774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</row>
    <row r="77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</row>
    <row r="776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</row>
    <row r="777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</row>
    <row r="778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</row>
    <row r="779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</row>
    <row r="780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</row>
    <row r="781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</row>
    <row r="782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</row>
    <row r="783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</row>
    <row r="784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</row>
    <row r="78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</row>
    <row r="786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</row>
    <row r="787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</row>
    <row r="788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</row>
    <row r="789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</row>
    <row r="790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</row>
    <row r="791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</row>
    <row r="792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</row>
    <row r="793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</row>
    <row r="794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</row>
    <row r="79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</row>
    <row r="796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</row>
    <row r="797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</row>
    <row r="798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</row>
    <row r="799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</row>
    <row r="800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</row>
    <row r="801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</row>
    <row r="802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</row>
    <row r="803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</row>
    <row r="804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</row>
    <row r="80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</row>
    <row r="806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</row>
    <row r="807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</row>
    <row r="808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</row>
    <row r="809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</row>
    <row r="810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</row>
    <row r="811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</row>
    <row r="812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</row>
    <row r="813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</row>
    <row r="814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</row>
    <row r="8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</row>
    <row r="816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</row>
    <row r="817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</row>
    <row r="818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</row>
    <row r="819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</row>
    <row r="820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</row>
    <row r="821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</row>
    <row r="822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</row>
    <row r="823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</row>
    <row r="824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</row>
    <row r="8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</row>
    <row r="826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</row>
    <row r="827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</row>
    <row r="828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</row>
    <row r="829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</row>
    <row r="830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</row>
    <row r="831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</row>
    <row r="832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</row>
    <row r="833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</row>
    <row r="834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</row>
    <row r="83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</row>
    <row r="836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</row>
    <row r="837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</row>
    <row r="838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</row>
    <row r="839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</row>
    <row r="840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</row>
    <row r="841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</row>
    <row r="842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</row>
    <row r="843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</row>
    <row r="844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</row>
    <row r="84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</row>
    <row r="846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</row>
    <row r="847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</row>
    <row r="848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</row>
    <row r="849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</row>
    <row r="850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</row>
    <row r="851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</row>
    <row r="852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</row>
    <row r="853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</row>
    <row r="854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</row>
    <row r="85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</row>
    <row r="856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</row>
    <row r="857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</row>
    <row r="858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</row>
    <row r="859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</row>
    <row r="860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</row>
    <row r="861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</row>
    <row r="862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</row>
    <row r="863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</row>
    <row r="864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</row>
    <row r="86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</row>
    <row r="866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</row>
    <row r="867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</row>
    <row r="868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</row>
    <row r="869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</row>
    <row r="870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</row>
    <row r="871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</row>
    <row r="872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</row>
    <row r="873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</row>
    <row r="874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</row>
    <row r="87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</row>
    <row r="876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</row>
    <row r="877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</row>
    <row r="878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</row>
    <row r="879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</row>
    <row r="880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</row>
    <row r="881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</row>
    <row r="882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</row>
    <row r="883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</row>
    <row r="884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</row>
    <row r="88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</row>
    <row r="886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</row>
    <row r="887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</row>
    <row r="888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</row>
    <row r="889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</row>
    <row r="890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</row>
    <row r="891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</row>
    <row r="892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</row>
    <row r="893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</row>
    <row r="894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</row>
    <row r="89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</row>
    <row r="896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</row>
    <row r="897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</row>
    <row r="898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</row>
    <row r="899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</row>
    <row r="900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</row>
    <row r="901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</row>
    <row r="902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</row>
    <row r="903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</row>
    <row r="904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</row>
    <row r="90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</row>
    <row r="906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</row>
    <row r="907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</row>
    <row r="908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</row>
    <row r="909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</row>
    <row r="910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</row>
    <row r="911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</row>
    <row r="912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</row>
    <row r="913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</row>
    <row r="914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</row>
    <row r="9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</row>
    <row r="916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</row>
    <row r="917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</row>
    <row r="918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</row>
    <row r="919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</row>
    <row r="920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</row>
    <row r="921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</row>
    <row r="922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</row>
    <row r="923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</row>
    <row r="924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</row>
    <row r="9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</row>
    <row r="926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</row>
    <row r="927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</row>
    <row r="928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</row>
    <row r="929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</row>
    <row r="930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</row>
    <row r="931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</row>
    <row r="932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</row>
    <row r="933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</row>
    <row r="934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</row>
    <row r="93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</row>
    <row r="936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</row>
    <row r="937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</row>
    <row r="938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</row>
    <row r="939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</row>
    <row r="940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</row>
    <row r="941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</row>
    <row r="942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</row>
    <row r="943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</row>
    <row r="944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</row>
    <row r="94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</row>
    <row r="946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</row>
    <row r="947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</row>
    <row r="948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</row>
    <row r="949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</row>
    <row r="950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</row>
    <row r="951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</row>
    <row r="952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</row>
    <row r="953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</row>
    <row r="954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</row>
    <row r="95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</row>
    <row r="956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</row>
    <row r="957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</row>
    <row r="958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</row>
    <row r="959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</row>
    <row r="960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</row>
    <row r="961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</row>
    <row r="96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</row>
    <row r="963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</row>
    <row r="964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</row>
    <row r="96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</row>
    <row r="966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</row>
    <row r="967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</row>
    <row r="968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</row>
    <row r="969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</row>
    <row r="970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</row>
    <row r="971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</row>
    <row r="972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</row>
    <row r="973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</row>
    <row r="974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</row>
    <row r="97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</row>
    <row r="976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</row>
    <row r="977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</row>
    <row r="978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</row>
    <row r="979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</row>
    <row r="980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</row>
    <row r="981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</row>
    <row r="982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</row>
    <row r="983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</row>
    <row r="984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</row>
    <row r="98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</row>
    <row r="986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</row>
    <row r="987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</row>
    <row r="988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</row>
    <row r="989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</row>
    <row r="990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</row>
    <row r="991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</row>
    <row r="992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</row>
    <row r="993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</row>
    <row r="994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</row>
    <row r="99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</row>
    <row r="996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</row>
    <row r="997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</row>
    <row r="998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</row>
    <row r="999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</row>
    <row r="1000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</row>
    <row r="1001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</row>
    <row r="1002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</row>
    <row r="1003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</row>
    <row r="1004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</row>
    <row r="1005" ht="15.75" customHeight="1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0.1" defaultRowHeight="15.0"/>
  <cols>
    <col customWidth="1" min="1" max="1" width="11.0"/>
    <col customWidth="1" min="2" max="2" width="20.4"/>
    <col customWidth="1" min="3" max="26" width="11.0"/>
  </cols>
  <sheetData>
    <row r="1">
      <c r="A1" s="81"/>
      <c r="B1" s="82"/>
    </row>
    <row r="2">
      <c r="B2" s="83" t="s">
        <v>61</v>
      </c>
    </row>
    <row r="4">
      <c r="B4" s="84">
        <f>'GRAFICO HISTORICO'!AO18</f>
        <v>0.2184499106</v>
      </c>
      <c r="C4" s="85" t="s">
        <v>62</v>
      </c>
      <c r="I4" s="46"/>
    </row>
    <row r="5">
      <c r="B5" s="73"/>
    </row>
    <row r="6">
      <c r="B6" s="84">
        <f>'GRAFICO HISTORICO'!AP3</f>
        <v>0.1079413488</v>
      </c>
      <c r="C6" s="85" t="s">
        <v>63</v>
      </c>
    </row>
    <row r="7">
      <c r="B7" s="73"/>
    </row>
    <row r="8">
      <c r="B8" s="86">
        <f>'DADOS COBERTURA CAATINGA'!E5+'DADOS COBERTURA CAATINGA'!E10</f>
        <v>0.5785880813</v>
      </c>
      <c r="C8" s="85" t="s">
        <v>64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7"/>
    <col customWidth="1" min="2" max="2" width="24.1"/>
    <col customWidth="1" hidden="1" min="3" max="3" width="19.9"/>
    <col customWidth="1" hidden="1" min="4" max="4" width="20.9"/>
    <col customWidth="1" hidden="1" min="5" max="6" width="18.7"/>
    <col customWidth="1" hidden="1" min="7" max="7" width="19.9"/>
    <col customWidth="1" hidden="1" min="8" max="8" width="20.9"/>
    <col customWidth="1" hidden="1" min="9" max="9" width="19.9"/>
    <col customWidth="1" hidden="1" min="10" max="10" width="15.3"/>
    <col customWidth="1" hidden="1" min="11" max="11" width="24.1"/>
    <col customWidth="1" min="12" max="12" width="19.9"/>
    <col customWidth="1" hidden="1" min="13" max="13" width="18.7"/>
    <col customWidth="1" hidden="1" min="14" max="14" width="7.7"/>
    <col customWidth="1" hidden="1" min="15" max="15" width="15.3"/>
    <col customWidth="1" hidden="1" min="16" max="16" width="5.4"/>
    <col customWidth="1" hidden="1" min="17" max="17" width="18.7"/>
    <col customWidth="1" hidden="1" min="18" max="19" width="19.9"/>
    <col customWidth="1" hidden="1" min="20" max="20" width="13.1"/>
    <col customWidth="1" hidden="1" min="21" max="21" width="20.9"/>
    <col customWidth="1" hidden="1" min="22" max="24" width="8.9"/>
    <col customWidth="1" hidden="1" min="25" max="25" width="20.9"/>
    <col customWidth="1" hidden="1" min="26" max="26" width="8.9"/>
    <col customWidth="1" hidden="1" min="27" max="28" width="19.9"/>
    <col customWidth="1" hidden="1" min="29" max="29" width="11.0"/>
    <col customWidth="1" hidden="1" min="30" max="33" width="8.9"/>
    <col customWidth="1" hidden="1" min="34" max="34" width="19.9"/>
    <col customWidth="1" hidden="1" min="35" max="36" width="20.9"/>
    <col customWidth="1" hidden="1" min="37" max="37" width="16.4"/>
    <col customWidth="1" hidden="1" min="38" max="38" width="20.9"/>
  </cols>
  <sheetData>
    <row r="1" ht="15.75" customHeight="1">
      <c r="A1" s="87" t="s">
        <v>65</v>
      </c>
      <c r="B1" s="88" t="s">
        <v>65</v>
      </c>
      <c r="C1" s="89">
        <v>2017.0</v>
      </c>
      <c r="D1" s="89" t="s">
        <v>65</v>
      </c>
      <c r="E1" s="89" t="s">
        <v>65</v>
      </c>
      <c r="F1" s="89" t="s">
        <v>65</v>
      </c>
      <c r="G1" s="89" t="s">
        <v>65</v>
      </c>
      <c r="H1" s="89" t="s">
        <v>65</v>
      </c>
      <c r="I1" s="89" t="s">
        <v>65</v>
      </c>
      <c r="J1" s="89" t="s">
        <v>65</v>
      </c>
      <c r="K1" s="89" t="s">
        <v>65</v>
      </c>
      <c r="L1" s="89"/>
      <c r="M1" s="89" t="s">
        <v>65</v>
      </c>
      <c r="N1" s="89" t="s">
        <v>65</v>
      </c>
      <c r="O1" s="89" t="s">
        <v>65</v>
      </c>
      <c r="P1" s="89" t="s">
        <v>65</v>
      </c>
      <c r="Q1" s="89" t="s">
        <v>65</v>
      </c>
      <c r="R1" s="89" t="s">
        <v>65</v>
      </c>
      <c r="S1" s="89" t="s">
        <v>65</v>
      </c>
      <c r="T1" s="89" t="s">
        <v>65</v>
      </c>
      <c r="U1" s="89" t="s">
        <v>65</v>
      </c>
      <c r="Y1" s="89" t="s">
        <v>65</v>
      </c>
      <c r="Z1" s="89" t="s">
        <v>65</v>
      </c>
      <c r="AA1" s="89" t="s">
        <v>65</v>
      </c>
      <c r="AB1" s="89" t="s">
        <v>65</v>
      </c>
      <c r="AC1" s="89" t="s">
        <v>65</v>
      </c>
      <c r="AH1" s="89" t="s">
        <v>65</v>
      </c>
      <c r="AI1" s="89" t="s">
        <v>65</v>
      </c>
      <c r="AJ1" s="89" t="s">
        <v>65</v>
      </c>
      <c r="AK1" s="89" t="s">
        <v>65</v>
      </c>
      <c r="AL1" s="89" t="s">
        <v>65</v>
      </c>
    </row>
    <row r="2" ht="15.75" customHeight="1">
      <c r="A2" s="87" t="s">
        <v>65</v>
      </c>
      <c r="B2" s="88" t="s">
        <v>65</v>
      </c>
      <c r="C2" s="87" t="s">
        <v>66</v>
      </c>
      <c r="D2" s="87" t="s">
        <v>67</v>
      </c>
      <c r="E2" s="87" t="s">
        <v>68</v>
      </c>
      <c r="F2" s="87" t="s">
        <v>69</v>
      </c>
      <c r="G2" s="87" t="s">
        <v>70</v>
      </c>
      <c r="H2" s="87" t="s">
        <v>71</v>
      </c>
      <c r="I2" s="87" t="s">
        <v>72</v>
      </c>
      <c r="J2" s="87" t="s">
        <v>73</v>
      </c>
      <c r="K2" s="87" t="s">
        <v>74</v>
      </c>
      <c r="L2" s="87" t="s">
        <v>75</v>
      </c>
      <c r="M2" s="87" t="s">
        <v>76</v>
      </c>
      <c r="N2" s="87" t="s">
        <v>77</v>
      </c>
      <c r="O2" s="87" t="s">
        <v>78</v>
      </c>
      <c r="P2" s="87" t="s">
        <v>10</v>
      </c>
      <c r="Q2" s="87" t="s">
        <v>79</v>
      </c>
      <c r="R2" s="87" t="s">
        <v>80</v>
      </c>
      <c r="S2" s="87" t="s">
        <v>81</v>
      </c>
      <c r="T2" s="87" t="s">
        <v>82</v>
      </c>
      <c r="U2" s="87" t="s">
        <v>83</v>
      </c>
      <c r="Y2" s="87" t="s">
        <v>84</v>
      </c>
      <c r="Z2" s="87" t="s">
        <v>85</v>
      </c>
      <c r="AA2" s="87" t="s">
        <v>86</v>
      </c>
      <c r="AB2" s="87" t="s">
        <v>87</v>
      </c>
      <c r="AC2" s="87" t="s">
        <v>12</v>
      </c>
      <c r="AH2" s="87" t="s">
        <v>11</v>
      </c>
      <c r="AI2" s="87" t="s">
        <v>88</v>
      </c>
      <c r="AJ2" s="87" t="s">
        <v>89</v>
      </c>
      <c r="AK2" s="87" t="s">
        <v>13</v>
      </c>
      <c r="AL2" s="87" t="s">
        <v>90</v>
      </c>
    </row>
    <row r="3" ht="15.75" customHeight="1">
      <c r="A3" s="89">
        <v>1985.0</v>
      </c>
      <c r="B3" s="88" t="s">
        <v>68</v>
      </c>
      <c r="C3" s="90">
        <v>6640658.1234949</v>
      </c>
      <c r="D3" s="87">
        <v>334692.74956039</v>
      </c>
      <c r="E3" s="90">
        <v>3.2748752219218E7</v>
      </c>
      <c r="F3" s="90">
        <v>5911722.5038574</v>
      </c>
      <c r="G3" s="90">
        <v>595157.50959073</v>
      </c>
      <c r="H3" s="90">
        <v>1649613.8993811</v>
      </c>
      <c r="I3" s="90">
        <v>131117.94337042</v>
      </c>
      <c r="J3" s="90" t="s">
        <v>91</v>
      </c>
      <c r="K3" s="90">
        <v>1037177.9971152</v>
      </c>
      <c r="L3" s="90">
        <f t="shared" ref="L3:L7" si="1">SUM(M3:AL3)</f>
        <v>215147.6404</v>
      </c>
      <c r="M3" s="87">
        <v>1377.516026654</v>
      </c>
      <c r="N3" s="87" t="s">
        <v>91</v>
      </c>
      <c r="O3" s="87" t="s">
        <v>91</v>
      </c>
      <c r="P3" s="87" t="s">
        <v>91</v>
      </c>
      <c r="Q3" s="87">
        <v>6439.0295028015</v>
      </c>
      <c r="R3" s="87">
        <v>12937.489300226</v>
      </c>
      <c r="S3" s="87">
        <v>4.2081865722656</v>
      </c>
      <c r="T3" s="87" t="s">
        <v>91</v>
      </c>
      <c r="U3" s="87">
        <v>41.225391046143</v>
      </c>
      <c r="Y3" s="87">
        <v>30.271406915283</v>
      </c>
      <c r="Z3" s="87" t="s">
        <v>91</v>
      </c>
      <c r="AA3" s="87">
        <v>1841.7452289978</v>
      </c>
      <c r="AB3" s="87">
        <v>801.19511436768</v>
      </c>
      <c r="AC3" s="87" t="s">
        <v>91</v>
      </c>
      <c r="AH3" s="87" t="s">
        <v>91</v>
      </c>
      <c r="AI3" s="87">
        <v>0.93086105957031</v>
      </c>
      <c r="AJ3" s="87">
        <v>1.5183484558106</v>
      </c>
      <c r="AK3" s="87" t="s">
        <v>91</v>
      </c>
      <c r="AL3" s="87">
        <v>191672.51103137</v>
      </c>
    </row>
    <row r="4" ht="15.75" customHeight="1">
      <c r="A4" s="89">
        <v>1985.0</v>
      </c>
      <c r="B4" s="88" t="s">
        <v>69</v>
      </c>
      <c r="C4" s="90">
        <v>9182233.5997928</v>
      </c>
      <c r="D4" s="87">
        <v>3370551.7779101</v>
      </c>
      <c r="E4" s="90">
        <v>3181352.4987276</v>
      </c>
      <c r="F4" s="90">
        <v>4.0719446729897E7</v>
      </c>
      <c r="G4" s="90">
        <v>386646.90781805</v>
      </c>
      <c r="H4" s="90">
        <v>4461769.9338386</v>
      </c>
      <c r="I4" s="90">
        <v>89052.774382806</v>
      </c>
      <c r="J4" s="90" t="s">
        <v>91</v>
      </c>
      <c r="K4" s="90">
        <v>1369796.9039555</v>
      </c>
      <c r="L4" s="90">
        <f t="shared" si="1"/>
        <v>133641.0545</v>
      </c>
      <c r="M4" s="87">
        <v>2172.3169566773</v>
      </c>
      <c r="N4" s="87" t="s">
        <v>91</v>
      </c>
      <c r="O4" s="87" t="s">
        <v>91</v>
      </c>
      <c r="P4" s="87" t="s">
        <v>91</v>
      </c>
      <c r="Q4" s="87">
        <v>14.824047589111</v>
      </c>
      <c r="R4" s="87">
        <v>23307.9949513</v>
      </c>
      <c r="S4" s="87">
        <v>2.731044140625</v>
      </c>
      <c r="T4" s="87" t="s">
        <v>91</v>
      </c>
      <c r="U4" s="87">
        <v>41.22683994751</v>
      </c>
      <c r="Y4" s="87">
        <v>41.972004290771</v>
      </c>
      <c r="Z4" s="87" t="s">
        <v>91</v>
      </c>
      <c r="AA4" s="87">
        <v>2010.8362333435</v>
      </c>
      <c r="AB4" s="87">
        <v>1066.1409171204</v>
      </c>
      <c r="AC4" s="87" t="s">
        <v>91</v>
      </c>
      <c r="AH4" s="87" t="s">
        <v>91</v>
      </c>
      <c r="AI4" s="87" t="s">
        <v>91</v>
      </c>
      <c r="AJ4" s="87">
        <v>1.5948858581543</v>
      </c>
      <c r="AK4" s="87" t="s">
        <v>91</v>
      </c>
      <c r="AL4" s="87">
        <v>104981.41664799</v>
      </c>
    </row>
    <row r="5" ht="15.75" customHeight="1">
      <c r="A5" s="89">
        <v>1985.0</v>
      </c>
      <c r="B5" s="88" t="s">
        <v>11</v>
      </c>
      <c r="C5" s="90" t="s">
        <v>91</v>
      </c>
      <c r="D5" s="87" t="s">
        <v>91</v>
      </c>
      <c r="E5" s="90" t="s">
        <v>91</v>
      </c>
      <c r="F5" s="90" t="s">
        <v>91</v>
      </c>
      <c r="G5" s="90" t="s">
        <v>91</v>
      </c>
      <c r="H5" s="90" t="s">
        <v>91</v>
      </c>
      <c r="I5" s="90" t="s">
        <v>91</v>
      </c>
      <c r="J5" s="90" t="s">
        <v>91</v>
      </c>
      <c r="K5" s="90" t="s">
        <v>91</v>
      </c>
      <c r="L5" s="90">
        <f t="shared" si="1"/>
        <v>0.1784661011</v>
      </c>
      <c r="M5" s="87" t="s">
        <v>91</v>
      </c>
      <c r="N5" s="87" t="s">
        <v>91</v>
      </c>
      <c r="O5" s="87" t="s">
        <v>91</v>
      </c>
      <c r="P5" s="87" t="s">
        <v>91</v>
      </c>
      <c r="Q5" s="87" t="s">
        <v>91</v>
      </c>
      <c r="R5" s="87" t="s">
        <v>91</v>
      </c>
      <c r="S5" s="87" t="s">
        <v>91</v>
      </c>
      <c r="T5" s="87" t="s">
        <v>91</v>
      </c>
      <c r="U5" s="87" t="s">
        <v>91</v>
      </c>
      <c r="Y5" s="87" t="s">
        <v>91</v>
      </c>
      <c r="Z5" s="87" t="s">
        <v>91</v>
      </c>
      <c r="AA5" s="87" t="s">
        <v>91</v>
      </c>
      <c r="AB5" s="87" t="s">
        <v>91</v>
      </c>
      <c r="AC5" s="87" t="s">
        <v>91</v>
      </c>
      <c r="AH5" s="87">
        <v>0.17846610107422</v>
      </c>
      <c r="AI5" s="87" t="s">
        <v>91</v>
      </c>
      <c r="AJ5" s="87" t="s">
        <v>91</v>
      </c>
      <c r="AK5" s="87" t="s">
        <v>91</v>
      </c>
      <c r="AL5" s="87" t="s">
        <v>91</v>
      </c>
    </row>
    <row r="6" ht="15.75" customHeight="1">
      <c r="A6" s="89">
        <v>1985.0</v>
      </c>
      <c r="B6" s="88" t="s">
        <v>67</v>
      </c>
      <c r="C6" s="90">
        <v>1574487.064632</v>
      </c>
      <c r="D6" s="87">
        <v>1.7389606651641E7</v>
      </c>
      <c r="E6" s="90">
        <v>183642.82244149</v>
      </c>
      <c r="F6" s="90">
        <v>2489874.6527767</v>
      </c>
      <c r="G6" s="90">
        <v>91164.412490716</v>
      </c>
      <c r="H6" s="90">
        <v>1493830.2921135</v>
      </c>
      <c r="I6" s="90">
        <v>30597.917795227</v>
      </c>
      <c r="J6" s="90" t="s">
        <v>91</v>
      </c>
      <c r="K6" s="90">
        <v>501182.81692306</v>
      </c>
      <c r="L6" s="90">
        <f t="shared" si="1"/>
        <v>57095.97696</v>
      </c>
      <c r="M6" s="87">
        <v>2679.5681428955</v>
      </c>
      <c r="N6" s="87" t="s">
        <v>91</v>
      </c>
      <c r="O6" s="87" t="s">
        <v>91</v>
      </c>
      <c r="P6" s="87" t="s">
        <v>91</v>
      </c>
      <c r="Q6" s="87">
        <v>109.75527589111</v>
      </c>
      <c r="R6" s="87">
        <v>12949.911246466</v>
      </c>
      <c r="S6" s="87">
        <v>0.79891500854492</v>
      </c>
      <c r="T6" s="87" t="s">
        <v>91</v>
      </c>
      <c r="U6" s="87">
        <v>12.044716827393</v>
      </c>
      <c r="Y6" s="87">
        <v>55.015802917481</v>
      </c>
      <c r="Z6" s="87" t="s">
        <v>91</v>
      </c>
      <c r="AA6" s="87">
        <v>2870.7179434387</v>
      </c>
      <c r="AB6" s="87">
        <v>1214.7600950745</v>
      </c>
      <c r="AC6" s="87" t="s">
        <v>91</v>
      </c>
      <c r="AH6" s="87" t="s">
        <v>91</v>
      </c>
      <c r="AI6" s="87" t="s">
        <v>91</v>
      </c>
      <c r="AJ6" s="87">
        <v>39.439852233887</v>
      </c>
      <c r="AK6" s="87" t="s">
        <v>91</v>
      </c>
      <c r="AL6" s="87">
        <v>37163.964968427</v>
      </c>
    </row>
    <row r="7" ht="15.75" customHeight="1">
      <c r="A7" s="89">
        <v>1985.0</v>
      </c>
      <c r="B7" s="88" t="s">
        <v>70</v>
      </c>
      <c r="C7" s="90">
        <v>29622.562168249</v>
      </c>
      <c r="D7" s="87">
        <v>10957.498900287</v>
      </c>
      <c r="E7" s="90">
        <v>40012.079309082</v>
      </c>
      <c r="F7" s="90">
        <v>23430.796663062</v>
      </c>
      <c r="G7" s="90">
        <v>343438.9805044</v>
      </c>
      <c r="H7" s="90">
        <v>37236.433051282</v>
      </c>
      <c r="I7" s="90">
        <v>6697.3877895203</v>
      </c>
      <c r="J7" s="90" t="s">
        <v>91</v>
      </c>
      <c r="K7" s="90">
        <v>24046.344274878</v>
      </c>
      <c r="L7" s="90">
        <f t="shared" si="1"/>
        <v>195.0389346</v>
      </c>
      <c r="M7" s="87" t="s">
        <v>91</v>
      </c>
      <c r="N7" s="87" t="s">
        <v>91</v>
      </c>
      <c r="O7" s="87" t="s">
        <v>91</v>
      </c>
      <c r="P7" s="87" t="s">
        <v>91</v>
      </c>
      <c r="Q7" s="87" t="s">
        <v>91</v>
      </c>
      <c r="R7" s="87">
        <v>66.034490087891</v>
      </c>
      <c r="S7" s="87">
        <v>0.43017806396484</v>
      </c>
      <c r="T7" s="87" t="s">
        <v>91</v>
      </c>
      <c r="U7" s="87">
        <v>0.086067425537109</v>
      </c>
      <c r="Y7" s="87" t="s">
        <v>91</v>
      </c>
      <c r="Z7" s="87" t="s">
        <v>91</v>
      </c>
      <c r="AA7" s="87">
        <v>43.31562722168</v>
      </c>
      <c r="AB7" s="87">
        <v>19.233795544434</v>
      </c>
      <c r="AC7" s="87" t="s">
        <v>91</v>
      </c>
      <c r="AH7" s="87" t="s">
        <v>91</v>
      </c>
      <c r="AI7" s="87" t="s">
        <v>91</v>
      </c>
      <c r="AJ7" s="87" t="s">
        <v>91</v>
      </c>
      <c r="AK7" s="87" t="s">
        <v>91</v>
      </c>
      <c r="AL7" s="87">
        <v>65.938776306152</v>
      </c>
    </row>
    <row r="8" ht="15.75" customHeight="1">
      <c r="A8" s="89">
        <v>1985.0</v>
      </c>
      <c r="B8" s="91" t="s">
        <v>77</v>
      </c>
      <c r="C8" s="20">
        <f t="shared" ref="C8:L8" si="2">C9+C10</f>
        <v>238074.7503</v>
      </c>
      <c r="D8" s="1">
        <f t="shared" si="2"/>
        <v>69143.61933</v>
      </c>
      <c r="E8" s="20">
        <f t="shared" si="2"/>
        <v>13317.22729</v>
      </c>
      <c r="F8" s="20">
        <f t="shared" si="2"/>
        <v>8009.8403</v>
      </c>
      <c r="G8" s="20">
        <f t="shared" si="2"/>
        <v>16550.08094</v>
      </c>
      <c r="H8" s="20">
        <f t="shared" si="2"/>
        <v>3719079.86</v>
      </c>
      <c r="I8" s="20">
        <f t="shared" si="2"/>
        <v>1128412.956</v>
      </c>
      <c r="J8" s="20" t="str">
        <f t="shared" si="2"/>
        <v>#VALUE!</v>
      </c>
      <c r="K8" s="20">
        <f t="shared" si="2"/>
        <v>163736.2178</v>
      </c>
      <c r="L8" s="20">
        <f t="shared" si="2"/>
        <v>13732.08976</v>
      </c>
    </row>
    <row r="9" ht="15.75" customHeight="1">
      <c r="A9" s="89">
        <v>1985.0</v>
      </c>
      <c r="B9" s="88" t="s">
        <v>71</v>
      </c>
      <c r="C9" s="90">
        <v>233791.71676124</v>
      </c>
      <c r="D9" s="87">
        <v>68861.861245727</v>
      </c>
      <c r="E9" s="90">
        <v>10079.848300299</v>
      </c>
      <c r="F9" s="90">
        <v>7621.5840940857</v>
      </c>
      <c r="G9" s="90">
        <v>14513.611438965</v>
      </c>
      <c r="H9" s="90">
        <v>3683857.8563134</v>
      </c>
      <c r="I9" s="90">
        <v>318632.8852889</v>
      </c>
      <c r="J9" s="90" t="s">
        <v>91</v>
      </c>
      <c r="K9" s="90">
        <v>100235.02255435</v>
      </c>
      <c r="L9" s="90">
        <f t="shared" ref="L9:L37" si="3">SUM(M9:AL9)</f>
        <v>7849.992683</v>
      </c>
      <c r="M9" s="87" t="s">
        <v>91</v>
      </c>
      <c r="N9" s="87" t="s">
        <v>91</v>
      </c>
      <c r="O9" s="87" t="s">
        <v>91</v>
      </c>
      <c r="P9" s="87" t="s">
        <v>91</v>
      </c>
      <c r="Q9" s="87" t="s">
        <v>91</v>
      </c>
      <c r="R9" s="87">
        <v>7444.3826139526</v>
      </c>
      <c r="S9" s="87" t="s">
        <v>91</v>
      </c>
      <c r="T9" s="87" t="s">
        <v>91</v>
      </c>
      <c r="U9" s="87">
        <v>0.34357990722656</v>
      </c>
      <c r="Y9" s="87" t="s">
        <v>91</v>
      </c>
      <c r="Z9" s="87" t="s">
        <v>91</v>
      </c>
      <c r="AA9" s="87" t="s">
        <v>91</v>
      </c>
      <c r="AB9" s="87">
        <v>1.5908748840332</v>
      </c>
      <c r="AC9" s="87" t="s">
        <v>91</v>
      </c>
      <c r="AH9" s="87" t="s">
        <v>91</v>
      </c>
      <c r="AI9" s="87" t="s">
        <v>91</v>
      </c>
      <c r="AJ9" s="87" t="s">
        <v>91</v>
      </c>
      <c r="AK9" s="87" t="s">
        <v>91</v>
      </c>
      <c r="AL9" s="87">
        <v>403.67561425781</v>
      </c>
    </row>
    <row r="10" ht="15.75" customHeight="1">
      <c r="A10" s="89">
        <v>1985.0</v>
      </c>
      <c r="B10" s="88" t="s">
        <v>72</v>
      </c>
      <c r="C10" s="90">
        <v>4283.0335106689</v>
      </c>
      <c r="D10" s="87">
        <v>281.75808622437</v>
      </c>
      <c r="E10" s="90">
        <v>3237.3789908691</v>
      </c>
      <c r="F10" s="90">
        <v>388.25620634155</v>
      </c>
      <c r="G10" s="90">
        <v>2036.469503949</v>
      </c>
      <c r="H10" s="90">
        <v>35222.003454407</v>
      </c>
      <c r="I10" s="90">
        <v>809780.07061717</v>
      </c>
      <c r="J10" s="90" t="s">
        <v>91</v>
      </c>
      <c r="K10" s="90">
        <v>63501.195291827</v>
      </c>
      <c r="L10" s="90">
        <f t="shared" si="3"/>
        <v>5882.097082</v>
      </c>
      <c r="M10" s="87" t="s">
        <v>91</v>
      </c>
      <c r="N10" s="87" t="s">
        <v>91</v>
      </c>
      <c r="O10" s="87" t="s">
        <v>91</v>
      </c>
      <c r="P10" s="87" t="s">
        <v>91</v>
      </c>
      <c r="Q10" s="87" t="s">
        <v>91</v>
      </c>
      <c r="R10" s="87">
        <v>5521.7438858094</v>
      </c>
      <c r="S10" s="87" t="s">
        <v>91</v>
      </c>
      <c r="T10" s="87" t="s">
        <v>91</v>
      </c>
      <c r="U10" s="87">
        <v>0.083043383789063</v>
      </c>
      <c r="Y10" s="87" t="s">
        <v>91</v>
      </c>
      <c r="Z10" s="87" t="s">
        <v>91</v>
      </c>
      <c r="AA10" s="87" t="s">
        <v>91</v>
      </c>
      <c r="AB10" s="87">
        <v>0.82992174072266</v>
      </c>
      <c r="AC10" s="87" t="s">
        <v>91</v>
      </c>
      <c r="AH10" s="87" t="s">
        <v>91</v>
      </c>
      <c r="AI10" s="87" t="s">
        <v>91</v>
      </c>
      <c r="AJ10" s="87" t="s">
        <v>91</v>
      </c>
      <c r="AK10" s="87" t="s">
        <v>91</v>
      </c>
      <c r="AL10" s="87">
        <v>359.44023057251</v>
      </c>
    </row>
    <row r="11" ht="15.75" customHeight="1">
      <c r="A11" s="89">
        <v>1985.0</v>
      </c>
      <c r="B11" s="88" t="s">
        <v>74</v>
      </c>
      <c r="C11" s="90">
        <v>4896199.9227766</v>
      </c>
      <c r="D11" s="87">
        <v>1171056.9272399</v>
      </c>
      <c r="E11" s="90">
        <v>650071.80236093</v>
      </c>
      <c r="F11" s="90">
        <v>1930398.6037316</v>
      </c>
      <c r="G11" s="90">
        <v>225113.38422596</v>
      </c>
      <c r="H11" s="90">
        <v>3615675.672043</v>
      </c>
      <c r="I11" s="90">
        <v>1103003.5963613</v>
      </c>
      <c r="J11" s="90" t="s">
        <v>91</v>
      </c>
      <c r="K11" s="90">
        <v>8609340.823057</v>
      </c>
      <c r="L11" s="90">
        <f t="shared" si="3"/>
        <v>96767.9939</v>
      </c>
      <c r="M11" s="87">
        <v>1943.8012818787</v>
      </c>
      <c r="N11" s="87" t="s">
        <v>91</v>
      </c>
      <c r="O11" s="87" t="s">
        <v>91</v>
      </c>
      <c r="P11" s="87" t="s">
        <v>91</v>
      </c>
      <c r="Q11" s="87">
        <v>1.7862473693848</v>
      </c>
      <c r="R11" s="87">
        <v>56391.440836029</v>
      </c>
      <c r="S11" s="87">
        <v>1.6162308898926</v>
      </c>
      <c r="T11" s="87" t="s">
        <v>91</v>
      </c>
      <c r="U11" s="87">
        <v>12.733522717285</v>
      </c>
      <c r="Y11" s="87">
        <v>4.9105706848145</v>
      </c>
      <c r="Z11" s="87" t="s">
        <v>91</v>
      </c>
      <c r="AA11" s="87">
        <v>986.46983688965</v>
      </c>
      <c r="AB11" s="87">
        <v>776.13617723389</v>
      </c>
      <c r="AC11" s="87" t="s">
        <v>91</v>
      </c>
      <c r="AH11" s="87" t="s">
        <v>91</v>
      </c>
      <c r="AI11" s="87" t="s">
        <v>91</v>
      </c>
      <c r="AJ11" s="87">
        <v>0.76052543334961</v>
      </c>
      <c r="AK11" s="87" t="s">
        <v>91</v>
      </c>
      <c r="AL11" s="87">
        <v>36648.338673566</v>
      </c>
    </row>
    <row r="12" ht="15.75" customHeight="1">
      <c r="A12" s="89">
        <v>1985.0</v>
      </c>
      <c r="B12" s="88" t="s">
        <v>66</v>
      </c>
      <c r="C12" s="90">
        <v>2.4748194492475E7</v>
      </c>
      <c r="D12" s="87">
        <v>404439.37934474</v>
      </c>
      <c r="E12" s="90">
        <v>980917.70159404</v>
      </c>
      <c r="F12" s="90">
        <v>1295763.0108409</v>
      </c>
      <c r="G12" s="90">
        <v>721394.33885808</v>
      </c>
      <c r="H12" s="90">
        <v>4187180.2134543</v>
      </c>
      <c r="I12" s="90">
        <v>1618112.9598903</v>
      </c>
      <c r="J12" s="90" t="s">
        <v>91</v>
      </c>
      <c r="K12" s="90">
        <v>2910078.3662103</v>
      </c>
      <c r="L12" s="90">
        <f t="shared" si="3"/>
        <v>135742.3267</v>
      </c>
      <c r="M12" s="87" t="s">
        <v>91</v>
      </c>
      <c r="N12" s="87" t="s">
        <v>91</v>
      </c>
      <c r="O12" s="87" t="s">
        <v>91</v>
      </c>
      <c r="P12" s="87" t="s">
        <v>91</v>
      </c>
      <c r="Q12" s="87" t="s">
        <v>91</v>
      </c>
      <c r="R12" s="87">
        <v>80844.798397254</v>
      </c>
      <c r="S12" s="87">
        <v>1.0955579040527</v>
      </c>
      <c r="T12" s="87" t="s">
        <v>91</v>
      </c>
      <c r="U12" s="87">
        <v>10.349404425049</v>
      </c>
      <c r="Y12" s="87" t="s">
        <v>91</v>
      </c>
      <c r="Z12" s="87" t="s">
        <v>91</v>
      </c>
      <c r="AA12" s="87">
        <v>255.73134821167</v>
      </c>
      <c r="AB12" s="87">
        <v>1617.0579689819</v>
      </c>
      <c r="AC12" s="87" t="s">
        <v>91</v>
      </c>
      <c r="AH12" s="87" t="s">
        <v>91</v>
      </c>
      <c r="AI12" s="87" t="s">
        <v>91</v>
      </c>
      <c r="AJ12" s="87" t="s">
        <v>91</v>
      </c>
      <c r="AK12" s="87" t="s">
        <v>91</v>
      </c>
      <c r="AL12" s="87">
        <v>53013.294055768</v>
      </c>
    </row>
    <row r="13" ht="15.75" customHeight="1">
      <c r="B13" s="91" t="s">
        <v>75</v>
      </c>
      <c r="C13" s="20">
        <f t="shared" ref="C13:K13" si="4">SUM(C16:C37)</f>
        <v>54564.29832</v>
      </c>
      <c r="D13" s="1">
        <f t="shared" si="4"/>
        <v>41717.31036</v>
      </c>
      <c r="E13" s="20">
        <f t="shared" si="4"/>
        <v>31572.33643</v>
      </c>
      <c r="F13" s="20">
        <f t="shared" si="4"/>
        <v>41459.17322</v>
      </c>
      <c r="G13" s="20">
        <f t="shared" si="4"/>
        <v>537.1322658</v>
      </c>
      <c r="H13" s="20">
        <f t="shared" si="4"/>
        <v>7388.633919</v>
      </c>
      <c r="I13" s="20">
        <f t="shared" si="4"/>
        <v>209.5368407</v>
      </c>
      <c r="J13" s="20">
        <f t="shared" si="4"/>
        <v>0</v>
      </c>
      <c r="K13" s="20">
        <f t="shared" si="4"/>
        <v>41053.27986</v>
      </c>
      <c r="L13" s="90">
        <f t="shared" si="3"/>
        <v>1589927.576</v>
      </c>
      <c r="M13" s="1">
        <f t="shared" ref="M13:U13" si="5">SUM(M16:M37)</f>
        <v>91576.00193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64070.85055</v>
      </c>
      <c r="R13" s="1">
        <f t="shared" si="5"/>
        <v>304355.4446</v>
      </c>
      <c r="S13" s="1">
        <f t="shared" si="5"/>
        <v>77.32971059</v>
      </c>
      <c r="T13" s="1">
        <f t="shared" si="5"/>
        <v>0</v>
      </c>
      <c r="U13" s="1">
        <f t="shared" si="5"/>
        <v>6601.387018</v>
      </c>
      <c r="Y13" s="1">
        <f t="shared" ref="Y13:AC13" si="6">SUM(Y16:Y37)</f>
        <v>1213.70379</v>
      </c>
      <c r="Z13" s="1">
        <f t="shared" si="6"/>
        <v>0</v>
      </c>
      <c r="AA13" s="1">
        <f t="shared" si="6"/>
        <v>61263.50278</v>
      </c>
      <c r="AB13" s="1">
        <f t="shared" si="6"/>
        <v>1065.554291</v>
      </c>
      <c r="AC13" s="1">
        <f t="shared" si="6"/>
        <v>0</v>
      </c>
      <c r="AH13" s="1">
        <f t="shared" ref="AH13:AL13" si="7">SUM(AH16:AH37)</f>
        <v>0</v>
      </c>
      <c r="AI13" s="1">
        <f t="shared" si="7"/>
        <v>14.58731304</v>
      </c>
      <c r="AJ13" s="1">
        <f t="shared" si="7"/>
        <v>34175.42335</v>
      </c>
      <c r="AK13" s="1">
        <f t="shared" si="7"/>
        <v>0</v>
      </c>
      <c r="AL13" s="1">
        <f t="shared" si="7"/>
        <v>1025513.791</v>
      </c>
    </row>
    <row r="14" ht="15.75" hidden="1" customHeight="1">
      <c r="B14" s="91"/>
      <c r="L14" s="87">
        <f t="shared" si="3"/>
        <v>0</v>
      </c>
    </row>
    <row r="15" ht="15.75" hidden="1" customHeight="1">
      <c r="B15" s="91"/>
      <c r="L15" s="87">
        <f t="shared" si="3"/>
        <v>0</v>
      </c>
    </row>
    <row r="16" ht="15.75" hidden="1" customHeight="1">
      <c r="A16" s="89">
        <v>1985.0</v>
      </c>
      <c r="B16" s="88" t="s">
        <v>76</v>
      </c>
      <c r="C16" s="87">
        <v>306.19951082764</v>
      </c>
      <c r="D16" s="87">
        <v>357.54226670532</v>
      </c>
      <c r="E16" s="87">
        <v>41.430357757568</v>
      </c>
      <c r="F16" s="87">
        <v>1536.1573718933</v>
      </c>
      <c r="G16" s="87" t="s">
        <v>91</v>
      </c>
      <c r="H16" s="87" t="s">
        <v>91</v>
      </c>
      <c r="I16" s="87" t="s">
        <v>91</v>
      </c>
      <c r="J16" s="87" t="s">
        <v>91</v>
      </c>
      <c r="K16" s="87">
        <v>637.89745943604</v>
      </c>
      <c r="L16" s="87">
        <f t="shared" si="3"/>
        <v>85433.10549</v>
      </c>
      <c r="M16" s="87">
        <v>78805.298009576</v>
      </c>
      <c r="N16" s="87" t="s">
        <v>91</v>
      </c>
      <c r="O16" s="87" t="s">
        <v>91</v>
      </c>
      <c r="P16" s="87" t="s">
        <v>91</v>
      </c>
      <c r="Q16" s="87">
        <v>69.309059106445</v>
      </c>
      <c r="R16" s="87">
        <v>30.714671801758</v>
      </c>
      <c r="S16" s="87" t="s">
        <v>91</v>
      </c>
      <c r="T16" s="87" t="s">
        <v>91</v>
      </c>
      <c r="U16" s="87">
        <v>70.823418670654</v>
      </c>
      <c r="Y16" s="87">
        <v>14.200304937744</v>
      </c>
      <c r="Z16" s="87" t="s">
        <v>91</v>
      </c>
      <c r="AA16" s="87" t="s">
        <v>91</v>
      </c>
      <c r="AB16" s="87" t="s">
        <v>91</v>
      </c>
      <c r="AC16" s="87" t="s">
        <v>91</v>
      </c>
      <c r="AH16" s="87" t="s">
        <v>91</v>
      </c>
      <c r="AI16" s="87" t="s">
        <v>91</v>
      </c>
      <c r="AJ16" s="87" t="s">
        <v>91</v>
      </c>
      <c r="AK16" s="87" t="s">
        <v>91</v>
      </c>
      <c r="AL16" s="87">
        <v>6442.7600242798</v>
      </c>
    </row>
    <row r="17" ht="15.75" hidden="1" customHeight="1">
      <c r="A17" s="89">
        <v>1985.0</v>
      </c>
      <c r="B17" s="88" t="s">
        <v>77</v>
      </c>
      <c r="C17" s="87" t="s">
        <v>91</v>
      </c>
      <c r="D17" s="87" t="s">
        <v>91</v>
      </c>
      <c r="E17" s="87" t="s">
        <v>91</v>
      </c>
      <c r="F17" s="87" t="s">
        <v>91</v>
      </c>
      <c r="G17" s="87" t="s">
        <v>91</v>
      </c>
      <c r="H17" s="87" t="s">
        <v>91</v>
      </c>
      <c r="I17" s="87" t="s">
        <v>91</v>
      </c>
      <c r="J17" s="87" t="s">
        <v>91</v>
      </c>
      <c r="K17" s="87" t="s">
        <v>91</v>
      </c>
      <c r="L17" s="87">
        <f t="shared" si="3"/>
        <v>0</v>
      </c>
      <c r="M17" s="87" t="s">
        <v>91</v>
      </c>
      <c r="N17" s="87" t="s">
        <v>91</v>
      </c>
      <c r="O17" s="87" t="s">
        <v>91</v>
      </c>
      <c r="P17" s="87" t="s">
        <v>91</v>
      </c>
      <c r="Q17" s="87" t="s">
        <v>91</v>
      </c>
      <c r="R17" s="87" t="s">
        <v>91</v>
      </c>
      <c r="S17" s="87" t="s">
        <v>91</v>
      </c>
      <c r="T17" s="87" t="s">
        <v>91</v>
      </c>
      <c r="U17" s="87" t="s">
        <v>91</v>
      </c>
      <c r="Y17" s="87" t="s">
        <v>91</v>
      </c>
      <c r="Z17" s="87" t="s">
        <v>91</v>
      </c>
      <c r="AA17" s="87" t="s">
        <v>91</v>
      </c>
      <c r="AB17" s="87" t="s">
        <v>91</v>
      </c>
      <c r="AC17" s="87" t="s">
        <v>91</v>
      </c>
      <c r="AH17" s="87" t="s">
        <v>91</v>
      </c>
      <c r="AI17" s="87" t="s">
        <v>91</v>
      </c>
      <c r="AJ17" s="87" t="s">
        <v>91</v>
      </c>
      <c r="AK17" s="87" t="s">
        <v>91</v>
      </c>
      <c r="AL17" s="87" t="s">
        <v>91</v>
      </c>
    </row>
    <row r="18" ht="15.75" hidden="1" customHeight="1">
      <c r="A18" s="89">
        <v>1985.0</v>
      </c>
      <c r="B18" s="88" t="s">
        <v>78</v>
      </c>
      <c r="C18" s="87" t="s">
        <v>91</v>
      </c>
      <c r="D18" s="87" t="s">
        <v>91</v>
      </c>
      <c r="E18" s="87" t="s">
        <v>91</v>
      </c>
      <c r="F18" s="87" t="s">
        <v>91</v>
      </c>
      <c r="G18" s="87" t="s">
        <v>91</v>
      </c>
      <c r="H18" s="87" t="s">
        <v>91</v>
      </c>
      <c r="I18" s="87" t="s">
        <v>91</v>
      </c>
      <c r="J18" s="87" t="s">
        <v>91</v>
      </c>
      <c r="K18" s="87" t="s">
        <v>91</v>
      </c>
      <c r="L18" s="87">
        <f t="shared" si="3"/>
        <v>0</v>
      </c>
      <c r="M18" s="87" t="s">
        <v>91</v>
      </c>
      <c r="N18" s="87" t="s">
        <v>91</v>
      </c>
      <c r="O18" s="87" t="s">
        <v>91</v>
      </c>
      <c r="P18" s="87" t="s">
        <v>91</v>
      </c>
      <c r="Q18" s="87" t="s">
        <v>91</v>
      </c>
      <c r="R18" s="87" t="s">
        <v>91</v>
      </c>
      <c r="S18" s="87" t="s">
        <v>91</v>
      </c>
      <c r="T18" s="87" t="s">
        <v>91</v>
      </c>
      <c r="U18" s="87" t="s">
        <v>91</v>
      </c>
      <c r="Y18" s="87" t="s">
        <v>91</v>
      </c>
      <c r="Z18" s="87" t="s">
        <v>91</v>
      </c>
      <c r="AA18" s="87" t="s">
        <v>91</v>
      </c>
      <c r="AB18" s="87" t="s">
        <v>91</v>
      </c>
      <c r="AC18" s="87" t="s">
        <v>91</v>
      </c>
      <c r="AH18" s="87" t="s">
        <v>91</v>
      </c>
      <c r="AI18" s="87" t="s">
        <v>91</v>
      </c>
      <c r="AJ18" s="87" t="s">
        <v>91</v>
      </c>
      <c r="AK18" s="87" t="s">
        <v>91</v>
      </c>
      <c r="AL18" s="87" t="s">
        <v>91</v>
      </c>
    </row>
    <row r="19" ht="15.75" hidden="1" customHeight="1">
      <c r="A19" s="89">
        <v>1985.0</v>
      </c>
      <c r="B19" s="88" t="s">
        <v>10</v>
      </c>
      <c r="C19" s="87" t="s">
        <v>91</v>
      </c>
      <c r="D19" s="87" t="s">
        <v>91</v>
      </c>
      <c r="E19" s="87" t="s">
        <v>91</v>
      </c>
      <c r="F19" s="87" t="s">
        <v>91</v>
      </c>
      <c r="G19" s="87" t="s">
        <v>91</v>
      </c>
      <c r="H19" s="87" t="s">
        <v>91</v>
      </c>
      <c r="I19" s="87" t="s">
        <v>91</v>
      </c>
      <c r="J19" s="87" t="s">
        <v>91</v>
      </c>
      <c r="K19" s="87" t="s">
        <v>91</v>
      </c>
      <c r="L19" s="87">
        <f t="shared" si="3"/>
        <v>0</v>
      </c>
      <c r="M19" s="87" t="s">
        <v>91</v>
      </c>
      <c r="N19" s="87" t="s">
        <v>91</v>
      </c>
      <c r="O19" s="87" t="s">
        <v>91</v>
      </c>
      <c r="P19" s="87" t="s">
        <v>91</v>
      </c>
      <c r="Q19" s="87" t="s">
        <v>91</v>
      </c>
      <c r="R19" s="87" t="s">
        <v>91</v>
      </c>
      <c r="S19" s="87" t="s">
        <v>91</v>
      </c>
      <c r="T19" s="87" t="s">
        <v>91</v>
      </c>
      <c r="U19" s="87" t="s">
        <v>91</v>
      </c>
      <c r="Y19" s="87" t="s">
        <v>91</v>
      </c>
      <c r="Z19" s="87" t="s">
        <v>91</v>
      </c>
      <c r="AA19" s="87" t="s">
        <v>91</v>
      </c>
      <c r="AB19" s="87" t="s">
        <v>91</v>
      </c>
      <c r="AC19" s="87" t="s">
        <v>91</v>
      </c>
      <c r="AH19" s="87" t="s">
        <v>91</v>
      </c>
      <c r="AI19" s="87" t="s">
        <v>91</v>
      </c>
      <c r="AJ19" s="87" t="s">
        <v>91</v>
      </c>
      <c r="AK19" s="87" t="s">
        <v>91</v>
      </c>
      <c r="AL19" s="87" t="s">
        <v>91</v>
      </c>
    </row>
    <row r="20" ht="15.75" hidden="1" customHeight="1">
      <c r="A20" s="89">
        <v>1985.0</v>
      </c>
      <c r="B20" s="88" t="s">
        <v>79</v>
      </c>
      <c r="C20" s="87">
        <v>8.3931282592773</v>
      </c>
      <c r="D20" s="87">
        <v>27.951086395264</v>
      </c>
      <c r="E20" s="87">
        <v>1245.6445475342</v>
      </c>
      <c r="F20" s="87">
        <v>113.41277747192</v>
      </c>
      <c r="G20" s="87" t="s">
        <v>91</v>
      </c>
      <c r="H20" s="87" t="s">
        <v>91</v>
      </c>
      <c r="I20" s="87" t="s">
        <v>91</v>
      </c>
      <c r="J20" s="87" t="s">
        <v>91</v>
      </c>
      <c r="K20" s="87">
        <v>0.98226637573242</v>
      </c>
      <c r="L20" s="87">
        <f t="shared" si="3"/>
        <v>62370.16771</v>
      </c>
      <c r="M20" s="87">
        <v>395.72673418579</v>
      </c>
      <c r="N20" s="87" t="s">
        <v>91</v>
      </c>
      <c r="O20" s="87" t="s">
        <v>91</v>
      </c>
      <c r="P20" s="87" t="s">
        <v>91</v>
      </c>
      <c r="Q20" s="87">
        <v>61054.762810486</v>
      </c>
      <c r="R20" s="87" t="s">
        <v>91</v>
      </c>
      <c r="S20" s="87" t="s">
        <v>91</v>
      </c>
      <c r="T20" s="87" t="s">
        <v>91</v>
      </c>
      <c r="U20" s="87">
        <v>0.80376389160156</v>
      </c>
      <c r="Y20" s="87">
        <v>7.9476601135254</v>
      </c>
      <c r="Z20" s="87" t="s">
        <v>91</v>
      </c>
      <c r="AA20" s="87" t="s">
        <v>91</v>
      </c>
      <c r="AB20" s="87" t="s">
        <v>91</v>
      </c>
      <c r="AC20" s="87" t="s">
        <v>91</v>
      </c>
      <c r="AH20" s="87" t="s">
        <v>91</v>
      </c>
      <c r="AI20" s="87" t="s">
        <v>91</v>
      </c>
      <c r="AJ20" s="87" t="s">
        <v>91</v>
      </c>
      <c r="AK20" s="87" t="s">
        <v>91</v>
      </c>
      <c r="AL20" s="87">
        <v>910.92673995361</v>
      </c>
    </row>
    <row r="21" ht="15.75" hidden="1" customHeight="1">
      <c r="A21" s="89">
        <v>1985.0</v>
      </c>
      <c r="B21" s="88" t="s">
        <v>80</v>
      </c>
      <c r="C21" s="87">
        <v>2727.2912579529</v>
      </c>
      <c r="D21" s="87">
        <v>1283.9443811707</v>
      </c>
      <c r="E21" s="87">
        <v>168.27292617187</v>
      </c>
      <c r="F21" s="87">
        <v>636.83931484375</v>
      </c>
      <c r="G21" s="87">
        <v>8.6294963867188</v>
      </c>
      <c r="H21" s="87">
        <v>364.50515925903</v>
      </c>
      <c r="I21" s="87">
        <v>27.69199107666</v>
      </c>
      <c r="J21" s="87" t="s">
        <v>91</v>
      </c>
      <c r="K21" s="87">
        <v>2779.5284360718</v>
      </c>
      <c r="L21" s="87">
        <f t="shared" si="3"/>
        <v>304383.5075</v>
      </c>
      <c r="M21" s="87">
        <v>4.3755710693359</v>
      </c>
      <c r="N21" s="87" t="s">
        <v>91</v>
      </c>
      <c r="O21" s="87" t="s">
        <v>91</v>
      </c>
      <c r="P21" s="87" t="s">
        <v>91</v>
      </c>
      <c r="Q21" s="87" t="s">
        <v>91</v>
      </c>
      <c r="R21" s="87">
        <v>304197.3713355</v>
      </c>
      <c r="S21" s="87" t="s">
        <v>91</v>
      </c>
      <c r="T21" s="87" t="s">
        <v>91</v>
      </c>
      <c r="U21" s="87">
        <v>0.082761181640625</v>
      </c>
      <c r="Y21" s="87" t="s">
        <v>91</v>
      </c>
      <c r="Z21" s="87" t="s">
        <v>91</v>
      </c>
      <c r="AA21" s="87">
        <v>1.112934967041</v>
      </c>
      <c r="AB21" s="87">
        <v>42.374251617432</v>
      </c>
      <c r="AC21" s="87" t="s">
        <v>91</v>
      </c>
      <c r="AH21" s="87" t="s">
        <v>91</v>
      </c>
      <c r="AI21" s="87" t="s">
        <v>91</v>
      </c>
      <c r="AJ21" s="87" t="s">
        <v>91</v>
      </c>
      <c r="AK21" s="87" t="s">
        <v>91</v>
      </c>
      <c r="AL21" s="87">
        <v>138.19065088501</v>
      </c>
    </row>
    <row r="22" ht="15.75" hidden="1" customHeight="1">
      <c r="A22" s="89">
        <v>1985.0</v>
      </c>
      <c r="B22" s="88" t="s">
        <v>81</v>
      </c>
      <c r="C22" s="87">
        <v>1.9776513305664</v>
      </c>
      <c r="D22" s="87">
        <v>1.2106197265625</v>
      </c>
      <c r="E22" s="87">
        <v>6.3556592590332</v>
      </c>
      <c r="F22" s="87">
        <v>1.7457490783691</v>
      </c>
      <c r="G22" s="87">
        <v>3.4993496704102</v>
      </c>
      <c r="H22" s="87">
        <v>1.0285165527344</v>
      </c>
      <c r="I22" s="87">
        <v>1.0935747436523</v>
      </c>
      <c r="J22" s="87" t="s">
        <v>91</v>
      </c>
      <c r="K22" s="87">
        <v>10.620119726562</v>
      </c>
      <c r="L22" s="87">
        <f t="shared" si="3"/>
        <v>75.75272722</v>
      </c>
      <c r="M22" s="87" t="s">
        <v>91</v>
      </c>
      <c r="N22" s="87" t="s">
        <v>91</v>
      </c>
      <c r="O22" s="87" t="s">
        <v>91</v>
      </c>
      <c r="P22" s="87" t="s">
        <v>91</v>
      </c>
      <c r="Q22" s="87" t="s">
        <v>91</v>
      </c>
      <c r="R22" s="87">
        <v>0.41979450073242</v>
      </c>
      <c r="S22" s="87">
        <v>74.216838201904</v>
      </c>
      <c r="T22" s="87" t="s">
        <v>91</v>
      </c>
      <c r="U22" s="87" t="s">
        <v>91</v>
      </c>
      <c r="Y22" s="87">
        <v>0.089314642333984</v>
      </c>
      <c r="Z22" s="87" t="s">
        <v>91</v>
      </c>
      <c r="AA22" s="87">
        <v>0.16841737060547</v>
      </c>
      <c r="AB22" s="87" t="s">
        <v>91</v>
      </c>
      <c r="AC22" s="87" t="s">
        <v>91</v>
      </c>
      <c r="AH22" s="87" t="s">
        <v>91</v>
      </c>
      <c r="AI22" s="87" t="s">
        <v>91</v>
      </c>
      <c r="AJ22" s="87" t="s">
        <v>91</v>
      </c>
      <c r="AK22" s="87" t="s">
        <v>91</v>
      </c>
      <c r="AL22" s="87">
        <v>0.8583625</v>
      </c>
    </row>
    <row r="23" ht="15.75" hidden="1" customHeight="1">
      <c r="A23" s="89">
        <v>1985.0</v>
      </c>
      <c r="B23" s="88" t="s">
        <v>82</v>
      </c>
      <c r="C23" s="87" t="s">
        <v>91</v>
      </c>
      <c r="D23" s="87" t="s">
        <v>91</v>
      </c>
      <c r="E23" s="87" t="s">
        <v>91</v>
      </c>
      <c r="F23" s="87" t="s">
        <v>91</v>
      </c>
      <c r="G23" s="87" t="s">
        <v>91</v>
      </c>
      <c r="H23" s="87" t="s">
        <v>91</v>
      </c>
      <c r="I23" s="87" t="s">
        <v>91</v>
      </c>
      <c r="J23" s="87" t="s">
        <v>91</v>
      </c>
      <c r="K23" s="87" t="s">
        <v>91</v>
      </c>
      <c r="L23" s="87">
        <f t="shared" si="3"/>
        <v>0</v>
      </c>
      <c r="M23" s="87" t="s">
        <v>91</v>
      </c>
      <c r="N23" s="87" t="s">
        <v>91</v>
      </c>
      <c r="O23" s="87" t="s">
        <v>91</v>
      </c>
      <c r="P23" s="87" t="s">
        <v>91</v>
      </c>
      <c r="Q23" s="87" t="s">
        <v>91</v>
      </c>
      <c r="R23" s="87" t="s">
        <v>91</v>
      </c>
      <c r="S23" s="87" t="s">
        <v>91</v>
      </c>
      <c r="T23" s="87" t="s">
        <v>91</v>
      </c>
      <c r="U23" s="87" t="s">
        <v>91</v>
      </c>
      <c r="Y23" s="87" t="s">
        <v>91</v>
      </c>
      <c r="Z23" s="87" t="s">
        <v>91</v>
      </c>
      <c r="AA23" s="87" t="s">
        <v>91</v>
      </c>
      <c r="AB23" s="87" t="s">
        <v>91</v>
      </c>
      <c r="AC23" s="87" t="s">
        <v>91</v>
      </c>
      <c r="AH23" s="87" t="s">
        <v>91</v>
      </c>
      <c r="AI23" s="87" t="s">
        <v>91</v>
      </c>
      <c r="AJ23" s="87" t="s">
        <v>91</v>
      </c>
      <c r="AK23" s="87" t="s">
        <v>91</v>
      </c>
      <c r="AL23" s="87" t="s">
        <v>91</v>
      </c>
    </row>
    <row r="24" ht="15.75" hidden="1" customHeight="1">
      <c r="A24" s="89">
        <v>1985.0</v>
      </c>
      <c r="B24" s="88" t="s">
        <v>83</v>
      </c>
      <c r="C24" s="87">
        <v>17.135784692383</v>
      </c>
      <c r="D24" s="87">
        <v>6.1694493652344</v>
      </c>
      <c r="E24" s="87">
        <v>15.76759911499</v>
      </c>
      <c r="F24" s="87">
        <v>18.21709185791</v>
      </c>
      <c r="G24" s="87">
        <v>0.93146700439453</v>
      </c>
      <c r="H24" s="87">
        <v>5.3424885375977</v>
      </c>
      <c r="I24" s="87">
        <v>0.50488153076172</v>
      </c>
      <c r="J24" s="87" t="s">
        <v>91</v>
      </c>
      <c r="K24" s="87">
        <v>8.9157261352539</v>
      </c>
      <c r="L24" s="87">
        <f t="shared" si="3"/>
        <v>6551.095769</v>
      </c>
      <c r="M24" s="87">
        <v>13.931154608154</v>
      </c>
      <c r="N24" s="87" t="s">
        <v>91</v>
      </c>
      <c r="O24" s="87" t="s">
        <v>91</v>
      </c>
      <c r="P24" s="87" t="s">
        <v>91</v>
      </c>
      <c r="Q24" s="87">
        <v>1.6074542175293</v>
      </c>
      <c r="R24" s="87">
        <v>1.1661789428711</v>
      </c>
      <c r="S24" s="87" t="s">
        <v>91</v>
      </c>
      <c r="T24" s="87" t="s">
        <v>91</v>
      </c>
      <c r="U24" s="87">
        <v>6516.5005418639</v>
      </c>
      <c r="Y24" s="87" t="s">
        <v>91</v>
      </c>
      <c r="Z24" s="87" t="s">
        <v>91</v>
      </c>
      <c r="AA24" s="87">
        <v>0.59658809204102</v>
      </c>
      <c r="AB24" s="87" t="s">
        <v>91</v>
      </c>
      <c r="AC24" s="87" t="s">
        <v>91</v>
      </c>
      <c r="AH24" s="87" t="s">
        <v>91</v>
      </c>
      <c r="AI24" s="87" t="s">
        <v>91</v>
      </c>
      <c r="AJ24" s="87" t="s">
        <v>91</v>
      </c>
      <c r="AK24" s="87" t="s">
        <v>91</v>
      </c>
      <c r="AL24" s="87">
        <v>17.293851043701</v>
      </c>
    </row>
    <row r="25" ht="15.75" hidden="1" customHeight="1">
      <c r="B25" s="91"/>
      <c r="L25" s="87">
        <f t="shared" si="3"/>
        <v>0</v>
      </c>
    </row>
    <row r="26" ht="15.75" hidden="1" customHeight="1">
      <c r="B26" s="91"/>
      <c r="L26" s="87">
        <f t="shared" si="3"/>
        <v>0</v>
      </c>
    </row>
    <row r="27" ht="15.75" hidden="1" customHeight="1">
      <c r="B27" s="91"/>
      <c r="L27" s="87">
        <f t="shared" si="3"/>
        <v>0</v>
      </c>
    </row>
    <row r="28" ht="15.75" hidden="1" customHeight="1">
      <c r="A28" s="89">
        <v>1985.0</v>
      </c>
      <c r="B28" s="88" t="s">
        <v>84</v>
      </c>
      <c r="C28" s="87">
        <v>0.44644481201172</v>
      </c>
      <c r="D28" s="87">
        <v>4.0176643981934</v>
      </c>
      <c r="E28" s="87">
        <v>40.181766033936</v>
      </c>
      <c r="F28" s="87">
        <v>2.5896733337402</v>
      </c>
      <c r="G28" s="87" t="s">
        <v>91</v>
      </c>
      <c r="H28" s="87" t="s">
        <v>91</v>
      </c>
      <c r="I28" s="87" t="s">
        <v>91</v>
      </c>
      <c r="J28" s="87" t="s">
        <v>91</v>
      </c>
      <c r="K28" s="87">
        <v>4.6426349426269</v>
      </c>
      <c r="L28" s="87">
        <f t="shared" si="3"/>
        <v>1681.510769</v>
      </c>
      <c r="M28" s="87">
        <v>3.0359594604492</v>
      </c>
      <c r="N28" s="87" t="s">
        <v>91</v>
      </c>
      <c r="O28" s="87" t="s">
        <v>91</v>
      </c>
      <c r="P28" s="87" t="s">
        <v>91</v>
      </c>
      <c r="Q28" s="87">
        <v>374.6912645874</v>
      </c>
      <c r="R28" s="87" t="s">
        <v>91</v>
      </c>
      <c r="S28" s="87">
        <v>0.26783817138672</v>
      </c>
      <c r="T28" s="87" t="s">
        <v>91</v>
      </c>
      <c r="U28" s="87" t="s">
        <v>91</v>
      </c>
      <c r="Y28" s="87">
        <v>1035.7092937744</v>
      </c>
      <c r="Z28" s="87" t="s">
        <v>91</v>
      </c>
      <c r="AA28" s="87" t="s">
        <v>91</v>
      </c>
      <c r="AB28" s="87" t="s">
        <v>91</v>
      </c>
      <c r="AC28" s="87" t="s">
        <v>91</v>
      </c>
      <c r="AH28" s="87" t="s">
        <v>91</v>
      </c>
      <c r="AI28" s="87" t="s">
        <v>91</v>
      </c>
      <c r="AJ28" s="87" t="s">
        <v>91</v>
      </c>
      <c r="AK28" s="87" t="s">
        <v>91</v>
      </c>
      <c r="AL28" s="87">
        <v>267.8064130127</v>
      </c>
    </row>
    <row r="29" ht="15.75" hidden="1" customHeight="1">
      <c r="A29" s="89">
        <v>1985.0</v>
      </c>
      <c r="B29" s="88" t="s">
        <v>85</v>
      </c>
      <c r="C29" s="87" t="s">
        <v>91</v>
      </c>
      <c r="D29" s="87" t="s">
        <v>91</v>
      </c>
      <c r="E29" s="87" t="s">
        <v>91</v>
      </c>
      <c r="F29" s="87" t="s">
        <v>91</v>
      </c>
      <c r="G29" s="87" t="s">
        <v>91</v>
      </c>
      <c r="H29" s="87" t="s">
        <v>91</v>
      </c>
      <c r="I29" s="87" t="s">
        <v>91</v>
      </c>
      <c r="J29" s="87" t="s">
        <v>91</v>
      </c>
      <c r="K29" s="87" t="s">
        <v>91</v>
      </c>
      <c r="L29" s="87">
        <f t="shared" si="3"/>
        <v>0</v>
      </c>
      <c r="M29" s="87" t="s">
        <v>91</v>
      </c>
      <c r="N29" s="87" t="s">
        <v>91</v>
      </c>
      <c r="O29" s="87" t="s">
        <v>91</v>
      </c>
      <c r="P29" s="87" t="s">
        <v>91</v>
      </c>
      <c r="Q29" s="87" t="s">
        <v>91</v>
      </c>
      <c r="R29" s="87" t="s">
        <v>91</v>
      </c>
      <c r="S29" s="87" t="s">
        <v>91</v>
      </c>
      <c r="T29" s="87" t="s">
        <v>91</v>
      </c>
      <c r="U29" s="87" t="s">
        <v>91</v>
      </c>
      <c r="Y29" s="87" t="s">
        <v>91</v>
      </c>
      <c r="Z29" s="87" t="s">
        <v>91</v>
      </c>
      <c r="AA29" s="87" t="s">
        <v>91</v>
      </c>
      <c r="AB29" s="87" t="s">
        <v>91</v>
      </c>
      <c r="AC29" s="87" t="s">
        <v>91</v>
      </c>
      <c r="AH29" s="87" t="s">
        <v>91</v>
      </c>
      <c r="AI29" s="87" t="s">
        <v>91</v>
      </c>
      <c r="AJ29" s="87" t="s">
        <v>91</v>
      </c>
      <c r="AK29" s="87" t="s">
        <v>91</v>
      </c>
      <c r="AL29" s="87" t="s">
        <v>91</v>
      </c>
    </row>
    <row r="30" ht="15.75" hidden="1" customHeight="1">
      <c r="A30" s="89">
        <v>1985.0</v>
      </c>
      <c r="B30" s="88" t="s">
        <v>86</v>
      </c>
      <c r="C30" s="87">
        <v>154.58323530273</v>
      </c>
      <c r="D30" s="87">
        <v>2457.0916808777</v>
      </c>
      <c r="E30" s="87">
        <v>709.84377518311</v>
      </c>
      <c r="F30" s="87">
        <v>690.59415067139</v>
      </c>
      <c r="G30" s="87">
        <v>234.87001072998</v>
      </c>
      <c r="H30" s="87">
        <v>238.54976090698</v>
      </c>
      <c r="I30" s="87" t="s">
        <v>91</v>
      </c>
      <c r="J30" s="87" t="s">
        <v>91</v>
      </c>
      <c r="K30" s="87">
        <v>143.83244417114</v>
      </c>
      <c r="L30" s="87">
        <f t="shared" si="3"/>
        <v>61257.65009</v>
      </c>
      <c r="M30" s="87" t="s">
        <v>91</v>
      </c>
      <c r="N30" s="87" t="s">
        <v>91</v>
      </c>
      <c r="O30" s="87" t="s">
        <v>91</v>
      </c>
      <c r="P30" s="87" t="s">
        <v>91</v>
      </c>
      <c r="Q30" s="87" t="s">
        <v>91</v>
      </c>
      <c r="R30" s="87">
        <v>0.76644965209961</v>
      </c>
      <c r="S30" s="87" t="s">
        <v>91</v>
      </c>
      <c r="T30" s="87" t="s">
        <v>91</v>
      </c>
      <c r="U30" s="87">
        <v>0.17194060668945</v>
      </c>
      <c r="Y30" s="87" t="s">
        <v>91</v>
      </c>
      <c r="Z30" s="87" t="s">
        <v>91</v>
      </c>
      <c r="AA30" s="87">
        <v>61254.729498334</v>
      </c>
      <c r="AB30" s="87">
        <v>0.3405138671875</v>
      </c>
      <c r="AC30" s="87" t="s">
        <v>91</v>
      </c>
      <c r="AH30" s="87" t="s">
        <v>91</v>
      </c>
      <c r="AI30" s="87" t="s">
        <v>91</v>
      </c>
      <c r="AJ30" s="87">
        <v>0.085048388671875</v>
      </c>
      <c r="AK30" s="87" t="s">
        <v>91</v>
      </c>
      <c r="AL30" s="87">
        <v>1.5566366271973</v>
      </c>
    </row>
    <row r="31" ht="15.75" hidden="1" customHeight="1">
      <c r="A31" s="89">
        <v>1985.0</v>
      </c>
      <c r="B31" s="88" t="s">
        <v>87</v>
      </c>
      <c r="C31" s="87">
        <v>59.947013970947</v>
      </c>
      <c r="D31" s="87">
        <v>136.61953113403</v>
      </c>
      <c r="E31" s="87">
        <v>159.91890279541</v>
      </c>
      <c r="F31" s="87">
        <v>19.494807171631</v>
      </c>
      <c r="G31" s="87">
        <v>9.7375924072266</v>
      </c>
      <c r="H31" s="87">
        <v>128.72843704834</v>
      </c>
      <c r="I31" s="87">
        <v>97.755948345947</v>
      </c>
      <c r="J31" s="87" t="s">
        <v>91</v>
      </c>
      <c r="K31" s="87">
        <v>280.46670019531</v>
      </c>
      <c r="L31" s="87">
        <f t="shared" si="3"/>
        <v>1101.680496</v>
      </c>
      <c r="M31" s="87" t="s">
        <v>91</v>
      </c>
      <c r="N31" s="87" t="s">
        <v>91</v>
      </c>
      <c r="O31" s="87" t="s">
        <v>91</v>
      </c>
      <c r="P31" s="87" t="s">
        <v>91</v>
      </c>
      <c r="Q31" s="87" t="s">
        <v>91</v>
      </c>
      <c r="R31" s="87">
        <v>33.302368249512</v>
      </c>
      <c r="S31" s="87" t="s">
        <v>91</v>
      </c>
      <c r="T31" s="87" t="s">
        <v>91</v>
      </c>
      <c r="U31" s="87" t="s">
        <v>91</v>
      </c>
      <c r="Y31" s="87" t="s">
        <v>91</v>
      </c>
      <c r="Z31" s="87" t="s">
        <v>91</v>
      </c>
      <c r="AA31" s="87" t="s">
        <v>91</v>
      </c>
      <c r="AB31" s="87">
        <v>998.87881295166</v>
      </c>
      <c r="AC31" s="87" t="s">
        <v>91</v>
      </c>
      <c r="AH31" s="87" t="s">
        <v>91</v>
      </c>
      <c r="AI31" s="87" t="s">
        <v>91</v>
      </c>
      <c r="AJ31" s="87" t="s">
        <v>91</v>
      </c>
      <c r="AK31" s="87" t="s">
        <v>91</v>
      </c>
      <c r="AL31" s="87">
        <v>69.499314440918</v>
      </c>
    </row>
    <row r="32" ht="15.75" hidden="1" customHeight="1">
      <c r="A32" s="89">
        <v>1985.0</v>
      </c>
      <c r="B32" s="88" t="s">
        <v>12</v>
      </c>
      <c r="C32" s="87" t="s">
        <v>91</v>
      </c>
      <c r="D32" s="87" t="s">
        <v>91</v>
      </c>
      <c r="E32" s="87" t="s">
        <v>91</v>
      </c>
      <c r="F32" s="87" t="s">
        <v>91</v>
      </c>
      <c r="G32" s="87" t="s">
        <v>91</v>
      </c>
      <c r="H32" s="87" t="s">
        <v>91</v>
      </c>
      <c r="I32" s="87" t="s">
        <v>91</v>
      </c>
      <c r="J32" s="87" t="s">
        <v>91</v>
      </c>
      <c r="K32" s="87" t="s">
        <v>91</v>
      </c>
      <c r="L32" s="87">
        <f t="shared" si="3"/>
        <v>0</v>
      </c>
      <c r="M32" s="87" t="s">
        <v>91</v>
      </c>
      <c r="N32" s="87" t="s">
        <v>91</v>
      </c>
      <c r="O32" s="87" t="s">
        <v>91</v>
      </c>
      <c r="P32" s="87" t="s">
        <v>91</v>
      </c>
      <c r="Q32" s="87" t="s">
        <v>91</v>
      </c>
      <c r="R32" s="87" t="s">
        <v>91</v>
      </c>
      <c r="S32" s="87" t="s">
        <v>91</v>
      </c>
      <c r="T32" s="87" t="s">
        <v>91</v>
      </c>
      <c r="U32" s="87" t="s">
        <v>91</v>
      </c>
      <c r="Y32" s="87" t="s">
        <v>91</v>
      </c>
      <c r="Z32" s="87" t="s">
        <v>91</v>
      </c>
      <c r="AA32" s="87" t="s">
        <v>91</v>
      </c>
      <c r="AB32" s="87" t="s">
        <v>91</v>
      </c>
      <c r="AC32" s="87" t="s">
        <v>91</v>
      </c>
      <c r="AH32" s="87" t="s">
        <v>91</v>
      </c>
      <c r="AI32" s="87" t="s">
        <v>91</v>
      </c>
      <c r="AJ32" s="87" t="s">
        <v>91</v>
      </c>
      <c r="AK32" s="87" t="s">
        <v>91</v>
      </c>
      <c r="AL32" s="87" t="s">
        <v>91</v>
      </c>
    </row>
    <row r="33" ht="15.75" hidden="1" customHeight="1">
      <c r="A33" s="89">
        <v>1985.0</v>
      </c>
      <c r="B33" s="88" t="s">
        <v>73</v>
      </c>
      <c r="C33" s="87" t="s">
        <v>91</v>
      </c>
      <c r="D33" s="87" t="s">
        <v>91</v>
      </c>
      <c r="E33" s="87" t="s">
        <v>91</v>
      </c>
      <c r="F33" s="87" t="s">
        <v>91</v>
      </c>
      <c r="G33" s="87" t="s">
        <v>91</v>
      </c>
      <c r="H33" s="87" t="s">
        <v>91</v>
      </c>
      <c r="I33" s="87" t="s">
        <v>91</v>
      </c>
      <c r="J33" s="87" t="s">
        <v>91</v>
      </c>
      <c r="K33" s="87" t="s">
        <v>91</v>
      </c>
      <c r="L33" s="87">
        <f t="shared" si="3"/>
        <v>0</v>
      </c>
      <c r="M33" s="87" t="s">
        <v>91</v>
      </c>
      <c r="N33" s="87" t="s">
        <v>91</v>
      </c>
      <c r="O33" s="87" t="s">
        <v>91</v>
      </c>
      <c r="P33" s="87" t="s">
        <v>91</v>
      </c>
      <c r="Q33" s="87" t="s">
        <v>91</v>
      </c>
      <c r="R33" s="87" t="s">
        <v>91</v>
      </c>
      <c r="S33" s="87" t="s">
        <v>91</v>
      </c>
      <c r="T33" s="87" t="s">
        <v>91</v>
      </c>
      <c r="U33" s="87" t="s">
        <v>91</v>
      </c>
      <c r="Y33" s="87" t="s">
        <v>91</v>
      </c>
      <c r="Z33" s="87" t="s">
        <v>91</v>
      </c>
      <c r="AA33" s="87" t="s">
        <v>91</v>
      </c>
      <c r="AB33" s="87" t="s">
        <v>91</v>
      </c>
      <c r="AC33" s="87" t="s">
        <v>91</v>
      </c>
      <c r="AH33" s="87" t="s">
        <v>91</v>
      </c>
      <c r="AI33" s="87" t="s">
        <v>91</v>
      </c>
      <c r="AJ33" s="87" t="s">
        <v>91</v>
      </c>
      <c r="AK33" s="87" t="s">
        <v>91</v>
      </c>
      <c r="AL33" s="87" t="s">
        <v>91</v>
      </c>
    </row>
    <row r="34" ht="15.75" hidden="1" customHeight="1">
      <c r="A34" s="89">
        <v>1985.0</v>
      </c>
      <c r="B34" s="88" t="s">
        <v>88</v>
      </c>
      <c r="C34" s="87">
        <v>1.4326721374512</v>
      </c>
      <c r="D34" s="87">
        <v>5.7882294128418</v>
      </c>
      <c r="E34" s="87">
        <v>1.0085448120117</v>
      </c>
      <c r="F34" s="87">
        <v>0.4225151550293</v>
      </c>
      <c r="G34" s="87" t="s">
        <v>91</v>
      </c>
      <c r="H34" s="87" t="s">
        <v>91</v>
      </c>
      <c r="I34" s="87" t="s">
        <v>91</v>
      </c>
      <c r="J34" s="87" t="s">
        <v>91</v>
      </c>
      <c r="K34" s="87" t="s">
        <v>91</v>
      </c>
      <c r="L34" s="87">
        <f t="shared" si="3"/>
        <v>14.25121698</v>
      </c>
      <c r="M34" s="87" t="s">
        <v>91</v>
      </c>
      <c r="N34" s="87" t="s">
        <v>91</v>
      </c>
      <c r="O34" s="87" t="s">
        <v>91</v>
      </c>
      <c r="P34" s="87" t="s">
        <v>91</v>
      </c>
      <c r="Q34" s="87" t="s">
        <v>91</v>
      </c>
      <c r="R34" s="87" t="s">
        <v>91</v>
      </c>
      <c r="S34" s="87" t="s">
        <v>91</v>
      </c>
      <c r="T34" s="87" t="s">
        <v>91</v>
      </c>
      <c r="U34" s="87" t="s">
        <v>91</v>
      </c>
      <c r="Y34" s="87" t="s">
        <v>91</v>
      </c>
      <c r="Z34" s="87" t="s">
        <v>91</v>
      </c>
      <c r="AA34" s="87" t="s">
        <v>91</v>
      </c>
      <c r="AB34" s="87" t="s">
        <v>91</v>
      </c>
      <c r="AC34" s="87" t="s">
        <v>91</v>
      </c>
      <c r="AH34" s="87" t="s">
        <v>91</v>
      </c>
      <c r="AI34" s="87">
        <v>14.167244091797</v>
      </c>
      <c r="AJ34" s="87" t="s">
        <v>91</v>
      </c>
      <c r="AK34" s="87" t="s">
        <v>91</v>
      </c>
      <c r="AL34" s="87">
        <v>0.083972888183594</v>
      </c>
    </row>
    <row r="35" ht="15.75" hidden="1" customHeight="1">
      <c r="A35" s="89">
        <v>1985.0</v>
      </c>
      <c r="B35" s="88" t="s">
        <v>89</v>
      </c>
      <c r="C35" s="87">
        <v>2094.9722244324</v>
      </c>
      <c r="D35" s="87">
        <v>17881.118360315</v>
      </c>
      <c r="E35" s="87">
        <v>559.48525883179</v>
      </c>
      <c r="F35" s="87">
        <v>15325.981583032</v>
      </c>
      <c r="G35" s="87">
        <v>239.00361136475</v>
      </c>
      <c r="H35" s="87">
        <v>5961.2433390197</v>
      </c>
      <c r="I35" s="87" t="s">
        <v>91</v>
      </c>
      <c r="J35" s="87" t="s">
        <v>91</v>
      </c>
      <c r="K35" s="87">
        <v>783.30930079346</v>
      </c>
      <c r="L35" s="87">
        <f t="shared" si="3"/>
        <v>34317.9116</v>
      </c>
      <c r="M35" s="87">
        <v>24.024197955322</v>
      </c>
      <c r="N35" s="87" t="s">
        <v>91</v>
      </c>
      <c r="O35" s="87" t="s">
        <v>91</v>
      </c>
      <c r="P35" s="87" t="s">
        <v>91</v>
      </c>
      <c r="Q35" s="87" t="s">
        <v>91</v>
      </c>
      <c r="R35" s="87">
        <v>20.712885455322</v>
      </c>
      <c r="S35" s="87" t="s">
        <v>91</v>
      </c>
      <c r="T35" s="87" t="s">
        <v>91</v>
      </c>
      <c r="U35" s="87" t="s">
        <v>91</v>
      </c>
      <c r="Y35" s="87">
        <v>0.089314965820313</v>
      </c>
      <c r="Z35" s="87" t="s">
        <v>91</v>
      </c>
      <c r="AA35" s="87">
        <v>1.2734732055664</v>
      </c>
      <c r="AB35" s="87">
        <v>0.25544219970703</v>
      </c>
      <c r="AC35" s="87" t="s">
        <v>91</v>
      </c>
      <c r="AH35" s="87" t="s">
        <v>91</v>
      </c>
      <c r="AI35" s="87" t="s">
        <v>91</v>
      </c>
      <c r="AJ35" s="87">
        <v>34175.248983435</v>
      </c>
      <c r="AK35" s="87" t="s">
        <v>91</v>
      </c>
      <c r="AL35" s="87">
        <v>96.307304345703</v>
      </c>
    </row>
    <row r="36" ht="15.75" hidden="1" customHeight="1">
      <c r="A36" s="89">
        <v>1985.0</v>
      </c>
      <c r="B36" s="88" t="s">
        <v>13</v>
      </c>
      <c r="C36" s="87" t="s">
        <v>91</v>
      </c>
      <c r="D36" s="87" t="s">
        <v>91</v>
      </c>
      <c r="E36" s="87" t="s">
        <v>91</v>
      </c>
      <c r="F36" s="87" t="s">
        <v>91</v>
      </c>
      <c r="G36" s="87" t="s">
        <v>91</v>
      </c>
      <c r="H36" s="87" t="s">
        <v>91</v>
      </c>
      <c r="I36" s="87" t="s">
        <v>91</v>
      </c>
      <c r="J36" s="87" t="s">
        <v>91</v>
      </c>
      <c r="K36" s="87" t="s">
        <v>91</v>
      </c>
      <c r="L36" s="87">
        <f t="shared" si="3"/>
        <v>0</v>
      </c>
      <c r="M36" s="87" t="s">
        <v>91</v>
      </c>
      <c r="N36" s="87" t="s">
        <v>91</v>
      </c>
      <c r="O36" s="87" t="s">
        <v>91</v>
      </c>
      <c r="P36" s="87" t="s">
        <v>91</v>
      </c>
      <c r="Q36" s="87" t="s">
        <v>91</v>
      </c>
      <c r="R36" s="87" t="s">
        <v>91</v>
      </c>
      <c r="S36" s="87" t="s">
        <v>91</v>
      </c>
      <c r="T36" s="87" t="s">
        <v>91</v>
      </c>
      <c r="U36" s="87" t="s">
        <v>91</v>
      </c>
      <c r="Y36" s="87" t="s">
        <v>91</v>
      </c>
      <c r="Z36" s="87" t="s">
        <v>91</v>
      </c>
      <c r="AA36" s="87" t="s">
        <v>91</v>
      </c>
      <c r="AB36" s="87" t="s">
        <v>91</v>
      </c>
      <c r="AC36" s="87" t="s">
        <v>91</v>
      </c>
      <c r="AH36" s="87" t="s">
        <v>91</v>
      </c>
      <c r="AI36" s="87" t="s">
        <v>91</v>
      </c>
      <c r="AJ36" s="87" t="s">
        <v>91</v>
      </c>
      <c r="AK36" s="87" t="s">
        <v>91</v>
      </c>
      <c r="AL36" s="87" t="s">
        <v>91</v>
      </c>
    </row>
    <row r="37" ht="15.75" hidden="1" customHeight="1">
      <c r="A37" s="89">
        <v>1985.0</v>
      </c>
      <c r="B37" s="88" t="s">
        <v>90</v>
      </c>
      <c r="C37" s="87">
        <v>49191.919394092</v>
      </c>
      <c r="D37" s="87">
        <v>19555.857091998</v>
      </c>
      <c r="E37" s="87">
        <v>28624.427094342</v>
      </c>
      <c r="F37" s="87">
        <v>23113.718183282</v>
      </c>
      <c r="G37" s="87">
        <v>40.460738195801</v>
      </c>
      <c r="H37" s="87">
        <v>689.23621785278</v>
      </c>
      <c r="I37" s="87">
        <v>82.490445013428</v>
      </c>
      <c r="J37" s="87" t="s">
        <v>91</v>
      </c>
      <c r="K37" s="87">
        <v>36403.084773444</v>
      </c>
      <c r="L37" s="87">
        <f t="shared" si="3"/>
        <v>1032740.943</v>
      </c>
      <c r="M37" s="87">
        <v>12329.610302411</v>
      </c>
      <c r="N37" s="87" t="s">
        <v>91</v>
      </c>
      <c r="O37" s="87" t="s">
        <v>91</v>
      </c>
      <c r="P37" s="87" t="s">
        <v>91</v>
      </c>
      <c r="Q37" s="87">
        <v>2570.4799628052</v>
      </c>
      <c r="R37" s="87">
        <v>70.990914251709</v>
      </c>
      <c r="S37" s="87">
        <v>2.8450342163086</v>
      </c>
      <c r="T37" s="87" t="s">
        <v>91</v>
      </c>
      <c r="U37" s="87">
        <v>13.004591461182</v>
      </c>
      <c r="Y37" s="87">
        <v>155.66790116577</v>
      </c>
      <c r="Z37" s="87" t="s">
        <v>91</v>
      </c>
      <c r="AA37" s="87">
        <v>5.6218707702637</v>
      </c>
      <c r="AB37" s="87">
        <v>23.705270056152</v>
      </c>
      <c r="AC37" s="87" t="s">
        <v>91</v>
      </c>
      <c r="AH37" s="87" t="s">
        <v>91</v>
      </c>
      <c r="AI37" s="87">
        <v>0.4200689453125</v>
      </c>
      <c r="AJ37" s="87">
        <v>0.089316455078125</v>
      </c>
      <c r="AK37" s="87" t="s">
        <v>91</v>
      </c>
      <c r="AL37" s="87">
        <v>1017568.5075453</v>
      </c>
    </row>
    <row r="38" ht="15.75" hidden="1" customHeight="1">
      <c r="B38" s="91"/>
    </row>
    <row r="39" ht="15.75" hidden="1" customHeight="1">
      <c r="B39" s="91"/>
    </row>
    <row r="40" ht="15.75" hidden="1" customHeight="1">
      <c r="B40" s="91"/>
    </row>
    <row r="41" ht="15.75" hidden="1" customHeight="1">
      <c r="B41" s="91"/>
    </row>
    <row r="42" ht="15.75" hidden="1" customHeight="1">
      <c r="B42" s="91"/>
    </row>
    <row r="43" ht="15.75" customHeight="1">
      <c r="B43" s="91"/>
    </row>
    <row r="44" ht="15.75" customHeight="1">
      <c r="B44" s="91"/>
    </row>
    <row r="45" ht="15.75" customHeight="1">
      <c r="B45" s="91"/>
    </row>
    <row r="46" ht="15.75" customHeight="1">
      <c r="B46" s="91"/>
    </row>
    <row r="47" ht="15.75" customHeight="1">
      <c r="B47" s="91"/>
    </row>
    <row r="48" ht="15.75" customHeight="1">
      <c r="B48" s="91"/>
    </row>
    <row r="49" ht="15.75" customHeight="1">
      <c r="B49" s="91"/>
    </row>
    <row r="50" ht="15.75" customHeight="1">
      <c r="B50" s="91"/>
    </row>
    <row r="51" ht="15.75" customHeight="1">
      <c r="B51" s="91"/>
    </row>
    <row r="52" ht="15.75" customHeight="1">
      <c r="B52" s="91"/>
    </row>
    <row r="53" ht="15.75" customHeight="1">
      <c r="B53" s="91"/>
    </row>
    <row r="54" ht="15.75" customHeight="1">
      <c r="B54" s="91"/>
    </row>
    <row r="55" ht="15.75" customHeight="1">
      <c r="B55" s="91"/>
    </row>
    <row r="56" ht="15.75" customHeight="1">
      <c r="B56" s="91"/>
    </row>
    <row r="57" ht="15.75" customHeight="1">
      <c r="B57" s="91"/>
    </row>
    <row r="58" ht="15.75" customHeight="1">
      <c r="B58" s="91"/>
    </row>
    <row r="59" ht="15.75" customHeight="1">
      <c r="B59" s="91"/>
    </row>
    <row r="60" ht="15.75" customHeight="1">
      <c r="B60" s="91"/>
    </row>
    <row r="61" ht="15.75" customHeight="1">
      <c r="B61" s="91"/>
    </row>
    <row r="62" ht="15.75" customHeight="1">
      <c r="B62" s="91"/>
    </row>
    <row r="63" ht="15.75" customHeight="1">
      <c r="B63" s="91"/>
    </row>
    <row r="64" ht="15.75" customHeight="1">
      <c r="B64" s="91"/>
    </row>
    <row r="65" ht="15.75" customHeight="1">
      <c r="B65" s="91"/>
    </row>
    <row r="66" ht="15.75" customHeight="1">
      <c r="B66" s="91"/>
    </row>
    <row r="67" ht="15.75" customHeight="1">
      <c r="B67" s="91"/>
    </row>
    <row r="68" ht="15.75" customHeight="1">
      <c r="B68" s="91"/>
    </row>
    <row r="69" ht="15.75" customHeight="1">
      <c r="B69" s="91"/>
    </row>
    <row r="70" ht="15.75" customHeight="1">
      <c r="B70" s="91"/>
    </row>
    <row r="71" ht="15.75" customHeight="1">
      <c r="B71" s="91"/>
    </row>
    <row r="72" ht="15.75" customHeight="1">
      <c r="B72" s="91"/>
    </row>
    <row r="73" ht="15.75" customHeight="1">
      <c r="B73" s="91"/>
    </row>
    <row r="74" ht="15.75" customHeight="1">
      <c r="B74" s="91"/>
    </row>
    <row r="75" ht="15.75" customHeight="1">
      <c r="B75" s="91"/>
    </row>
    <row r="76" ht="15.75" customHeight="1">
      <c r="B76" s="91"/>
    </row>
    <row r="77" ht="15.75" customHeight="1">
      <c r="B77" s="91"/>
    </row>
    <row r="78" ht="15.75" customHeight="1">
      <c r="B78" s="91"/>
    </row>
    <row r="79" ht="15.75" customHeight="1">
      <c r="B79" s="91"/>
    </row>
    <row r="80" ht="15.75" customHeight="1">
      <c r="B80" s="91"/>
    </row>
    <row r="81" ht="15.75" customHeight="1">
      <c r="B81" s="91"/>
    </row>
    <row r="82" ht="15.75" customHeight="1">
      <c r="B82" s="91"/>
    </row>
    <row r="83" ht="15.75" customHeight="1">
      <c r="B83" s="91"/>
    </row>
    <row r="84" ht="15.75" customHeight="1">
      <c r="B84" s="91"/>
    </row>
    <row r="85" ht="15.75" customHeight="1">
      <c r="B85" s="91"/>
    </row>
    <row r="86" ht="15.75" customHeight="1">
      <c r="B86" s="91"/>
    </row>
    <row r="87" ht="15.75" customHeight="1">
      <c r="B87" s="91"/>
    </row>
    <row r="88" ht="15.75" customHeight="1">
      <c r="B88" s="91"/>
    </row>
    <row r="89" ht="15.75" customHeight="1">
      <c r="B89" s="91"/>
    </row>
    <row r="90" ht="15.75" customHeight="1">
      <c r="B90" s="91"/>
    </row>
    <row r="91" ht="15.75" customHeight="1">
      <c r="B91" s="91"/>
    </row>
    <row r="92" ht="15.75" customHeight="1">
      <c r="B92" s="91"/>
    </row>
    <row r="93" ht="15.75" customHeight="1">
      <c r="B93" s="91"/>
    </row>
    <row r="94" ht="15.75" customHeight="1">
      <c r="B94" s="91"/>
    </row>
    <row r="95" ht="15.75" customHeight="1">
      <c r="B95" s="91"/>
    </row>
    <row r="96" ht="15.75" customHeight="1">
      <c r="B96" s="91"/>
    </row>
    <row r="97" ht="15.75" customHeight="1">
      <c r="B97" s="91"/>
    </row>
    <row r="98" ht="15.75" customHeight="1">
      <c r="B98" s="91"/>
    </row>
    <row r="99" ht="15.75" customHeight="1">
      <c r="B99" s="91"/>
    </row>
    <row r="100" ht="15.75" customHeight="1">
      <c r="B100" s="91"/>
    </row>
    <row r="101" ht="15.75" customHeight="1">
      <c r="B101" s="91"/>
    </row>
    <row r="102" ht="15.75" customHeight="1">
      <c r="B102" s="91"/>
    </row>
    <row r="103" ht="15.75" customHeight="1">
      <c r="B103" s="91"/>
    </row>
    <row r="104" ht="15.75" customHeight="1">
      <c r="B104" s="91"/>
    </row>
    <row r="105" ht="15.75" customHeight="1">
      <c r="B105" s="91"/>
    </row>
    <row r="106" ht="15.75" customHeight="1">
      <c r="B106" s="91"/>
    </row>
    <row r="107" ht="15.75" customHeight="1">
      <c r="B107" s="91"/>
    </row>
    <row r="108" ht="15.75" customHeight="1">
      <c r="B108" s="91"/>
    </row>
    <row r="109" ht="15.75" customHeight="1">
      <c r="B109" s="91"/>
    </row>
    <row r="110" ht="15.75" customHeight="1">
      <c r="B110" s="91"/>
    </row>
    <row r="111" ht="15.75" customHeight="1">
      <c r="B111" s="91"/>
    </row>
    <row r="112" ht="15.75" customHeight="1">
      <c r="B112" s="91"/>
    </row>
    <row r="113" ht="15.75" customHeight="1">
      <c r="B113" s="91"/>
    </row>
    <row r="114" ht="15.75" customHeight="1">
      <c r="B114" s="91"/>
    </row>
    <row r="115" ht="15.75" customHeight="1">
      <c r="B115" s="91"/>
    </row>
    <row r="116" ht="15.75" customHeight="1">
      <c r="B116" s="91"/>
    </row>
    <row r="117" ht="15.75" customHeight="1">
      <c r="B117" s="91"/>
    </row>
    <row r="118" ht="15.75" customHeight="1">
      <c r="B118" s="91"/>
    </row>
    <row r="119" ht="15.75" customHeight="1">
      <c r="B119" s="91"/>
    </row>
    <row r="120" ht="15.75" customHeight="1">
      <c r="B120" s="91"/>
    </row>
    <row r="121" ht="15.75" customHeight="1">
      <c r="B121" s="91"/>
    </row>
    <row r="122" ht="15.75" customHeight="1">
      <c r="B122" s="91"/>
    </row>
    <row r="123" ht="15.75" customHeight="1">
      <c r="B123" s="91"/>
    </row>
    <row r="124" ht="15.75" customHeight="1">
      <c r="B124" s="91"/>
    </row>
    <row r="125" ht="15.75" customHeight="1">
      <c r="B125" s="91"/>
    </row>
    <row r="126" ht="15.75" customHeight="1">
      <c r="B126" s="91"/>
    </row>
    <row r="127" ht="15.75" customHeight="1">
      <c r="B127" s="91"/>
    </row>
    <row r="128" ht="15.75" customHeight="1">
      <c r="B128" s="91"/>
    </row>
    <row r="129" ht="15.75" customHeight="1">
      <c r="B129" s="91"/>
    </row>
    <row r="130" ht="15.75" customHeight="1">
      <c r="B130" s="91"/>
    </row>
    <row r="131" ht="15.75" customHeight="1">
      <c r="B131" s="91"/>
    </row>
    <row r="132" ht="15.75" customHeight="1">
      <c r="B132" s="91"/>
    </row>
    <row r="133" ht="15.75" customHeight="1">
      <c r="B133" s="91"/>
    </row>
    <row r="134" ht="15.75" customHeight="1">
      <c r="B134" s="91"/>
    </row>
    <row r="135" ht="15.75" customHeight="1">
      <c r="B135" s="91"/>
    </row>
    <row r="136" ht="15.75" customHeight="1">
      <c r="B136" s="91"/>
    </row>
    <row r="137" ht="15.75" customHeight="1">
      <c r="B137" s="91"/>
    </row>
    <row r="138" ht="15.75" customHeight="1">
      <c r="B138" s="91"/>
    </row>
    <row r="139" ht="15.75" customHeight="1">
      <c r="B139" s="91"/>
    </row>
    <row r="140" ht="15.75" customHeight="1">
      <c r="B140" s="91"/>
    </row>
    <row r="141" ht="15.75" customHeight="1">
      <c r="B141" s="91"/>
    </row>
    <row r="142" ht="15.75" customHeight="1">
      <c r="B142" s="91"/>
    </row>
    <row r="143" ht="15.75" customHeight="1">
      <c r="B143" s="91"/>
    </row>
    <row r="144" ht="15.75" customHeight="1">
      <c r="B144" s="91"/>
    </row>
    <row r="145" ht="15.75" customHeight="1">
      <c r="B145" s="91"/>
    </row>
    <row r="146" ht="15.75" customHeight="1">
      <c r="B146" s="91"/>
    </row>
    <row r="147" ht="15.75" customHeight="1">
      <c r="B147" s="91"/>
    </row>
    <row r="148" ht="15.75" customHeight="1">
      <c r="B148" s="91"/>
    </row>
    <row r="149" ht="15.75" customHeight="1">
      <c r="B149" s="91"/>
    </row>
    <row r="150" ht="15.75" customHeight="1">
      <c r="B150" s="91"/>
    </row>
    <row r="151" ht="15.75" customHeight="1">
      <c r="B151" s="91"/>
    </row>
    <row r="152" ht="15.75" customHeight="1">
      <c r="B152" s="91"/>
    </row>
    <row r="153" ht="15.75" customHeight="1">
      <c r="B153" s="91"/>
    </row>
    <row r="154" ht="15.75" customHeight="1">
      <c r="B154" s="91"/>
    </row>
    <row r="155" ht="15.75" customHeight="1">
      <c r="B155" s="91"/>
    </row>
    <row r="156" ht="15.75" customHeight="1">
      <c r="B156" s="91"/>
    </row>
    <row r="157" ht="15.75" customHeight="1">
      <c r="B157" s="91"/>
    </row>
    <row r="158" ht="15.75" customHeight="1">
      <c r="B158" s="91"/>
    </row>
    <row r="159" ht="15.75" customHeight="1">
      <c r="B159" s="91"/>
    </row>
    <row r="160" ht="15.75" customHeight="1">
      <c r="B160" s="91"/>
    </row>
    <row r="161" ht="15.75" customHeight="1">
      <c r="B161" s="91"/>
    </row>
    <row r="162" ht="15.75" customHeight="1">
      <c r="B162" s="91"/>
    </row>
    <row r="163" ht="15.75" customHeight="1">
      <c r="B163" s="91"/>
    </row>
    <row r="164" ht="15.75" customHeight="1">
      <c r="B164" s="91"/>
    </row>
    <row r="165" ht="15.75" customHeight="1">
      <c r="B165" s="91"/>
    </row>
    <row r="166" ht="15.75" customHeight="1">
      <c r="B166" s="91"/>
    </row>
    <row r="167" ht="15.75" customHeight="1">
      <c r="B167" s="91"/>
    </row>
    <row r="168" ht="15.75" customHeight="1">
      <c r="B168" s="91"/>
    </row>
    <row r="169" ht="15.75" customHeight="1">
      <c r="B169" s="91"/>
    </row>
    <row r="170" ht="15.75" customHeight="1">
      <c r="B170" s="91"/>
    </row>
    <row r="171" ht="15.75" customHeight="1">
      <c r="B171" s="91"/>
    </row>
    <row r="172" ht="15.75" customHeight="1">
      <c r="B172" s="91"/>
    </row>
    <row r="173" ht="15.75" customHeight="1">
      <c r="B173" s="91"/>
    </row>
    <row r="174" ht="15.75" customHeight="1">
      <c r="B174" s="91"/>
    </row>
    <row r="175" ht="15.75" customHeight="1">
      <c r="B175" s="91"/>
    </row>
    <row r="176" ht="15.75" customHeight="1">
      <c r="B176" s="91"/>
    </row>
    <row r="177" ht="15.75" customHeight="1">
      <c r="B177" s="91"/>
    </row>
    <row r="178" ht="15.75" customHeight="1">
      <c r="B178" s="91"/>
    </row>
    <row r="179" ht="15.75" customHeight="1">
      <c r="B179" s="91"/>
    </row>
    <row r="180" ht="15.75" customHeight="1">
      <c r="B180" s="91"/>
    </row>
    <row r="181" ht="15.75" customHeight="1">
      <c r="B181" s="91"/>
    </row>
    <row r="182" ht="15.75" customHeight="1">
      <c r="B182" s="91"/>
    </row>
    <row r="183" ht="15.75" customHeight="1">
      <c r="B183" s="91"/>
    </row>
    <row r="184" ht="15.75" customHeight="1">
      <c r="B184" s="91"/>
    </row>
    <row r="185" ht="15.75" customHeight="1">
      <c r="B185" s="91"/>
    </row>
    <row r="186" ht="15.75" customHeight="1">
      <c r="B186" s="91"/>
    </row>
    <row r="187" ht="15.75" customHeight="1">
      <c r="B187" s="91"/>
    </row>
    <row r="188" ht="15.75" customHeight="1">
      <c r="B188" s="91"/>
    </row>
    <row r="189" ht="15.75" customHeight="1">
      <c r="B189" s="91"/>
    </row>
    <row r="190" ht="15.75" customHeight="1">
      <c r="B190" s="91"/>
    </row>
    <row r="191" ht="15.75" customHeight="1">
      <c r="B191" s="91"/>
    </row>
    <row r="192" ht="15.75" customHeight="1">
      <c r="B192" s="91"/>
    </row>
    <row r="193" ht="15.75" customHeight="1">
      <c r="B193" s="91"/>
    </row>
    <row r="194" ht="15.75" customHeight="1">
      <c r="B194" s="91"/>
    </row>
    <row r="195" ht="15.75" customHeight="1">
      <c r="B195" s="91"/>
    </row>
    <row r="196" ht="15.75" customHeight="1">
      <c r="B196" s="91"/>
    </row>
    <row r="197" ht="15.75" customHeight="1">
      <c r="B197" s="91"/>
    </row>
    <row r="198" ht="15.75" customHeight="1">
      <c r="B198" s="91"/>
    </row>
    <row r="199" ht="15.75" customHeight="1">
      <c r="B199" s="91"/>
    </row>
    <row r="200" ht="15.75" customHeight="1">
      <c r="B200" s="91"/>
    </row>
    <row r="201" ht="15.75" customHeight="1">
      <c r="B201" s="91"/>
    </row>
    <row r="202" ht="15.75" customHeight="1">
      <c r="B202" s="91"/>
    </row>
    <row r="203" ht="15.75" customHeight="1">
      <c r="B203" s="91"/>
    </row>
    <row r="204" ht="15.75" customHeight="1">
      <c r="B204" s="91"/>
    </row>
    <row r="205" ht="15.75" customHeight="1">
      <c r="B205" s="91"/>
    </row>
    <row r="206" ht="15.75" customHeight="1">
      <c r="B206" s="91"/>
    </row>
    <row r="207" ht="15.75" customHeight="1">
      <c r="B207" s="91"/>
    </row>
    <row r="208" ht="15.75" customHeight="1">
      <c r="B208" s="91"/>
    </row>
    <row r="209" ht="15.75" customHeight="1">
      <c r="B209" s="91"/>
    </row>
    <row r="210" ht="15.75" customHeight="1">
      <c r="B210" s="91"/>
    </row>
    <row r="211" ht="15.75" customHeight="1">
      <c r="B211" s="91"/>
    </row>
    <row r="212" ht="15.75" customHeight="1">
      <c r="B212" s="91"/>
    </row>
    <row r="213" ht="15.75" customHeight="1">
      <c r="B213" s="91"/>
    </row>
    <row r="214" ht="15.75" customHeight="1">
      <c r="B214" s="91"/>
    </row>
    <row r="215" ht="15.75" customHeight="1">
      <c r="B215" s="91"/>
    </row>
    <row r="216" ht="15.75" customHeight="1">
      <c r="B216" s="91"/>
    </row>
    <row r="217" ht="15.75" customHeight="1">
      <c r="B217" s="91"/>
    </row>
    <row r="218" ht="15.75" customHeight="1">
      <c r="B218" s="91"/>
    </row>
    <row r="219" ht="15.75" customHeight="1">
      <c r="B219" s="91"/>
    </row>
    <row r="220" ht="15.75" customHeight="1">
      <c r="B220" s="91"/>
    </row>
    <row r="221" ht="15.75" customHeight="1">
      <c r="B221" s="91"/>
    </row>
    <row r="222" ht="15.75" customHeight="1">
      <c r="B222" s="91"/>
    </row>
    <row r="223" ht="15.75" customHeight="1">
      <c r="B223" s="91"/>
    </row>
    <row r="224" ht="15.75" customHeight="1">
      <c r="B224" s="91"/>
    </row>
    <row r="225" ht="15.75" customHeight="1">
      <c r="B225" s="91"/>
    </row>
    <row r="226" ht="15.75" customHeight="1">
      <c r="B226" s="91"/>
    </row>
    <row r="227" ht="15.75" customHeight="1">
      <c r="B227" s="91"/>
    </row>
    <row r="228" ht="15.75" customHeight="1">
      <c r="B228" s="91"/>
    </row>
    <row r="229" ht="15.75" customHeight="1">
      <c r="B229" s="91"/>
    </row>
    <row r="230" ht="15.75" customHeight="1">
      <c r="B230" s="91"/>
    </row>
    <row r="231" ht="15.75" customHeight="1">
      <c r="B231" s="91"/>
    </row>
    <row r="232" ht="15.75" customHeight="1">
      <c r="B232" s="91"/>
    </row>
    <row r="233" ht="15.75" customHeight="1">
      <c r="B233" s="91"/>
    </row>
    <row r="234" ht="15.75" customHeight="1">
      <c r="B234" s="91"/>
    </row>
    <row r="235" ht="15.75" customHeight="1">
      <c r="B235" s="91"/>
    </row>
    <row r="236" ht="15.75" customHeight="1">
      <c r="B236" s="91"/>
    </row>
    <row r="237" ht="15.75" customHeight="1">
      <c r="B237" s="91"/>
    </row>
    <row r="238" ht="15.75" customHeight="1">
      <c r="B238" s="91"/>
    </row>
    <row r="239" ht="15.75" customHeight="1">
      <c r="B239" s="91"/>
    </row>
    <row r="240" ht="15.75" customHeight="1">
      <c r="B240" s="91"/>
    </row>
    <row r="241" ht="15.75" customHeight="1">
      <c r="B241" s="91"/>
    </row>
    <row r="242" ht="15.75" customHeight="1">
      <c r="B242" s="91"/>
    </row>
    <row r="243" ht="15.75" customHeight="1">
      <c r="B243" s="91"/>
    </row>
    <row r="244" ht="15.75" customHeight="1">
      <c r="B244" s="91"/>
    </row>
    <row r="245" ht="15.75" customHeight="1">
      <c r="B245" s="91"/>
    </row>
    <row r="246" ht="15.75" customHeight="1">
      <c r="B246" s="91"/>
    </row>
    <row r="247" ht="15.75" customHeight="1">
      <c r="B247" s="91"/>
    </row>
    <row r="248" ht="15.75" customHeight="1">
      <c r="B248" s="91"/>
    </row>
    <row r="249" ht="15.75" customHeight="1">
      <c r="B249" s="91"/>
    </row>
    <row r="250" ht="15.75" customHeight="1">
      <c r="B250" s="91"/>
    </row>
    <row r="251" ht="15.75" customHeight="1">
      <c r="B251" s="91"/>
    </row>
    <row r="252" ht="15.75" customHeight="1">
      <c r="B252" s="91"/>
    </row>
    <row r="253" ht="15.75" customHeight="1">
      <c r="B253" s="91"/>
    </row>
    <row r="254" ht="15.75" customHeight="1">
      <c r="B254" s="91"/>
    </row>
    <row r="255" ht="15.75" customHeight="1">
      <c r="B255" s="91"/>
    </row>
    <row r="256" ht="15.75" customHeight="1">
      <c r="B256" s="91"/>
    </row>
    <row r="257" ht="15.75" customHeight="1">
      <c r="B257" s="91"/>
    </row>
    <row r="258" ht="15.75" customHeight="1">
      <c r="B258" s="91"/>
    </row>
    <row r="259" ht="15.75" customHeight="1">
      <c r="B259" s="91"/>
    </row>
    <row r="260" ht="15.75" customHeight="1">
      <c r="B260" s="91"/>
    </row>
    <row r="261" ht="15.75" customHeight="1">
      <c r="B261" s="91"/>
    </row>
    <row r="262" ht="15.75" customHeight="1">
      <c r="B262" s="91"/>
    </row>
    <row r="263" ht="15.75" customHeight="1">
      <c r="B263" s="91"/>
    </row>
    <row r="264" ht="15.75" customHeight="1">
      <c r="B264" s="91"/>
    </row>
    <row r="265" ht="15.75" customHeight="1">
      <c r="B265" s="91"/>
    </row>
    <row r="266" ht="15.75" customHeight="1">
      <c r="B266" s="91"/>
    </row>
    <row r="267" ht="15.75" customHeight="1">
      <c r="B267" s="91"/>
    </row>
    <row r="268" ht="15.75" customHeight="1">
      <c r="B268" s="91"/>
    </row>
    <row r="269" ht="15.75" customHeight="1">
      <c r="B269" s="91"/>
    </row>
    <row r="270" ht="15.75" customHeight="1">
      <c r="B270" s="91"/>
    </row>
    <row r="271" ht="15.75" customHeight="1">
      <c r="B271" s="91"/>
    </row>
    <row r="272" ht="15.75" customHeight="1">
      <c r="B272" s="91"/>
    </row>
    <row r="273" ht="15.75" customHeight="1">
      <c r="B273" s="91"/>
    </row>
    <row r="274" ht="15.75" customHeight="1">
      <c r="B274" s="91"/>
    </row>
    <row r="275" ht="15.75" customHeight="1">
      <c r="B275" s="91"/>
    </row>
    <row r="276" ht="15.75" customHeight="1">
      <c r="B276" s="91"/>
    </row>
    <row r="277" ht="15.75" customHeight="1">
      <c r="B277" s="91"/>
    </row>
    <row r="278" ht="15.75" customHeight="1">
      <c r="B278" s="91"/>
    </row>
    <row r="279" ht="15.75" customHeight="1">
      <c r="B279" s="91"/>
    </row>
    <row r="280" ht="15.75" customHeight="1">
      <c r="B280" s="91"/>
    </row>
    <row r="281" ht="15.75" customHeight="1">
      <c r="B281" s="91"/>
    </row>
    <row r="282" ht="15.75" customHeight="1">
      <c r="B282" s="91"/>
    </row>
    <row r="283" ht="15.75" customHeight="1">
      <c r="B283" s="91"/>
    </row>
    <row r="284" ht="15.75" customHeight="1">
      <c r="B284" s="91"/>
    </row>
    <row r="285" ht="15.75" customHeight="1">
      <c r="B285" s="91"/>
    </row>
    <row r="286" ht="15.75" customHeight="1">
      <c r="B286" s="91"/>
    </row>
    <row r="287" ht="15.75" customHeight="1">
      <c r="B287" s="91"/>
    </row>
    <row r="288" ht="15.75" customHeight="1">
      <c r="B288" s="91"/>
    </row>
    <row r="289" ht="15.75" customHeight="1">
      <c r="B289" s="91"/>
    </row>
    <row r="290" ht="15.75" customHeight="1">
      <c r="B290" s="91"/>
    </row>
    <row r="291" ht="15.75" customHeight="1">
      <c r="B291" s="91"/>
    </row>
    <row r="292" ht="15.75" customHeight="1">
      <c r="B292" s="91"/>
    </row>
    <row r="293" ht="15.75" customHeight="1">
      <c r="B293" s="91"/>
    </row>
    <row r="294" ht="15.75" customHeight="1">
      <c r="B294" s="91"/>
    </row>
    <row r="295" ht="15.75" customHeight="1">
      <c r="B295" s="91"/>
    </row>
    <row r="296" ht="15.75" customHeight="1">
      <c r="B296" s="91"/>
    </row>
    <row r="297" ht="15.75" customHeight="1">
      <c r="B297" s="91"/>
    </row>
    <row r="298" ht="15.75" customHeight="1">
      <c r="B298" s="91"/>
    </row>
    <row r="299" ht="15.75" customHeight="1">
      <c r="B299" s="91"/>
    </row>
    <row r="300" ht="15.75" customHeight="1">
      <c r="B300" s="91"/>
    </row>
    <row r="301" ht="15.75" customHeight="1">
      <c r="B301" s="91"/>
    </row>
    <row r="302" ht="15.75" customHeight="1">
      <c r="B302" s="91"/>
    </row>
    <row r="303" ht="15.75" customHeight="1">
      <c r="B303" s="91"/>
    </row>
    <row r="304" ht="15.75" customHeight="1">
      <c r="B304" s="91"/>
    </row>
    <row r="305" ht="15.75" customHeight="1">
      <c r="B305" s="91"/>
    </row>
    <row r="306" ht="15.75" customHeight="1">
      <c r="B306" s="91"/>
    </row>
    <row r="307" ht="15.75" customHeight="1">
      <c r="B307" s="91"/>
    </row>
    <row r="308" ht="15.75" customHeight="1">
      <c r="B308" s="91"/>
    </row>
    <row r="309" ht="15.75" customHeight="1">
      <c r="B309" s="91"/>
    </row>
    <row r="310" ht="15.75" customHeight="1">
      <c r="B310" s="91"/>
    </row>
    <row r="311" ht="15.75" customHeight="1">
      <c r="B311" s="91"/>
    </row>
    <row r="312" ht="15.75" customHeight="1">
      <c r="B312" s="91"/>
    </row>
    <row r="313" ht="15.75" customHeight="1">
      <c r="B313" s="91"/>
    </row>
    <row r="314" ht="15.75" customHeight="1">
      <c r="B314" s="91"/>
    </row>
    <row r="315" ht="15.75" customHeight="1">
      <c r="B315" s="91"/>
    </row>
    <row r="316" ht="15.75" customHeight="1">
      <c r="B316" s="91"/>
    </row>
    <row r="317" ht="15.75" customHeight="1">
      <c r="B317" s="91"/>
    </row>
    <row r="318" ht="15.75" customHeight="1">
      <c r="B318" s="91"/>
    </row>
    <row r="319" ht="15.75" customHeight="1">
      <c r="B319" s="91"/>
    </row>
    <row r="320" ht="15.75" customHeight="1">
      <c r="B320" s="91"/>
    </row>
    <row r="321" ht="15.75" customHeight="1">
      <c r="B321" s="91"/>
    </row>
    <row r="322" ht="15.75" customHeight="1">
      <c r="B322" s="91"/>
    </row>
    <row r="323" ht="15.75" customHeight="1">
      <c r="B323" s="91"/>
    </row>
    <row r="324" ht="15.75" customHeight="1">
      <c r="B324" s="91"/>
    </row>
    <row r="325" ht="15.75" customHeight="1">
      <c r="B325" s="91"/>
    </row>
    <row r="326" ht="15.75" customHeight="1">
      <c r="B326" s="91"/>
    </row>
    <row r="327" ht="15.75" customHeight="1">
      <c r="B327" s="91"/>
    </row>
    <row r="328" ht="15.75" customHeight="1">
      <c r="B328" s="91"/>
    </row>
    <row r="329" ht="15.75" customHeight="1">
      <c r="B329" s="91"/>
    </row>
    <row r="330" ht="15.75" customHeight="1">
      <c r="B330" s="91"/>
    </row>
    <row r="331" ht="15.75" customHeight="1">
      <c r="B331" s="91"/>
    </row>
    <row r="332" ht="15.75" customHeight="1">
      <c r="B332" s="91"/>
    </row>
    <row r="333" ht="15.75" customHeight="1">
      <c r="B333" s="91"/>
    </row>
    <row r="334" ht="15.75" customHeight="1">
      <c r="B334" s="91"/>
    </row>
    <row r="335" ht="15.75" customHeight="1">
      <c r="B335" s="91"/>
    </row>
    <row r="336" ht="15.75" customHeight="1">
      <c r="B336" s="91"/>
    </row>
    <row r="337" ht="15.75" customHeight="1">
      <c r="B337" s="91"/>
    </row>
    <row r="338" ht="15.75" customHeight="1">
      <c r="B338" s="91"/>
    </row>
    <row r="339" ht="15.75" customHeight="1">
      <c r="B339" s="91"/>
    </row>
    <row r="340" ht="15.75" customHeight="1">
      <c r="B340" s="91"/>
    </row>
    <row r="341" ht="15.75" customHeight="1">
      <c r="B341" s="91"/>
    </row>
    <row r="342" ht="15.75" customHeight="1">
      <c r="B342" s="91"/>
    </row>
    <row r="343" ht="15.75" customHeight="1">
      <c r="B343" s="91"/>
    </row>
    <row r="344" ht="15.75" customHeight="1">
      <c r="B344" s="91"/>
    </row>
    <row r="345" ht="15.75" customHeight="1">
      <c r="B345" s="91"/>
    </row>
    <row r="346" ht="15.75" customHeight="1">
      <c r="B346" s="91"/>
    </row>
    <row r="347" ht="15.75" customHeight="1">
      <c r="B347" s="91"/>
    </row>
    <row r="348" ht="15.75" customHeight="1">
      <c r="B348" s="91"/>
    </row>
    <row r="349" ht="15.75" customHeight="1">
      <c r="B349" s="91"/>
    </row>
    <row r="350" ht="15.75" customHeight="1">
      <c r="B350" s="91"/>
    </row>
    <row r="351" ht="15.75" customHeight="1">
      <c r="B351" s="91"/>
    </row>
    <row r="352" ht="15.75" customHeight="1">
      <c r="B352" s="91"/>
    </row>
    <row r="353" ht="15.75" customHeight="1">
      <c r="B353" s="91"/>
    </row>
    <row r="354" ht="15.75" customHeight="1">
      <c r="B354" s="91"/>
    </row>
    <row r="355" ht="15.75" customHeight="1">
      <c r="B355" s="91"/>
    </row>
    <row r="356" ht="15.75" customHeight="1">
      <c r="B356" s="91"/>
    </row>
    <row r="357" ht="15.75" customHeight="1">
      <c r="B357" s="91"/>
    </row>
    <row r="358" ht="15.75" customHeight="1">
      <c r="B358" s="91"/>
    </row>
    <row r="359" ht="15.75" customHeight="1">
      <c r="B359" s="91"/>
    </row>
    <row r="360" ht="15.75" customHeight="1">
      <c r="B360" s="91"/>
    </row>
    <row r="361" ht="15.75" customHeight="1">
      <c r="B361" s="91"/>
    </row>
    <row r="362" ht="15.75" customHeight="1">
      <c r="B362" s="91"/>
    </row>
    <row r="363" ht="15.75" customHeight="1">
      <c r="B363" s="91"/>
    </row>
    <row r="364" ht="15.75" customHeight="1">
      <c r="B364" s="91"/>
    </row>
    <row r="365" ht="15.75" customHeight="1">
      <c r="B365" s="91"/>
    </row>
    <row r="366" ht="15.75" customHeight="1">
      <c r="B366" s="91"/>
    </row>
    <row r="367" ht="15.75" customHeight="1">
      <c r="B367" s="91"/>
    </row>
    <row r="368" ht="15.75" customHeight="1">
      <c r="B368" s="91"/>
    </row>
    <row r="369" ht="15.75" customHeight="1">
      <c r="B369" s="91"/>
    </row>
    <row r="370" ht="15.75" customHeight="1">
      <c r="B370" s="91"/>
    </row>
    <row r="371" ht="15.75" customHeight="1">
      <c r="B371" s="91"/>
    </row>
    <row r="372" ht="15.75" customHeight="1">
      <c r="B372" s="91"/>
    </row>
    <row r="373" ht="15.75" customHeight="1">
      <c r="B373" s="91"/>
    </row>
    <row r="374" ht="15.75" customHeight="1">
      <c r="B374" s="91"/>
    </row>
    <row r="375" ht="15.75" customHeight="1">
      <c r="B375" s="91"/>
    </row>
    <row r="376" ht="15.75" customHeight="1">
      <c r="B376" s="91"/>
    </row>
    <row r="377" ht="15.75" customHeight="1">
      <c r="B377" s="91"/>
    </row>
    <row r="378" ht="15.75" customHeight="1">
      <c r="B378" s="91"/>
    </row>
    <row r="379" ht="15.75" customHeight="1">
      <c r="B379" s="91"/>
    </row>
    <row r="380" ht="15.75" customHeight="1">
      <c r="B380" s="91"/>
    </row>
    <row r="381" ht="15.75" customHeight="1">
      <c r="B381" s="91"/>
    </row>
    <row r="382" ht="15.75" customHeight="1">
      <c r="B382" s="91"/>
    </row>
    <row r="383" ht="15.75" customHeight="1">
      <c r="B383" s="91"/>
    </row>
    <row r="384" ht="15.75" customHeight="1">
      <c r="B384" s="91"/>
    </row>
    <row r="385" ht="15.75" customHeight="1">
      <c r="B385" s="91"/>
    </row>
    <row r="386" ht="15.75" customHeight="1">
      <c r="B386" s="91"/>
    </row>
    <row r="387" ht="15.75" customHeight="1">
      <c r="B387" s="91"/>
    </row>
    <row r="388" ht="15.75" customHeight="1">
      <c r="B388" s="91"/>
    </row>
    <row r="389" ht="15.75" customHeight="1">
      <c r="B389" s="91"/>
    </row>
    <row r="390" ht="15.75" customHeight="1">
      <c r="B390" s="91"/>
    </row>
    <row r="391" ht="15.75" customHeight="1">
      <c r="B391" s="91"/>
    </row>
    <row r="392" ht="15.75" customHeight="1">
      <c r="B392" s="91"/>
    </row>
    <row r="393" ht="15.75" customHeight="1">
      <c r="B393" s="91"/>
    </row>
    <row r="394" ht="15.75" customHeight="1">
      <c r="B394" s="91"/>
    </row>
    <row r="395" ht="15.75" customHeight="1">
      <c r="B395" s="91"/>
    </row>
    <row r="396" ht="15.75" customHeight="1">
      <c r="B396" s="91"/>
    </row>
    <row r="397" ht="15.75" customHeight="1">
      <c r="B397" s="91"/>
    </row>
    <row r="398" ht="15.75" customHeight="1">
      <c r="B398" s="91"/>
    </row>
    <row r="399" ht="15.75" customHeight="1">
      <c r="B399" s="91"/>
    </row>
    <row r="400" ht="15.75" customHeight="1">
      <c r="B400" s="91"/>
    </row>
    <row r="401" ht="15.75" customHeight="1">
      <c r="B401" s="91"/>
    </row>
    <row r="402" ht="15.75" customHeight="1">
      <c r="B402" s="91"/>
    </row>
    <row r="403" ht="15.75" customHeight="1">
      <c r="B403" s="91"/>
    </row>
    <row r="404" ht="15.75" customHeight="1">
      <c r="B404" s="91"/>
    </row>
    <row r="405" ht="15.75" customHeight="1">
      <c r="B405" s="91"/>
    </row>
    <row r="406" ht="15.75" customHeight="1">
      <c r="B406" s="91"/>
    </row>
    <row r="407" ht="15.75" customHeight="1">
      <c r="B407" s="91"/>
    </row>
    <row r="408" ht="15.75" customHeight="1">
      <c r="B408" s="91"/>
    </row>
    <row r="409" ht="15.75" customHeight="1">
      <c r="B409" s="91"/>
    </row>
    <row r="410" ht="15.75" customHeight="1">
      <c r="B410" s="91"/>
    </row>
    <row r="411" ht="15.75" customHeight="1">
      <c r="B411" s="91"/>
    </row>
    <row r="412" ht="15.75" customHeight="1">
      <c r="B412" s="91"/>
    </row>
    <row r="413" ht="15.75" customHeight="1">
      <c r="B413" s="91"/>
    </row>
    <row r="414" ht="15.75" customHeight="1">
      <c r="B414" s="91"/>
    </row>
    <row r="415" ht="15.75" customHeight="1">
      <c r="B415" s="91"/>
    </row>
    <row r="416" ht="15.75" customHeight="1">
      <c r="B416" s="91"/>
    </row>
    <row r="417" ht="15.75" customHeight="1">
      <c r="B417" s="91"/>
    </row>
    <row r="418" ht="15.75" customHeight="1">
      <c r="B418" s="91"/>
    </row>
    <row r="419" ht="15.75" customHeight="1">
      <c r="B419" s="91"/>
    </row>
    <row r="420" ht="15.75" customHeight="1">
      <c r="B420" s="91"/>
    </row>
    <row r="421" ht="15.75" customHeight="1">
      <c r="B421" s="91"/>
    </row>
    <row r="422" ht="15.75" customHeight="1">
      <c r="B422" s="91"/>
    </row>
    <row r="423" ht="15.75" customHeight="1">
      <c r="B423" s="91"/>
    </row>
    <row r="424" ht="15.75" customHeight="1">
      <c r="B424" s="91"/>
    </row>
    <row r="425" ht="15.75" customHeight="1">
      <c r="B425" s="91"/>
    </row>
    <row r="426" ht="15.75" customHeight="1">
      <c r="B426" s="91"/>
    </row>
    <row r="427" ht="15.75" customHeight="1">
      <c r="B427" s="91"/>
    </row>
    <row r="428" ht="15.75" customHeight="1">
      <c r="B428" s="91"/>
    </row>
    <row r="429" ht="15.75" customHeight="1">
      <c r="B429" s="91"/>
    </row>
    <row r="430" ht="15.75" customHeight="1">
      <c r="B430" s="91"/>
    </row>
    <row r="431" ht="15.75" customHeight="1">
      <c r="B431" s="91"/>
    </row>
    <row r="432" ht="15.75" customHeight="1">
      <c r="B432" s="91"/>
    </row>
    <row r="433" ht="15.75" customHeight="1">
      <c r="B433" s="91"/>
    </row>
    <row r="434" ht="15.75" customHeight="1">
      <c r="B434" s="91"/>
    </row>
    <row r="435" ht="15.75" customHeight="1">
      <c r="B435" s="91"/>
    </row>
    <row r="436" ht="15.75" customHeight="1">
      <c r="B436" s="91"/>
    </row>
    <row r="437" ht="15.75" customHeight="1">
      <c r="B437" s="91"/>
    </row>
    <row r="438" ht="15.75" customHeight="1">
      <c r="B438" s="91"/>
    </row>
    <row r="439" ht="15.75" customHeight="1">
      <c r="B439" s="91"/>
    </row>
    <row r="440" ht="15.75" customHeight="1">
      <c r="B440" s="91"/>
    </row>
    <row r="441" ht="15.75" customHeight="1">
      <c r="B441" s="91"/>
    </row>
    <row r="442" ht="15.75" customHeight="1">
      <c r="B442" s="91"/>
    </row>
    <row r="443" ht="15.75" customHeight="1">
      <c r="B443" s="91"/>
    </row>
    <row r="444" ht="15.75" customHeight="1">
      <c r="B444" s="91"/>
    </row>
    <row r="445" ht="15.75" customHeight="1">
      <c r="B445" s="91"/>
    </row>
    <row r="446" ht="15.75" customHeight="1">
      <c r="B446" s="91"/>
    </row>
    <row r="447" ht="15.75" customHeight="1">
      <c r="B447" s="91"/>
    </row>
    <row r="448" ht="15.75" customHeight="1">
      <c r="B448" s="91"/>
    </row>
    <row r="449" ht="15.75" customHeight="1">
      <c r="B449" s="91"/>
    </row>
    <row r="450" ht="15.75" customHeight="1">
      <c r="B450" s="91"/>
    </row>
    <row r="451" ht="15.75" customHeight="1">
      <c r="B451" s="91"/>
    </row>
    <row r="452" ht="15.75" customHeight="1">
      <c r="B452" s="91"/>
    </row>
    <row r="453" ht="15.75" customHeight="1">
      <c r="B453" s="91"/>
    </row>
    <row r="454" ht="15.75" customHeight="1">
      <c r="B454" s="91"/>
    </row>
    <row r="455" ht="15.75" customHeight="1">
      <c r="B455" s="91"/>
    </row>
    <row r="456" ht="15.75" customHeight="1">
      <c r="B456" s="91"/>
    </row>
    <row r="457" ht="15.75" customHeight="1">
      <c r="B457" s="91"/>
    </row>
    <row r="458" ht="15.75" customHeight="1">
      <c r="B458" s="91"/>
    </row>
    <row r="459" ht="15.75" customHeight="1">
      <c r="B459" s="91"/>
    </row>
    <row r="460" ht="15.75" customHeight="1">
      <c r="B460" s="91"/>
    </row>
    <row r="461" ht="15.75" customHeight="1">
      <c r="B461" s="91"/>
    </row>
    <row r="462" ht="15.75" customHeight="1">
      <c r="B462" s="91"/>
    </row>
    <row r="463" ht="15.75" customHeight="1">
      <c r="B463" s="91"/>
    </row>
    <row r="464" ht="15.75" customHeight="1">
      <c r="B464" s="91"/>
    </row>
    <row r="465" ht="15.75" customHeight="1">
      <c r="B465" s="91"/>
    </row>
    <row r="466" ht="15.75" customHeight="1">
      <c r="B466" s="91"/>
    </row>
    <row r="467" ht="15.75" customHeight="1">
      <c r="B467" s="91"/>
    </row>
    <row r="468" ht="15.75" customHeight="1">
      <c r="B468" s="91"/>
    </row>
    <row r="469" ht="15.75" customHeight="1">
      <c r="B469" s="91"/>
    </row>
    <row r="470" ht="15.75" customHeight="1">
      <c r="B470" s="91"/>
    </row>
    <row r="471" ht="15.75" customHeight="1">
      <c r="B471" s="91"/>
    </row>
    <row r="472" ht="15.75" customHeight="1">
      <c r="B472" s="91"/>
    </row>
    <row r="473" ht="15.75" customHeight="1">
      <c r="B473" s="91"/>
    </row>
    <row r="474" ht="15.75" customHeight="1">
      <c r="B474" s="91"/>
    </row>
    <row r="475" ht="15.75" customHeight="1">
      <c r="B475" s="91"/>
    </row>
    <row r="476" ht="15.75" customHeight="1">
      <c r="B476" s="91"/>
    </row>
    <row r="477" ht="15.75" customHeight="1">
      <c r="B477" s="91"/>
    </row>
    <row r="478" ht="15.75" customHeight="1">
      <c r="B478" s="91"/>
    </row>
    <row r="479" ht="15.75" customHeight="1">
      <c r="B479" s="91"/>
    </row>
    <row r="480" ht="15.75" customHeight="1">
      <c r="B480" s="91"/>
    </row>
    <row r="481" ht="15.75" customHeight="1">
      <c r="B481" s="91"/>
    </row>
    <row r="482" ht="15.75" customHeight="1">
      <c r="B482" s="91"/>
    </row>
    <row r="483" ht="15.75" customHeight="1">
      <c r="B483" s="91"/>
    </row>
    <row r="484" ht="15.75" customHeight="1">
      <c r="B484" s="91"/>
    </row>
    <row r="485" ht="15.75" customHeight="1">
      <c r="B485" s="91"/>
    </row>
    <row r="486" ht="15.75" customHeight="1">
      <c r="B486" s="91"/>
    </row>
    <row r="487" ht="15.75" customHeight="1">
      <c r="B487" s="91"/>
    </row>
    <row r="488" ht="15.75" customHeight="1">
      <c r="B488" s="91"/>
    </row>
    <row r="489" ht="15.75" customHeight="1">
      <c r="B489" s="91"/>
    </row>
    <row r="490" ht="15.75" customHeight="1">
      <c r="B490" s="91"/>
    </row>
    <row r="491" ht="15.75" customHeight="1">
      <c r="B491" s="91"/>
    </row>
    <row r="492" ht="15.75" customHeight="1">
      <c r="B492" s="91"/>
    </row>
    <row r="493" ht="15.75" customHeight="1">
      <c r="B493" s="91"/>
    </row>
    <row r="494" ht="15.75" customHeight="1">
      <c r="B494" s="91"/>
    </row>
    <row r="495" ht="15.75" customHeight="1">
      <c r="B495" s="91"/>
    </row>
    <row r="496" ht="15.75" customHeight="1">
      <c r="B496" s="91"/>
    </row>
    <row r="497" ht="15.75" customHeight="1">
      <c r="B497" s="91"/>
    </row>
    <row r="498" ht="15.75" customHeight="1">
      <c r="B498" s="91"/>
    </row>
    <row r="499" ht="15.75" customHeight="1">
      <c r="B499" s="91"/>
    </row>
    <row r="500" ht="15.75" customHeight="1">
      <c r="B500" s="91"/>
    </row>
    <row r="501" ht="15.75" customHeight="1">
      <c r="B501" s="91"/>
    </row>
    <row r="502" ht="15.75" customHeight="1">
      <c r="B502" s="91"/>
    </row>
    <row r="503" ht="15.75" customHeight="1">
      <c r="B503" s="91"/>
    </row>
    <row r="504" ht="15.75" customHeight="1">
      <c r="B504" s="91"/>
    </row>
    <row r="505" ht="15.75" customHeight="1">
      <c r="B505" s="91"/>
    </row>
    <row r="506" ht="15.75" customHeight="1">
      <c r="B506" s="91"/>
    </row>
    <row r="507" ht="15.75" customHeight="1">
      <c r="B507" s="91"/>
    </row>
    <row r="508" ht="15.75" customHeight="1">
      <c r="B508" s="91"/>
    </row>
    <row r="509" ht="15.75" customHeight="1">
      <c r="B509" s="91"/>
    </row>
    <row r="510" ht="15.75" customHeight="1">
      <c r="B510" s="91"/>
    </row>
    <row r="511" ht="15.75" customHeight="1">
      <c r="B511" s="91"/>
    </row>
    <row r="512" ht="15.75" customHeight="1">
      <c r="B512" s="91"/>
    </row>
    <row r="513" ht="15.75" customHeight="1">
      <c r="B513" s="91"/>
    </row>
    <row r="514" ht="15.75" customHeight="1">
      <c r="B514" s="91"/>
    </row>
    <row r="515" ht="15.75" customHeight="1">
      <c r="B515" s="91"/>
    </row>
    <row r="516" ht="15.75" customHeight="1">
      <c r="B516" s="91"/>
    </row>
    <row r="517" ht="15.75" customHeight="1">
      <c r="B517" s="91"/>
    </row>
    <row r="518" ht="15.75" customHeight="1">
      <c r="B518" s="91"/>
    </row>
    <row r="519" ht="15.75" customHeight="1">
      <c r="B519" s="91"/>
    </row>
    <row r="520" ht="15.75" customHeight="1">
      <c r="B520" s="91"/>
    </row>
    <row r="521" ht="15.75" customHeight="1">
      <c r="B521" s="91"/>
    </row>
    <row r="522" ht="15.75" customHeight="1">
      <c r="B522" s="91"/>
    </row>
    <row r="523" ht="15.75" customHeight="1">
      <c r="B523" s="91"/>
    </row>
    <row r="524" ht="15.75" customHeight="1">
      <c r="B524" s="91"/>
    </row>
    <row r="525" ht="15.75" customHeight="1">
      <c r="B525" s="91"/>
    </row>
    <row r="526" ht="15.75" customHeight="1">
      <c r="B526" s="91"/>
    </row>
    <row r="527" ht="15.75" customHeight="1">
      <c r="B527" s="91"/>
    </row>
    <row r="528" ht="15.75" customHeight="1">
      <c r="B528" s="91"/>
    </row>
    <row r="529" ht="15.75" customHeight="1">
      <c r="B529" s="91"/>
    </row>
    <row r="530" ht="15.75" customHeight="1">
      <c r="B530" s="91"/>
    </row>
    <row r="531" ht="15.75" customHeight="1">
      <c r="B531" s="91"/>
    </row>
    <row r="532" ht="15.75" customHeight="1">
      <c r="B532" s="91"/>
    </row>
    <row r="533" ht="15.75" customHeight="1">
      <c r="B533" s="91"/>
    </row>
    <row r="534" ht="15.75" customHeight="1">
      <c r="B534" s="91"/>
    </row>
    <row r="535" ht="15.75" customHeight="1">
      <c r="B535" s="91"/>
    </row>
    <row r="536" ht="15.75" customHeight="1">
      <c r="B536" s="91"/>
    </row>
    <row r="537" ht="15.75" customHeight="1">
      <c r="B537" s="91"/>
    </row>
    <row r="538" ht="15.75" customHeight="1">
      <c r="B538" s="91"/>
    </row>
    <row r="539" ht="15.75" customHeight="1">
      <c r="B539" s="91"/>
    </row>
    <row r="540" ht="15.75" customHeight="1">
      <c r="B540" s="91"/>
    </row>
    <row r="541" ht="15.75" customHeight="1">
      <c r="B541" s="91"/>
    </row>
    <row r="542" ht="15.75" customHeight="1">
      <c r="B542" s="91"/>
    </row>
    <row r="543" ht="15.75" customHeight="1">
      <c r="B543" s="91"/>
    </row>
    <row r="544" ht="15.75" customHeight="1">
      <c r="B544" s="91"/>
    </row>
    <row r="545" ht="15.75" customHeight="1">
      <c r="B545" s="91"/>
    </row>
    <row r="546" ht="15.75" customHeight="1">
      <c r="B546" s="91"/>
    </row>
    <row r="547" ht="15.75" customHeight="1">
      <c r="B547" s="91"/>
    </row>
    <row r="548" ht="15.75" customHeight="1">
      <c r="B548" s="91"/>
    </row>
    <row r="549" ht="15.75" customHeight="1">
      <c r="B549" s="91"/>
    </row>
    <row r="550" ht="15.75" customHeight="1">
      <c r="B550" s="91"/>
    </row>
    <row r="551" ht="15.75" customHeight="1">
      <c r="B551" s="91"/>
    </row>
    <row r="552" ht="15.75" customHeight="1">
      <c r="B552" s="91"/>
    </row>
    <row r="553" ht="15.75" customHeight="1">
      <c r="B553" s="91"/>
    </row>
    <row r="554" ht="15.75" customHeight="1">
      <c r="B554" s="91"/>
    </row>
    <row r="555" ht="15.75" customHeight="1">
      <c r="B555" s="91"/>
    </row>
    <row r="556" ht="15.75" customHeight="1">
      <c r="B556" s="91"/>
    </row>
    <row r="557" ht="15.75" customHeight="1">
      <c r="B557" s="91"/>
    </row>
    <row r="558" ht="15.75" customHeight="1">
      <c r="B558" s="91"/>
    </row>
    <row r="559" ht="15.75" customHeight="1">
      <c r="B559" s="91"/>
    </row>
    <row r="560" ht="15.75" customHeight="1">
      <c r="B560" s="91"/>
    </row>
    <row r="561" ht="15.75" customHeight="1">
      <c r="B561" s="91"/>
    </row>
    <row r="562" ht="15.75" customHeight="1">
      <c r="B562" s="91"/>
    </row>
    <row r="563" ht="15.75" customHeight="1">
      <c r="B563" s="91"/>
    </row>
    <row r="564" ht="15.75" customHeight="1">
      <c r="B564" s="91"/>
    </row>
    <row r="565" ht="15.75" customHeight="1">
      <c r="B565" s="91"/>
    </row>
    <row r="566" ht="15.75" customHeight="1">
      <c r="B566" s="91"/>
    </row>
    <row r="567" ht="15.75" customHeight="1">
      <c r="B567" s="91"/>
    </row>
    <row r="568" ht="15.75" customHeight="1">
      <c r="B568" s="91"/>
    </row>
    <row r="569" ht="15.75" customHeight="1">
      <c r="B569" s="91"/>
    </row>
    <row r="570" ht="15.75" customHeight="1">
      <c r="B570" s="91"/>
    </row>
    <row r="571" ht="15.75" customHeight="1">
      <c r="B571" s="91"/>
    </row>
    <row r="572" ht="15.75" customHeight="1">
      <c r="B572" s="91"/>
    </row>
    <row r="573" ht="15.75" customHeight="1">
      <c r="B573" s="91"/>
    </row>
    <row r="574" ht="15.75" customHeight="1">
      <c r="B574" s="91"/>
    </row>
    <row r="575" ht="15.75" customHeight="1">
      <c r="B575" s="91"/>
    </row>
    <row r="576" ht="15.75" customHeight="1">
      <c r="B576" s="91"/>
    </row>
    <row r="577" ht="15.75" customHeight="1">
      <c r="B577" s="91"/>
    </row>
    <row r="578" ht="15.75" customHeight="1">
      <c r="B578" s="91"/>
    </row>
    <row r="579" ht="15.75" customHeight="1">
      <c r="B579" s="91"/>
    </row>
    <row r="580" ht="15.75" customHeight="1">
      <c r="B580" s="91"/>
    </row>
    <row r="581" ht="15.75" customHeight="1">
      <c r="B581" s="91"/>
    </row>
    <row r="582" ht="15.75" customHeight="1">
      <c r="B582" s="91"/>
    </row>
    <row r="583" ht="15.75" customHeight="1">
      <c r="B583" s="91"/>
    </row>
    <row r="584" ht="15.75" customHeight="1">
      <c r="B584" s="91"/>
    </row>
    <row r="585" ht="15.75" customHeight="1">
      <c r="B585" s="91"/>
    </row>
    <row r="586" ht="15.75" customHeight="1">
      <c r="B586" s="91"/>
    </row>
    <row r="587" ht="15.75" customHeight="1">
      <c r="B587" s="91"/>
    </row>
    <row r="588" ht="15.75" customHeight="1">
      <c r="B588" s="91"/>
    </row>
    <row r="589" ht="15.75" customHeight="1">
      <c r="B589" s="91"/>
    </row>
    <row r="590" ht="15.75" customHeight="1">
      <c r="B590" s="91"/>
    </row>
    <row r="591" ht="15.75" customHeight="1">
      <c r="B591" s="91"/>
    </row>
    <row r="592" ht="15.75" customHeight="1">
      <c r="B592" s="91"/>
    </row>
    <row r="593" ht="15.75" customHeight="1">
      <c r="B593" s="91"/>
    </row>
    <row r="594" ht="15.75" customHeight="1">
      <c r="B594" s="91"/>
    </row>
    <row r="595" ht="15.75" customHeight="1">
      <c r="B595" s="91"/>
    </row>
    <row r="596" ht="15.75" customHeight="1">
      <c r="B596" s="91"/>
    </row>
    <row r="597" ht="15.75" customHeight="1">
      <c r="B597" s="91"/>
    </row>
    <row r="598" ht="15.75" customHeight="1">
      <c r="B598" s="91"/>
    </row>
    <row r="599" ht="15.75" customHeight="1">
      <c r="B599" s="91"/>
    </row>
    <row r="600" ht="15.75" customHeight="1">
      <c r="B600" s="91"/>
    </row>
    <row r="601" ht="15.75" customHeight="1">
      <c r="B601" s="91"/>
    </row>
    <row r="602" ht="15.75" customHeight="1">
      <c r="B602" s="91"/>
    </row>
    <row r="603" ht="15.75" customHeight="1">
      <c r="B603" s="91"/>
    </row>
    <row r="604" ht="15.75" customHeight="1">
      <c r="B604" s="91"/>
    </row>
    <row r="605" ht="15.75" customHeight="1">
      <c r="B605" s="91"/>
    </row>
    <row r="606" ht="15.75" customHeight="1">
      <c r="B606" s="91"/>
    </row>
    <row r="607" ht="15.75" customHeight="1">
      <c r="B607" s="91"/>
    </row>
    <row r="608" ht="15.75" customHeight="1">
      <c r="B608" s="91"/>
    </row>
    <row r="609" ht="15.75" customHeight="1">
      <c r="B609" s="91"/>
    </row>
    <row r="610" ht="15.75" customHeight="1">
      <c r="B610" s="91"/>
    </row>
    <row r="611" ht="15.75" customHeight="1">
      <c r="B611" s="91"/>
    </row>
    <row r="612" ht="15.75" customHeight="1">
      <c r="B612" s="91"/>
    </row>
    <row r="613" ht="15.75" customHeight="1">
      <c r="B613" s="91"/>
    </row>
    <row r="614" ht="15.75" customHeight="1">
      <c r="B614" s="91"/>
    </row>
    <row r="615" ht="15.75" customHeight="1">
      <c r="B615" s="91"/>
    </row>
    <row r="616" ht="15.75" customHeight="1">
      <c r="B616" s="91"/>
    </row>
    <row r="617" ht="15.75" customHeight="1">
      <c r="B617" s="91"/>
    </row>
    <row r="618" ht="15.75" customHeight="1">
      <c r="B618" s="91"/>
    </row>
    <row r="619" ht="15.75" customHeight="1">
      <c r="B619" s="91"/>
    </row>
    <row r="620" ht="15.75" customHeight="1">
      <c r="B620" s="91"/>
    </row>
    <row r="621" ht="15.75" customHeight="1">
      <c r="B621" s="91"/>
    </row>
    <row r="622" ht="15.75" customHeight="1">
      <c r="B622" s="91"/>
    </row>
    <row r="623" ht="15.75" customHeight="1">
      <c r="B623" s="91"/>
    </row>
    <row r="624" ht="15.75" customHeight="1">
      <c r="B624" s="91"/>
    </row>
    <row r="625" ht="15.75" customHeight="1">
      <c r="B625" s="91"/>
    </row>
    <row r="626" ht="15.75" customHeight="1">
      <c r="B626" s="91"/>
    </row>
    <row r="627" ht="15.75" customHeight="1">
      <c r="B627" s="91"/>
    </row>
    <row r="628" ht="15.75" customHeight="1">
      <c r="B628" s="91"/>
    </row>
    <row r="629" ht="15.75" customHeight="1">
      <c r="B629" s="91"/>
    </row>
    <row r="630" ht="15.75" customHeight="1">
      <c r="B630" s="91"/>
    </row>
    <row r="631" ht="15.75" customHeight="1">
      <c r="B631" s="91"/>
    </row>
    <row r="632" ht="15.75" customHeight="1">
      <c r="B632" s="91"/>
    </row>
    <row r="633" ht="15.75" customHeight="1">
      <c r="B633" s="91"/>
    </row>
    <row r="634" ht="15.75" customHeight="1">
      <c r="B634" s="91"/>
    </row>
    <row r="635" ht="15.75" customHeight="1">
      <c r="B635" s="91"/>
    </row>
    <row r="636" ht="15.75" customHeight="1">
      <c r="B636" s="91"/>
    </row>
    <row r="637" ht="15.75" customHeight="1">
      <c r="B637" s="91"/>
    </row>
    <row r="638" ht="15.75" customHeight="1">
      <c r="B638" s="91"/>
    </row>
    <row r="639" ht="15.75" customHeight="1">
      <c r="B639" s="91"/>
    </row>
    <row r="640" ht="15.75" customHeight="1">
      <c r="B640" s="91"/>
    </row>
    <row r="641" ht="15.75" customHeight="1">
      <c r="B641" s="91"/>
    </row>
    <row r="642" ht="15.75" customHeight="1">
      <c r="B642" s="91"/>
    </row>
    <row r="643" ht="15.75" customHeight="1">
      <c r="B643" s="91"/>
    </row>
    <row r="644" ht="15.75" customHeight="1">
      <c r="B644" s="91"/>
    </row>
    <row r="645" ht="15.75" customHeight="1">
      <c r="B645" s="91"/>
    </row>
    <row r="646" ht="15.75" customHeight="1">
      <c r="B646" s="91"/>
    </row>
    <row r="647" ht="15.75" customHeight="1">
      <c r="B647" s="91"/>
    </row>
    <row r="648" ht="15.75" customHeight="1">
      <c r="B648" s="91"/>
    </row>
    <row r="649" ht="15.75" customHeight="1">
      <c r="B649" s="91"/>
    </row>
    <row r="650" ht="15.75" customHeight="1">
      <c r="B650" s="91"/>
    </row>
    <row r="651" ht="15.75" customHeight="1">
      <c r="B651" s="91"/>
    </row>
    <row r="652" ht="15.75" customHeight="1">
      <c r="B652" s="91"/>
    </row>
    <row r="653" ht="15.75" customHeight="1">
      <c r="B653" s="91"/>
    </row>
    <row r="654" ht="15.75" customHeight="1">
      <c r="B654" s="91"/>
    </row>
    <row r="655" ht="15.75" customHeight="1">
      <c r="B655" s="91"/>
    </row>
    <row r="656" ht="15.75" customHeight="1">
      <c r="B656" s="91"/>
    </row>
    <row r="657" ht="15.75" customHeight="1">
      <c r="B657" s="91"/>
    </row>
    <row r="658" ht="15.75" customHeight="1">
      <c r="B658" s="91"/>
    </row>
    <row r="659" ht="15.75" customHeight="1">
      <c r="B659" s="91"/>
    </row>
    <row r="660" ht="15.75" customHeight="1">
      <c r="B660" s="91"/>
    </row>
    <row r="661" ht="15.75" customHeight="1">
      <c r="B661" s="91"/>
    </row>
    <row r="662" ht="15.75" customHeight="1">
      <c r="B662" s="91"/>
    </row>
    <row r="663" ht="15.75" customHeight="1">
      <c r="B663" s="91"/>
    </row>
    <row r="664" ht="15.75" customHeight="1">
      <c r="B664" s="91"/>
    </row>
    <row r="665" ht="15.75" customHeight="1">
      <c r="B665" s="91"/>
    </row>
    <row r="666" ht="15.75" customHeight="1">
      <c r="B666" s="91"/>
    </row>
    <row r="667" ht="15.75" customHeight="1">
      <c r="B667" s="91"/>
    </row>
    <row r="668" ht="15.75" customHeight="1">
      <c r="B668" s="91"/>
    </row>
    <row r="669" ht="15.75" customHeight="1">
      <c r="B669" s="91"/>
    </row>
    <row r="670" ht="15.75" customHeight="1">
      <c r="B670" s="91"/>
    </row>
    <row r="671" ht="15.75" customHeight="1">
      <c r="B671" s="91"/>
    </row>
    <row r="672" ht="15.75" customHeight="1">
      <c r="B672" s="91"/>
    </row>
    <row r="673" ht="15.75" customHeight="1">
      <c r="B673" s="91"/>
    </row>
    <row r="674" ht="15.75" customHeight="1">
      <c r="B674" s="91"/>
    </row>
    <row r="675" ht="15.75" customHeight="1">
      <c r="B675" s="91"/>
    </row>
    <row r="676" ht="15.75" customHeight="1">
      <c r="B676" s="91"/>
    </row>
    <row r="677" ht="15.75" customHeight="1">
      <c r="B677" s="91"/>
    </row>
    <row r="678" ht="15.75" customHeight="1">
      <c r="B678" s="91"/>
    </row>
    <row r="679" ht="15.75" customHeight="1">
      <c r="B679" s="91"/>
    </row>
    <row r="680" ht="15.75" customHeight="1">
      <c r="B680" s="91"/>
    </row>
    <row r="681" ht="15.75" customHeight="1">
      <c r="B681" s="91"/>
    </row>
    <row r="682" ht="15.75" customHeight="1">
      <c r="B682" s="91"/>
    </row>
    <row r="683" ht="15.75" customHeight="1">
      <c r="B683" s="91"/>
    </row>
    <row r="684" ht="15.75" customHeight="1">
      <c r="B684" s="91"/>
    </row>
    <row r="685" ht="15.75" customHeight="1">
      <c r="B685" s="91"/>
    </row>
    <row r="686" ht="15.75" customHeight="1">
      <c r="B686" s="91"/>
    </row>
    <row r="687" ht="15.75" customHeight="1">
      <c r="B687" s="91"/>
    </row>
    <row r="688" ht="15.75" customHeight="1">
      <c r="B688" s="91"/>
    </row>
    <row r="689" ht="15.75" customHeight="1">
      <c r="B689" s="91"/>
    </row>
    <row r="690" ht="15.75" customHeight="1">
      <c r="B690" s="91"/>
    </row>
    <row r="691" ht="15.75" customHeight="1">
      <c r="B691" s="91"/>
    </row>
    <row r="692" ht="15.75" customHeight="1">
      <c r="B692" s="91"/>
    </row>
    <row r="693" ht="15.75" customHeight="1">
      <c r="B693" s="91"/>
    </row>
    <row r="694" ht="15.75" customHeight="1">
      <c r="B694" s="91"/>
    </row>
    <row r="695" ht="15.75" customHeight="1">
      <c r="B695" s="91"/>
    </row>
    <row r="696" ht="15.75" customHeight="1">
      <c r="B696" s="91"/>
    </row>
    <row r="697" ht="15.75" customHeight="1">
      <c r="B697" s="91"/>
    </row>
    <row r="698" ht="15.75" customHeight="1">
      <c r="B698" s="91"/>
    </row>
    <row r="699" ht="15.75" customHeight="1">
      <c r="B699" s="91"/>
    </row>
    <row r="700" ht="15.75" customHeight="1">
      <c r="B700" s="91"/>
    </row>
    <row r="701" ht="15.75" customHeight="1">
      <c r="B701" s="91"/>
    </row>
    <row r="702" ht="15.75" customHeight="1">
      <c r="B702" s="91"/>
    </row>
    <row r="703" ht="15.75" customHeight="1">
      <c r="B703" s="91"/>
    </row>
    <row r="704" ht="15.75" customHeight="1">
      <c r="B704" s="91"/>
    </row>
    <row r="705" ht="15.75" customHeight="1">
      <c r="B705" s="91"/>
    </row>
    <row r="706" ht="15.75" customHeight="1">
      <c r="B706" s="91"/>
    </row>
    <row r="707" ht="15.75" customHeight="1">
      <c r="B707" s="91"/>
    </row>
    <row r="708" ht="15.75" customHeight="1">
      <c r="B708" s="91"/>
    </row>
    <row r="709" ht="15.75" customHeight="1">
      <c r="B709" s="91"/>
    </row>
    <row r="710" ht="15.75" customHeight="1">
      <c r="B710" s="91"/>
    </row>
    <row r="711" ht="15.75" customHeight="1">
      <c r="B711" s="91"/>
    </row>
    <row r="712" ht="15.75" customHeight="1">
      <c r="B712" s="91"/>
    </row>
    <row r="713" ht="15.75" customHeight="1">
      <c r="B713" s="91"/>
    </row>
    <row r="714" ht="15.75" customHeight="1">
      <c r="B714" s="91"/>
    </row>
    <row r="715" ht="15.75" customHeight="1">
      <c r="B715" s="91"/>
    </row>
    <row r="716" ht="15.75" customHeight="1">
      <c r="B716" s="91"/>
    </row>
    <row r="717" ht="15.75" customHeight="1">
      <c r="B717" s="91"/>
    </row>
    <row r="718" ht="15.75" customHeight="1">
      <c r="B718" s="91"/>
    </row>
    <row r="719" ht="15.75" customHeight="1">
      <c r="B719" s="91"/>
    </row>
    <row r="720" ht="15.75" customHeight="1">
      <c r="B720" s="91"/>
    </row>
    <row r="721" ht="15.75" customHeight="1">
      <c r="B721" s="91"/>
    </row>
    <row r="722" ht="15.75" customHeight="1">
      <c r="B722" s="91"/>
    </row>
    <row r="723" ht="15.75" customHeight="1">
      <c r="B723" s="91"/>
    </row>
    <row r="724" ht="15.75" customHeight="1">
      <c r="B724" s="91"/>
    </row>
    <row r="725" ht="15.75" customHeight="1">
      <c r="B725" s="91"/>
    </row>
    <row r="726" ht="15.75" customHeight="1">
      <c r="B726" s="91"/>
    </row>
    <row r="727" ht="15.75" customHeight="1">
      <c r="B727" s="91"/>
    </row>
    <row r="728" ht="15.75" customHeight="1">
      <c r="B728" s="91"/>
    </row>
    <row r="729" ht="15.75" customHeight="1">
      <c r="B729" s="91"/>
    </row>
    <row r="730" ht="15.75" customHeight="1">
      <c r="B730" s="91"/>
    </row>
    <row r="731" ht="15.75" customHeight="1">
      <c r="B731" s="91"/>
    </row>
    <row r="732" ht="15.75" customHeight="1">
      <c r="B732" s="91"/>
    </row>
    <row r="733" ht="15.75" customHeight="1">
      <c r="B733" s="91"/>
    </row>
    <row r="734" ht="15.75" customHeight="1">
      <c r="B734" s="91"/>
    </row>
    <row r="735" ht="15.75" customHeight="1">
      <c r="B735" s="91"/>
    </row>
    <row r="736" ht="15.75" customHeight="1">
      <c r="B736" s="91"/>
    </row>
    <row r="737" ht="15.75" customHeight="1">
      <c r="B737" s="91"/>
    </row>
    <row r="738" ht="15.75" customHeight="1">
      <c r="B738" s="91"/>
    </row>
    <row r="739" ht="15.75" customHeight="1">
      <c r="B739" s="91"/>
    </row>
    <row r="740" ht="15.75" customHeight="1">
      <c r="B740" s="91"/>
    </row>
    <row r="741" ht="15.75" customHeight="1">
      <c r="B741" s="91"/>
    </row>
    <row r="742" ht="15.75" customHeight="1">
      <c r="B742" s="91"/>
    </row>
    <row r="743" ht="15.75" customHeight="1">
      <c r="B743" s="91"/>
    </row>
    <row r="744" ht="15.75" customHeight="1">
      <c r="B744" s="91"/>
    </row>
    <row r="745" ht="15.75" customHeight="1">
      <c r="B745" s="91"/>
    </row>
    <row r="746" ht="15.75" customHeight="1">
      <c r="B746" s="91"/>
    </row>
    <row r="747" ht="15.75" customHeight="1">
      <c r="B747" s="91"/>
    </row>
    <row r="748" ht="15.75" customHeight="1">
      <c r="B748" s="91"/>
    </row>
    <row r="749" ht="15.75" customHeight="1">
      <c r="B749" s="91"/>
    </row>
    <row r="750" ht="15.75" customHeight="1">
      <c r="B750" s="91"/>
    </row>
    <row r="751" ht="15.75" customHeight="1">
      <c r="B751" s="91"/>
    </row>
    <row r="752" ht="15.75" customHeight="1">
      <c r="B752" s="91"/>
    </row>
    <row r="753" ht="15.75" customHeight="1">
      <c r="B753" s="91"/>
    </row>
    <row r="754" ht="15.75" customHeight="1">
      <c r="B754" s="91"/>
    </row>
    <row r="755" ht="15.75" customHeight="1">
      <c r="B755" s="91"/>
    </row>
    <row r="756" ht="15.75" customHeight="1">
      <c r="B756" s="91"/>
    </row>
    <row r="757" ht="15.75" customHeight="1">
      <c r="B757" s="91"/>
    </row>
    <row r="758" ht="15.75" customHeight="1">
      <c r="B758" s="91"/>
    </row>
    <row r="759" ht="15.75" customHeight="1">
      <c r="B759" s="91"/>
    </row>
    <row r="760" ht="15.75" customHeight="1">
      <c r="B760" s="91"/>
    </row>
    <row r="761" ht="15.75" customHeight="1">
      <c r="B761" s="91"/>
    </row>
    <row r="762" ht="15.75" customHeight="1">
      <c r="B762" s="91"/>
    </row>
    <row r="763" ht="15.75" customHeight="1">
      <c r="B763" s="91"/>
    </row>
    <row r="764" ht="15.75" customHeight="1">
      <c r="B764" s="91"/>
    </row>
    <row r="765" ht="15.75" customHeight="1">
      <c r="B765" s="91"/>
    </row>
    <row r="766" ht="15.75" customHeight="1">
      <c r="B766" s="91"/>
    </row>
    <row r="767" ht="15.75" customHeight="1">
      <c r="B767" s="91"/>
    </row>
    <row r="768" ht="15.75" customHeight="1">
      <c r="B768" s="91"/>
    </row>
    <row r="769" ht="15.75" customHeight="1">
      <c r="B769" s="91"/>
    </row>
    <row r="770" ht="15.75" customHeight="1">
      <c r="B770" s="91"/>
    </row>
    <row r="771" ht="15.75" customHeight="1">
      <c r="B771" s="91"/>
    </row>
    <row r="772" ht="15.75" customHeight="1">
      <c r="B772" s="91"/>
    </row>
    <row r="773" ht="15.75" customHeight="1">
      <c r="B773" s="91"/>
    </row>
    <row r="774" ht="15.75" customHeight="1">
      <c r="B774" s="91"/>
    </row>
    <row r="775" ht="15.75" customHeight="1">
      <c r="B775" s="91"/>
    </row>
    <row r="776" ht="15.75" customHeight="1">
      <c r="B776" s="91"/>
    </row>
    <row r="777" ht="15.75" customHeight="1">
      <c r="B777" s="91"/>
    </row>
    <row r="778" ht="15.75" customHeight="1">
      <c r="B778" s="91"/>
    </row>
    <row r="779" ht="15.75" customHeight="1">
      <c r="B779" s="91"/>
    </row>
    <row r="780" ht="15.75" customHeight="1">
      <c r="B780" s="91"/>
    </row>
    <row r="781" ht="15.75" customHeight="1">
      <c r="B781" s="91"/>
    </row>
    <row r="782" ht="15.75" customHeight="1">
      <c r="B782" s="91"/>
    </row>
    <row r="783" ht="15.75" customHeight="1">
      <c r="B783" s="91"/>
    </row>
    <row r="784" ht="15.75" customHeight="1">
      <c r="B784" s="91"/>
    </row>
    <row r="785" ht="15.75" customHeight="1">
      <c r="B785" s="91"/>
    </row>
    <row r="786" ht="15.75" customHeight="1">
      <c r="B786" s="91"/>
    </row>
    <row r="787" ht="15.75" customHeight="1">
      <c r="B787" s="91"/>
    </row>
    <row r="788" ht="15.75" customHeight="1">
      <c r="B788" s="91"/>
    </row>
    <row r="789" ht="15.75" customHeight="1">
      <c r="B789" s="91"/>
    </row>
    <row r="790" ht="15.75" customHeight="1">
      <c r="B790" s="91"/>
    </row>
    <row r="791" ht="15.75" customHeight="1">
      <c r="B791" s="91"/>
    </row>
    <row r="792" ht="15.75" customHeight="1">
      <c r="B792" s="91"/>
    </row>
    <row r="793" ht="15.75" customHeight="1">
      <c r="B793" s="91"/>
    </row>
    <row r="794" ht="15.75" customHeight="1">
      <c r="B794" s="91"/>
    </row>
    <row r="795" ht="15.75" customHeight="1">
      <c r="B795" s="91"/>
    </row>
    <row r="796" ht="15.75" customHeight="1">
      <c r="B796" s="91"/>
    </row>
    <row r="797" ht="15.75" customHeight="1">
      <c r="B797" s="91"/>
    </row>
    <row r="798" ht="15.75" customHeight="1">
      <c r="B798" s="91"/>
    </row>
    <row r="799" ht="15.75" customHeight="1">
      <c r="B799" s="91"/>
    </row>
    <row r="800" ht="15.75" customHeight="1">
      <c r="B800" s="91"/>
    </row>
    <row r="801" ht="15.75" customHeight="1">
      <c r="B801" s="91"/>
    </row>
    <row r="802" ht="15.75" customHeight="1">
      <c r="B802" s="91"/>
    </row>
    <row r="803" ht="15.75" customHeight="1">
      <c r="B803" s="91"/>
    </row>
    <row r="804" ht="15.75" customHeight="1">
      <c r="B804" s="91"/>
    </row>
    <row r="805" ht="15.75" customHeight="1">
      <c r="B805" s="91"/>
    </row>
    <row r="806" ht="15.75" customHeight="1">
      <c r="B806" s="91"/>
    </row>
    <row r="807" ht="15.75" customHeight="1">
      <c r="B807" s="91"/>
    </row>
    <row r="808" ht="15.75" customHeight="1">
      <c r="B808" s="91"/>
    </row>
    <row r="809" ht="15.75" customHeight="1">
      <c r="B809" s="91"/>
    </row>
    <row r="810" ht="15.75" customHeight="1">
      <c r="B810" s="91"/>
    </row>
    <row r="811" ht="15.75" customHeight="1">
      <c r="B811" s="91"/>
    </row>
    <row r="812" ht="15.75" customHeight="1">
      <c r="B812" s="91"/>
    </row>
    <row r="813" ht="15.75" customHeight="1">
      <c r="B813" s="91"/>
    </row>
    <row r="814" ht="15.75" customHeight="1">
      <c r="B814" s="91"/>
    </row>
    <row r="815" ht="15.75" customHeight="1">
      <c r="B815" s="91"/>
    </row>
    <row r="816" ht="15.75" customHeight="1">
      <c r="B816" s="91"/>
    </row>
    <row r="817" ht="15.75" customHeight="1">
      <c r="B817" s="91"/>
    </row>
    <row r="818" ht="15.75" customHeight="1">
      <c r="B818" s="91"/>
    </row>
    <row r="819" ht="15.75" customHeight="1">
      <c r="B819" s="91"/>
    </row>
    <row r="820" ht="15.75" customHeight="1">
      <c r="B820" s="91"/>
    </row>
    <row r="821" ht="15.75" customHeight="1">
      <c r="B821" s="91"/>
    </row>
    <row r="822" ht="15.75" customHeight="1">
      <c r="B822" s="91"/>
    </row>
    <row r="823" ht="15.75" customHeight="1">
      <c r="B823" s="91"/>
    </row>
    <row r="824" ht="15.75" customHeight="1">
      <c r="B824" s="91"/>
    </row>
    <row r="825" ht="15.75" customHeight="1">
      <c r="B825" s="91"/>
    </row>
    <row r="826" ht="15.75" customHeight="1">
      <c r="B826" s="91"/>
    </row>
    <row r="827" ht="15.75" customHeight="1">
      <c r="B827" s="91"/>
    </row>
    <row r="828" ht="15.75" customHeight="1">
      <c r="B828" s="91"/>
    </row>
    <row r="829" ht="15.75" customHeight="1">
      <c r="B829" s="91"/>
    </row>
    <row r="830" ht="15.75" customHeight="1">
      <c r="B830" s="91"/>
    </row>
    <row r="831" ht="15.75" customHeight="1">
      <c r="B831" s="91"/>
    </row>
    <row r="832" ht="15.75" customHeight="1">
      <c r="B832" s="91"/>
    </row>
    <row r="833" ht="15.75" customHeight="1">
      <c r="B833" s="91"/>
    </row>
    <row r="834" ht="15.75" customHeight="1">
      <c r="B834" s="91"/>
    </row>
    <row r="835" ht="15.75" customHeight="1">
      <c r="B835" s="91"/>
    </row>
    <row r="836" ht="15.75" customHeight="1">
      <c r="B836" s="91"/>
    </row>
    <row r="837" ht="15.75" customHeight="1">
      <c r="B837" s="91"/>
    </row>
    <row r="838" ht="15.75" customHeight="1">
      <c r="B838" s="91"/>
    </row>
    <row r="839" ht="15.75" customHeight="1">
      <c r="B839" s="91"/>
    </row>
    <row r="840" ht="15.75" customHeight="1">
      <c r="B840" s="91"/>
    </row>
    <row r="841" ht="15.75" customHeight="1">
      <c r="B841" s="91"/>
    </row>
    <row r="842" ht="15.75" customHeight="1">
      <c r="B842" s="91"/>
    </row>
    <row r="843" ht="15.75" customHeight="1">
      <c r="B843" s="91"/>
    </row>
    <row r="844" ht="15.75" customHeight="1">
      <c r="B844" s="91"/>
    </row>
    <row r="845" ht="15.75" customHeight="1">
      <c r="B845" s="91"/>
    </row>
    <row r="846" ht="15.75" customHeight="1">
      <c r="B846" s="91"/>
    </row>
    <row r="847" ht="15.75" customHeight="1">
      <c r="B847" s="91"/>
    </row>
    <row r="848" ht="15.75" customHeight="1">
      <c r="B848" s="91"/>
    </row>
    <row r="849" ht="15.75" customHeight="1">
      <c r="B849" s="91"/>
    </row>
    <row r="850" ht="15.75" customHeight="1">
      <c r="B850" s="91"/>
    </row>
    <row r="851" ht="15.75" customHeight="1">
      <c r="B851" s="91"/>
    </row>
    <row r="852" ht="15.75" customHeight="1">
      <c r="B852" s="91"/>
    </row>
    <row r="853" ht="15.75" customHeight="1">
      <c r="B853" s="91"/>
    </row>
    <row r="854" ht="15.75" customHeight="1">
      <c r="B854" s="91"/>
    </row>
    <row r="855" ht="15.75" customHeight="1">
      <c r="B855" s="91"/>
    </row>
    <row r="856" ht="15.75" customHeight="1">
      <c r="B856" s="91"/>
    </row>
    <row r="857" ht="15.75" customHeight="1">
      <c r="B857" s="91"/>
    </row>
    <row r="858" ht="15.75" customHeight="1">
      <c r="B858" s="91"/>
    </row>
    <row r="859" ht="15.75" customHeight="1">
      <c r="B859" s="91"/>
    </row>
    <row r="860" ht="15.75" customHeight="1">
      <c r="B860" s="91"/>
    </row>
    <row r="861" ht="15.75" customHeight="1">
      <c r="B861" s="91"/>
    </row>
    <row r="862" ht="15.75" customHeight="1">
      <c r="B862" s="91"/>
    </row>
    <row r="863" ht="15.75" customHeight="1">
      <c r="B863" s="91"/>
    </row>
    <row r="864" ht="15.75" customHeight="1">
      <c r="B864" s="91"/>
    </row>
    <row r="865" ht="15.75" customHeight="1">
      <c r="B865" s="91"/>
    </row>
    <row r="866" ht="15.75" customHeight="1">
      <c r="B866" s="91"/>
    </row>
    <row r="867" ht="15.75" customHeight="1">
      <c r="B867" s="91"/>
    </row>
    <row r="868" ht="15.75" customHeight="1">
      <c r="B868" s="91"/>
    </row>
    <row r="869" ht="15.75" customHeight="1">
      <c r="B869" s="91"/>
    </row>
    <row r="870" ht="15.75" customHeight="1">
      <c r="B870" s="91"/>
    </row>
    <row r="871" ht="15.75" customHeight="1">
      <c r="B871" s="91"/>
    </row>
    <row r="872" ht="15.75" customHeight="1">
      <c r="B872" s="91"/>
    </row>
    <row r="873" ht="15.75" customHeight="1">
      <c r="B873" s="91"/>
    </row>
    <row r="874" ht="15.75" customHeight="1">
      <c r="B874" s="91"/>
    </row>
    <row r="875" ht="15.75" customHeight="1">
      <c r="B875" s="91"/>
    </row>
    <row r="876" ht="15.75" customHeight="1">
      <c r="B876" s="91"/>
    </row>
    <row r="877" ht="15.75" customHeight="1">
      <c r="B877" s="91"/>
    </row>
    <row r="878" ht="15.75" customHeight="1">
      <c r="B878" s="91"/>
    </row>
    <row r="879" ht="15.75" customHeight="1">
      <c r="B879" s="91"/>
    </row>
    <row r="880" ht="15.75" customHeight="1">
      <c r="B880" s="91"/>
    </row>
    <row r="881" ht="15.75" customHeight="1">
      <c r="B881" s="91"/>
    </row>
    <row r="882" ht="15.75" customHeight="1">
      <c r="B882" s="91"/>
    </row>
    <row r="883" ht="15.75" customHeight="1">
      <c r="B883" s="91"/>
    </row>
    <row r="884" ht="15.75" customHeight="1">
      <c r="B884" s="91"/>
    </row>
    <row r="885" ht="15.75" customHeight="1">
      <c r="B885" s="91"/>
    </row>
    <row r="886" ht="15.75" customHeight="1">
      <c r="B886" s="91"/>
    </row>
    <row r="887" ht="15.75" customHeight="1">
      <c r="B887" s="91"/>
    </row>
    <row r="888" ht="15.75" customHeight="1">
      <c r="B888" s="91"/>
    </row>
    <row r="889" ht="15.75" customHeight="1">
      <c r="B889" s="91"/>
    </row>
    <row r="890" ht="15.75" customHeight="1">
      <c r="B890" s="91"/>
    </row>
    <row r="891" ht="15.75" customHeight="1">
      <c r="B891" s="91"/>
    </row>
    <row r="892" ht="15.75" customHeight="1">
      <c r="B892" s="91"/>
    </row>
    <row r="893" ht="15.75" customHeight="1">
      <c r="B893" s="91"/>
    </row>
    <row r="894" ht="15.75" customHeight="1">
      <c r="B894" s="91"/>
    </row>
    <row r="895" ht="15.75" customHeight="1">
      <c r="B895" s="91"/>
    </row>
    <row r="896" ht="15.75" customHeight="1">
      <c r="B896" s="91"/>
    </row>
    <row r="897" ht="15.75" customHeight="1">
      <c r="B897" s="91"/>
    </row>
    <row r="898" ht="15.75" customHeight="1">
      <c r="B898" s="91"/>
    </row>
    <row r="899" ht="15.75" customHeight="1">
      <c r="B899" s="91"/>
    </row>
    <row r="900" ht="15.75" customHeight="1">
      <c r="B900" s="91"/>
    </row>
    <row r="901" ht="15.75" customHeight="1">
      <c r="B901" s="91"/>
    </row>
    <row r="902" ht="15.75" customHeight="1">
      <c r="B902" s="91"/>
    </row>
    <row r="903" ht="15.75" customHeight="1">
      <c r="B903" s="91"/>
    </row>
    <row r="904" ht="15.75" customHeight="1">
      <c r="B904" s="91"/>
    </row>
    <row r="905" ht="15.75" customHeight="1">
      <c r="B905" s="91"/>
    </row>
    <row r="906" ht="15.75" customHeight="1">
      <c r="B906" s="91"/>
    </row>
    <row r="907" ht="15.75" customHeight="1">
      <c r="B907" s="91"/>
    </row>
    <row r="908" ht="15.75" customHeight="1">
      <c r="B908" s="91"/>
    </row>
    <row r="909" ht="15.75" customHeight="1">
      <c r="B909" s="91"/>
    </row>
    <row r="910" ht="15.75" customHeight="1">
      <c r="B910" s="91"/>
    </row>
    <row r="911" ht="15.75" customHeight="1">
      <c r="B911" s="91"/>
    </row>
    <row r="912" ht="15.75" customHeight="1">
      <c r="B912" s="91"/>
    </row>
    <row r="913" ht="15.75" customHeight="1">
      <c r="B913" s="91"/>
    </row>
    <row r="914" ht="15.75" customHeight="1">
      <c r="B914" s="91"/>
    </row>
    <row r="915" ht="15.75" customHeight="1">
      <c r="B915" s="91"/>
    </row>
    <row r="916" ht="15.75" customHeight="1">
      <c r="B916" s="91"/>
    </row>
    <row r="917" ht="15.75" customHeight="1">
      <c r="B917" s="91"/>
    </row>
    <row r="918" ht="15.75" customHeight="1">
      <c r="B918" s="91"/>
    </row>
    <row r="919" ht="15.75" customHeight="1">
      <c r="B919" s="91"/>
    </row>
    <row r="920" ht="15.75" customHeight="1">
      <c r="B920" s="91"/>
    </row>
    <row r="921" ht="15.75" customHeight="1">
      <c r="B921" s="91"/>
    </row>
    <row r="922" ht="15.75" customHeight="1">
      <c r="B922" s="91"/>
    </row>
    <row r="923" ht="15.75" customHeight="1">
      <c r="B923" s="91"/>
    </row>
    <row r="924" ht="15.75" customHeight="1">
      <c r="B924" s="91"/>
    </row>
    <row r="925" ht="15.75" customHeight="1">
      <c r="B925" s="91"/>
    </row>
    <row r="926" ht="15.75" customHeight="1">
      <c r="B926" s="91"/>
    </row>
    <row r="927" ht="15.75" customHeight="1">
      <c r="B927" s="91"/>
    </row>
    <row r="928" ht="15.75" customHeight="1">
      <c r="B928" s="91"/>
    </row>
    <row r="929" ht="15.75" customHeight="1">
      <c r="B929" s="91"/>
    </row>
    <row r="930" ht="15.75" customHeight="1">
      <c r="B930" s="91"/>
    </row>
    <row r="931" ht="15.75" customHeight="1">
      <c r="B931" s="91"/>
    </row>
    <row r="932" ht="15.75" customHeight="1">
      <c r="B932" s="91"/>
    </row>
    <row r="933" ht="15.75" customHeight="1">
      <c r="B933" s="91"/>
    </row>
    <row r="934" ht="15.75" customHeight="1">
      <c r="B934" s="91"/>
    </row>
    <row r="935" ht="15.75" customHeight="1">
      <c r="B935" s="91"/>
    </row>
    <row r="936" ht="15.75" customHeight="1">
      <c r="B936" s="91"/>
    </row>
    <row r="937" ht="15.75" customHeight="1">
      <c r="B937" s="91"/>
    </row>
    <row r="938" ht="15.75" customHeight="1">
      <c r="B938" s="91"/>
    </row>
    <row r="939" ht="15.75" customHeight="1">
      <c r="B939" s="91"/>
    </row>
    <row r="940" ht="15.75" customHeight="1">
      <c r="B940" s="91"/>
    </row>
    <row r="941" ht="15.75" customHeight="1">
      <c r="B941" s="91"/>
    </row>
    <row r="942" ht="15.75" customHeight="1">
      <c r="B942" s="91"/>
    </row>
    <row r="943" ht="15.75" customHeight="1">
      <c r="B943" s="91"/>
    </row>
    <row r="944" ht="15.75" customHeight="1">
      <c r="B944" s="91"/>
    </row>
    <row r="945" ht="15.75" customHeight="1">
      <c r="B945" s="91"/>
    </row>
    <row r="946" ht="15.75" customHeight="1">
      <c r="B946" s="91"/>
    </row>
    <row r="947" ht="15.75" customHeight="1">
      <c r="B947" s="91"/>
    </row>
    <row r="948" ht="15.75" customHeight="1">
      <c r="B948" s="91"/>
    </row>
    <row r="949" ht="15.75" customHeight="1">
      <c r="B949" s="91"/>
    </row>
    <row r="950" ht="15.75" customHeight="1">
      <c r="B950" s="91"/>
    </row>
    <row r="951" ht="15.75" customHeight="1">
      <c r="B951" s="91"/>
    </row>
    <row r="952" ht="15.75" customHeight="1">
      <c r="B952" s="91"/>
    </row>
    <row r="953" ht="15.75" customHeight="1">
      <c r="B953" s="91"/>
    </row>
    <row r="954" ht="15.75" customHeight="1">
      <c r="B954" s="91"/>
    </row>
    <row r="955" ht="15.75" customHeight="1">
      <c r="B955" s="91"/>
    </row>
    <row r="956" ht="15.75" customHeight="1">
      <c r="B956" s="91"/>
    </row>
    <row r="957" ht="15.75" customHeight="1">
      <c r="B957" s="91"/>
    </row>
    <row r="958" ht="15.75" customHeight="1">
      <c r="B958" s="91"/>
    </row>
    <row r="959" ht="15.75" customHeight="1">
      <c r="B959" s="91"/>
    </row>
    <row r="960" ht="15.75" customHeight="1">
      <c r="B960" s="91"/>
    </row>
    <row r="961" ht="15.75" customHeight="1">
      <c r="B961" s="91"/>
    </row>
    <row r="962" ht="15.75" customHeight="1">
      <c r="B962" s="91"/>
    </row>
    <row r="963" ht="15.75" customHeight="1">
      <c r="B963" s="91"/>
    </row>
    <row r="964" ht="15.75" customHeight="1">
      <c r="B964" s="91"/>
    </row>
    <row r="965" ht="15.75" customHeight="1">
      <c r="B965" s="91"/>
    </row>
    <row r="966" ht="15.75" customHeight="1">
      <c r="B966" s="91"/>
    </row>
    <row r="967" ht="15.75" customHeight="1">
      <c r="B967" s="91"/>
    </row>
    <row r="968" ht="15.75" customHeight="1">
      <c r="B968" s="91"/>
    </row>
    <row r="969" ht="15.75" customHeight="1">
      <c r="B969" s="91"/>
    </row>
    <row r="970" ht="15.75" customHeight="1">
      <c r="B970" s="91"/>
    </row>
    <row r="971" ht="15.75" customHeight="1">
      <c r="B971" s="91"/>
    </row>
    <row r="972" ht="15.75" customHeight="1">
      <c r="B972" s="91"/>
    </row>
    <row r="973" ht="15.75" customHeight="1">
      <c r="B973" s="91"/>
    </row>
    <row r="974" ht="15.75" customHeight="1">
      <c r="B974" s="91"/>
    </row>
    <row r="975" ht="15.75" customHeight="1">
      <c r="B975" s="91"/>
    </row>
    <row r="976" ht="15.75" customHeight="1">
      <c r="B976" s="91"/>
    </row>
    <row r="977" ht="15.75" customHeight="1">
      <c r="B977" s="91"/>
    </row>
    <row r="978" ht="15.75" customHeight="1">
      <c r="B978" s="91"/>
    </row>
    <row r="979" ht="15.75" customHeight="1">
      <c r="B979" s="91"/>
    </row>
    <row r="980" ht="15.75" customHeight="1">
      <c r="B980" s="91"/>
    </row>
    <row r="981" ht="15.75" customHeight="1">
      <c r="B981" s="91"/>
    </row>
    <row r="982" ht="15.75" customHeight="1">
      <c r="B982" s="91"/>
    </row>
    <row r="983" ht="15.75" customHeight="1">
      <c r="B983" s="91"/>
    </row>
    <row r="984" ht="15.75" customHeight="1">
      <c r="B984" s="91"/>
    </row>
    <row r="985" ht="15.75" customHeight="1">
      <c r="B985" s="91"/>
    </row>
    <row r="986" ht="15.75" customHeight="1">
      <c r="B986" s="91"/>
    </row>
    <row r="987" ht="15.75" customHeight="1">
      <c r="B987" s="91"/>
    </row>
    <row r="988" ht="15.75" customHeight="1">
      <c r="B988" s="91"/>
    </row>
    <row r="989" ht="15.75" customHeight="1">
      <c r="B989" s="91"/>
    </row>
    <row r="990" ht="15.75" customHeight="1">
      <c r="B990" s="91"/>
    </row>
    <row r="991" ht="15.75" customHeight="1">
      <c r="B991" s="91"/>
    </row>
    <row r="992" ht="15.75" customHeight="1">
      <c r="B992" s="91"/>
    </row>
    <row r="993" ht="15.75" customHeight="1">
      <c r="B993" s="91"/>
    </row>
    <row r="994" ht="15.75" customHeight="1">
      <c r="B994" s="91"/>
    </row>
    <row r="995" ht="15.75" customHeight="1">
      <c r="B995" s="91"/>
    </row>
    <row r="996" ht="15.75" customHeight="1">
      <c r="B996" s="91"/>
    </row>
    <row r="997" ht="15.75" customHeight="1">
      <c r="B997" s="91"/>
    </row>
    <row r="998" ht="15.75" customHeight="1">
      <c r="B998" s="91"/>
    </row>
    <row r="999" ht="15.75" customHeight="1">
      <c r="B999" s="91"/>
    </row>
    <row r="1000" ht="15.75" customHeight="1">
      <c r="B1000" s="9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2018-08-07T23:17:42Z</dcterms:created>
  <dc:creator>Tasso Azevedo</dc:creator>
</cp:coreProperties>
</file>