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600" windowHeight="8325"/>
  </bookViews>
  <sheets>
    <sheet name="Q1." sheetId="1" r:id="rId1"/>
    <sheet name="Q2." sheetId="2" r:id="rId2"/>
    <sheet name="Q3." sheetId="3" r:id="rId3"/>
    <sheet name="Answer4" sheetId="10" r:id="rId4"/>
    <sheet name="Q4." sheetId="4" r:id="rId5"/>
    <sheet name="Q5." sheetId="6" r:id="rId6"/>
    <sheet name="Answer6" sheetId="8" r:id="rId7"/>
    <sheet name="Answer_6" sheetId="9" r:id="rId8"/>
    <sheet name="Q6." sheetId="7" r:id="rId9"/>
  </sheets>
  <calcPr calcId="125725"/>
  <pivotCaches>
    <pivotCache cacheId="6" r:id="rId10"/>
    <pivotCache cacheId="10" r:id="rId11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/>
  <c r="D13"/>
  <c r="E13"/>
  <c r="C12"/>
  <c r="D12"/>
  <c r="E12"/>
  <c r="C7"/>
  <c r="D7"/>
  <c r="E7"/>
  <c r="C8"/>
  <c r="D8"/>
  <c r="E8"/>
  <c r="C9"/>
  <c r="D9"/>
  <c r="E9"/>
  <c r="C10"/>
  <c r="D10"/>
  <c r="E10"/>
  <c r="C11"/>
  <c r="D11"/>
  <c r="E11"/>
  <c r="B8"/>
  <c r="B9"/>
  <c r="B12" s="1"/>
  <c r="B13" s="1"/>
  <c r="B10"/>
  <c r="B11"/>
  <c r="B7"/>
  <c r="F10" i="3"/>
  <c r="E10"/>
  <c r="F9"/>
  <c r="E9"/>
  <c r="F8"/>
  <c r="E8"/>
  <c r="F7"/>
  <c r="E7"/>
  <c r="E8" i="6"/>
  <c r="E9"/>
  <c r="E10"/>
  <c r="E11"/>
  <c r="E12"/>
  <c r="E7"/>
  <c r="A11" i="2"/>
  <c r="A10"/>
  <c r="A9"/>
  <c r="A8"/>
  <c r="A7"/>
</calcChain>
</file>

<file path=xl/sharedStrings.xml><?xml version="1.0" encoding="utf-8"?>
<sst xmlns="http://schemas.openxmlformats.org/spreadsheetml/2006/main" count="1480" uniqueCount="112">
  <si>
    <t>Product</t>
  </si>
  <si>
    <t>Revenue</t>
  </si>
  <si>
    <t>Jan</t>
  </si>
  <si>
    <t>Feb</t>
  </si>
  <si>
    <t>Mar</t>
  </si>
  <si>
    <t>Apr</t>
  </si>
  <si>
    <t>Total Expenses</t>
  </si>
  <si>
    <t>Net Income</t>
  </si>
  <si>
    <t>Assumption Table (Formula Inputs)</t>
  </si>
  <si>
    <t>Expense 1</t>
  </si>
  <si>
    <t>Expense 2</t>
  </si>
  <si>
    <t>Expense 3</t>
  </si>
  <si>
    <t>Expense 4</t>
  </si>
  <si>
    <t>Expense 5</t>
  </si>
  <si>
    <t xml:space="preserve">Populate the table below:
Note: Expenses for each month is a percentage of the Revenue. The percentage for each Expense is given the in table 'Assumption Table'
</t>
  </si>
  <si>
    <t>SR</t>
  </si>
  <si>
    <t>SalesData</t>
  </si>
  <si>
    <t>Instructions:</t>
  </si>
  <si>
    <t>Joe</t>
  </si>
  <si>
    <t>1) Using Defined Names, Name the SalesRep column "SR" and the SalesData column "SalesData".</t>
  </si>
  <si>
    <t>Sue</t>
  </si>
  <si>
    <t>2) In the green cells create formulas that will count and sum based on the criteria.</t>
  </si>
  <si>
    <t>Chin</t>
  </si>
  <si>
    <t>Criteria</t>
  </si>
  <si>
    <t>Count</t>
  </si>
  <si>
    <t>Sum</t>
  </si>
  <si>
    <t>Mo</t>
  </si>
  <si>
    <t>&gt;300</t>
  </si>
  <si>
    <t>&lt;100</t>
  </si>
  <si>
    <t>100 to 200</t>
  </si>
  <si>
    <t>Date</t>
  </si>
  <si>
    <t>Region</t>
  </si>
  <si>
    <t>SalesRep</t>
  </si>
  <si>
    <t>Customer</t>
  </si>
  <si>
    <t>Units</t>
  </si>
  <si>
    <t>Sales</t>
  </si>
  <si>
    <t>COGS</t>
  </si>
  <si>
    <t>1) Sort SalesRep within Region</t>
  </si>
  <si>
    <t>Quad</t>
  </si>
  <si>
    <t>East</t>
  </si>
  <si>
    <t>Sioux</t>
  </si>
  <si>
    <t>AA</t>
  </si>
  <si>
    <t>Bellen</t>
  </si>
  <si>
    <t>South</t>
  </si>
  <si>
    <t>Gault</t>
  </si>
  <si>
    <t>KBTB</t>
  </si>
  <si>
    <t>West</t>
  </si>
  <si>
    <t>Pham</t>
  </si>
  <si>
    <t>AST</t>
  </si>
  <si>
    <t>SFWK</t>
  </si>
  <si>
    <t>Sunshine</t>
  </si>
  <si>
    <t>FM</t>
  </si>
  <si>
    <t>Carlota</t>
  </si>
  <si>
    <t>MidWest</t>
  </si>
  <si>
    <t>Sunset</t>
  </si>
  <si>
    <t>WSD</t>
  </si>
  <si>
    <t>PCC</t>
  </si>
  <si>
    <t>BBT</t>
  </si>
  <si>
    <t>TTT</t>
  </si>
  <si>
    <t>Franks</t>
  </si>
  <si>
    <t>ET</t>
  </si>
  <si>
    <t>ITTW</t>
  </si>
  <si>
    <t>PSA</t>
  </si>
  <si>
    <t>Smith</t>
  </si>
  <si>
    <t>QT</t>
  </si>
  <si>
    <t>KPSA</t>
  </si>
  <si>
    <t>HHH</t>
  </si>
  <si>
    <t>T</t>
  </si>
  <si>
    <t>WT</t>
  </si>
  <si>
    <t>HII</t>
  </si>
  <si>
    <t>EPP</t>
  </si>
  <si>
    <t>TRU</t>
  </si>
  <si>
    <t>DFR</t>
  </si>
  <si>
    <t>MBG</t>
  </si>
  <si>
    <t>ITW</t>
  </si>
  <si>
    <t>PLOT</t>
  </si>
  <si>
    <t>JAQ</t>
  </si>
  <si>
    <t>YTR</t>
  </si>
  <si>
    <t>DFGH</t>
  </si>
  <si>
    <t>MNGD</t>
  </si>
  <si>
    <t>FRED</t>
  </si>
  <si>
    <t>ZAT</t>
  </si>
  <si>
    <t>LOP</t>
  </si>
  <si>
    <t>1) Filter to show Bellen Boomerangs sold on 1/9/11, then copy And paste into a range to the right of the data set.</t>
  </si>
  <si>
    <t>Customer Credit Analysis</t>
  </si>
  <si>
    <t>Net Worth</t>
  </si>
  <si>
    <t>Ave Yearly Sales</t>
  </si>
  <si>
    <t>Credit Score</t>
  </si>
  <si>
    <t>WFMI</t>
  </si>
  <si>
    <t>AMZ</t>
  </si>
  <si>
    <t>EIF</t>
  </si>
  <si>
    <t>ME</t>
  </si>
  <si>
    <t>Hurdles</t>
  </si>
  <si>
    <t>Pass Hurdles?
(Yes/No)</t>
  </si>
  <si>
    <t>Q. Based on the Hurdles given in the 'Hurdles' populate the table Pass Hurdle with Yes or No</t>
  </si>
  <si>
    <t>GRR</t>
  </si>
  <si>
    <t>DDH</t>
  </si>
  <si>
    <t>Q. Find the year wise regional sales summary</t>
  </si>
  <si>
    <t>Q. On the same table created in the question above show average sales and Percentage increase or decrease in the sales as compared to East region.</t>
  </si>
  <si>
    <t>Row Labels</t>
  </si>
  <si>
    <t>Grand Total</t>
  </si>
  <si>
    <t>Sum of Units</t>
  </si>
  <si>
    <t>Values</t>
  </si>
  <si>
    <t>Sum of Sales</t>
  </si>
  <si>
    <t>Column Labels</t>
  </si>
  <si>
    <t>Total Sum of Units</t>
  </si>
  <si>
    <t>Total Sum of Sales</t>
  </si>
  <si>
    <t>Average of Sales2</t>
  </si>
  <si>
    <t>Percentage difference compared to East region</t>
  </si>
  <si>
    <t>sorted data(smallest to largest)within the region</t>
  </si>
  <si>
    <t>&gt;=100</t>
  </si>
  <si>
    <t>&lt;=200</t>
  </si>
</sst>
</file>

<file path=xl/styles.xml><?xml version="1.0" encoding="utf-8"?>
<styleSheet xmlns="http://schemas.openxmlformats.org/spreadsheetml/2006/main">
  <numFmts count="4">
    <numFmt numFmtId="164" formatCode="&quot;$&quot;#,##0.00_);[Red]\(&quot;$&quot;#,##0.00\)"/>
    <numFmt numFmtId="165" formatCode="_(* #,##0.00_);_(* \(#,##0.00\);_(* &quot;-&quot;??_);_(@_)"/>
    <numFmt numFmtId="166" formatCode="m/d/yy"/>
    <numFmt numFmtId="167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41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164" fontId="0" fillId="0" borderId="1" xfId="0" applyNumberFormat="1" applyBorder="1"/>
    <xf numFmtId="0" fontId="4" fillId="2" borderId="1" xfId="0" applyFont="1" applyFill="1" applyBorder="1" applyAlignment="1">
      <alignment horizontal="left" indent="1"/>
    </xf>
    <xf numFmtId="164" fontId="0" fillId="3" borderId="1" xfId="0" applyNumberFormat="1" applyFill="1" applyBorder="1"/>
    <xf numFmtId="0" fontId="4" fillId="4" borderId="2" xfId="0" applyFont="1" applyFill="1" applyBorder="1" applyAlignment="1">
      <alignment horizontal="centerContinuous" wrapText="1"/>
    </xf>
    <xf numFmtId="0" fontId="4" fillId="4" borderId="3" xfId="0" applyFont="1" applyFill="1" applyBorder="1" applyAlignment="1">
      <alignment horizontal="centerContinuous" wrapText="1"/>
    </xf>
    <xf numFmtId="10" fontId="0" fillId="0" borderId="1" xfId="2" applyNumberFormat="1" applyFont="1" applyBorder="1"/>
    <xf numFmtId="0" fontId="5" fillId="5" borderId="2" xfId="3" applyFont="1" applyFill="1" applyBorder="1"/>
    <xf numFmtId="0" fontId="5" fillId="5" borderId="4" xfId="3" applyFill="1" applyBorder="1"/>
    <xf numFmtId="0" fontId="5" fillId="5" borderId="3" xfId="3" applyFill="1" applyBorder="1"/>
    <xf numFmtId="0" fontId="5" fillId="0" borderId="0" xfId="3"/>
    <xf numFmtId="0" fontId="5" fillId="0" borderId="1" xfId="0" applyFont="1" applyBorder="1"/>
    <xf numFmtId="0" fontId="5" fillId="6" borderId="2" xfId="3" applyFont="1" applyFill="1" applyBorder="1"/>
    <xf numFmtId="0" fontId="5" fillId="6" borderId="4" xfId="3" applyFill="1" applyBorder="1"/>
    <xf numFmtId="0" fontId="5" fillId="6" borderId="3" xfId="3" applyFill="1" applyBorder="1"/>
    <xf numFmtId="0" fontId="0" fillId="3" borderId="1" xfId="0" applyFill="1" applyBorder="1"/>
    <xf numFmtId="0" fontId="6" fillId="7" borderId="1" xfId="3" applyFont="1" applyFill="1" applyBorder="1"/>
    <xf numFmtId="0" fontId="5" fillId="5" borderId="1" xfId="3" applyFont="1" applyFill="1" applyBorder="1"/>
    <xf numFmtId="0" fontId="5" fillId="5" borderId="1" xfId="3" applyFill="1" applyBorder="1"/>
    <xf numFmtId="166" fontId="5" fillId="0" borderId="1" xfId="3" applyNumberFormat="1" applyBorder="1"/>
    <xf numFmtId="0" fontId="5" fillId="0" borderId="1" xfId="3" applyBorder="1"/>
    <xf numFmtId="164" fontId="5" fillId="0" borderId="1" xfId="3" applyNumberFormat="1" applyBorder="1"/>
    <xf numFmtId="0" fontId="5" fillId="5" borderId="1" xfId="3" applyFont="1" applyFill="1" applyBorder="1" applyAlignment="1">
      <alignment horizontal="centerContinuous" wrapText="1"/>
    </xf>
    <xf numFmtId="0" fontId="3" fillId="8" borderId="2" xfId="0" applyFont="1" applyFill="1" applyBorder="1" applyAlignment="1">
      <alignment horizontal="centerContinuous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67" fontId="0" fillId="0" borderId="1" xfId="1" applyNumberFormat="1" applyFont="1" applyBorder="1"/>
    <xf numFmtId="0" fontId="3" fillId="4" borderId="1" xfId="0" applyFont="1" applyFill="1" applyBorder="1" applyAlignment="1">
      <alignment horizontal="centerContinuous" wrapText="1"/>
    </xf>
    <xf numFmtId="0" fontId="2" fillId="0" borderId="0" xfId="0" applyFont="1"/>
    <xf numFmtId="0" fontId="6" fillId="7" borderId="1" xfId="0" applyFont="1" applyFill="1" applyBorder="1"/>
    <xf numFmtId="166" fontId="0" fillId="0" borderId="1" xfId="0" applyNumberFormat="1" applyBorder="1"/>
    <xf numFmtId="0" fontId="2" fillId="0" borderId="0" xfId="0" applyFont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15"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menath Banerjee" refreshedDate="43651.80956134259" createdVersion="3" refreshedVersion="3" minRefreshableVersion="3" recordCount="105">
  <cacheSource type="worksheet">
    <worksheetSource ref="A4:H109" sheet="Q6."/>
  </cacheSource>
  <cacheFields count="8">
    <cacheField name="Date" numFmtId="166">
      <sharedItems containsSemiMixedTypes="0" containsNonDate="0" containsDate="1" containsString="0" minDate="2011-01-01T00:00:00" maxDate="2011-01-31T00:00:00" count="28">
        <d v="2011-01-12T00:00:00"/>
        <d v="2011-01-11T00:00:00"/>
        <d v="2011-01-06T00:00:00"/>
        <d v="2011-01-03T00:00:00"/>
        <d v="2011-01-16T00:00:00"/>
        <d v="2011-01-24T00:00:00"/>
        <d v="2011-01-10T00:00:00"/>
        <d v="2011-01-13T00:00:00"/>
        <d v="2011-01-25T00:00:00"/>
        <d v="2011-01-29T00:00:00"/>
        <d v="2011-01-17T00:00:00"/>
        <d v="2011-01-23T00:00:00"/>
        <d v="2011-01-20T00:00:00"/>
        <d v="2011-01-15T00:00:00"/>
        <d v="2011-01-02T00:00:00"/>
        <d v="2011-01-14T00:00:00"/>
        <d v="2011-01-26T00:00:00"/>
        <d v="2011-01-28T00:00:00"/>
        <d v="2011-01-09T00:00:00"/>
        <d v="2011-01-05T00:00:00"/>
        <d v="2011-01-18T00:00:00"/>
        <d v="2011-01-01T00:00:00"/>
        <d v="2011-01-21T00:00:00"/>
        <d v="2011-01-08T00:00:00"/>
        <d v="2011-01-19T00:00:00"/>
        <d v="2011-01-30T00:00:00"/>
        <d v="2011-01-22T00:00:00"/>
        <d v="2011-01-04T00:00:00"/>
      </sharedItems>
    </cacheField>
    <cacheField name="Product" numFmtId="0">
      <sharedItems count="5">
        <s v="Quad"/>
        <s v="Carlota"/>
        <s v="Sunshine"/>
        <s v="Bellen"/>
        <s v="Sunset"/>
      </sharedItems>
    </cacheField>
    <cacheField name="Region" numFmtId="0">
      <sharedItems count="4">
        <s v="East"/>
        <s v="South"/>
        <s v="MidWest"/>
        <s v="West"/>
      </sharedItems>
    </cacheField>
    <cacheField name="SalesRep" numFmtId="0">
      <sharedItems count="6">
        <s v="Gault"/>
        <s v="Smith"/>
        <s v="Franks"/>
        <s v="Pham"/>
        <s v="Sioux"/>
        <s v="Chin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4"/>
    </cacheField>
    <cacheField name="Sales" numFmtId="164">
      <sharedItems containsSemiMixedTypes="0" containsString="0" containsNumber="1" minValue="137.94" maxValue="1673.3799999999999"/>
    </cacheField>
    <cacheField name="COGS" numFmtId="164">
      <sharedItems containsSemiMixedTypes="0" containsString="0" containsNumber="1" minValue="60" maxValue="899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omenath Banerjee" refreshedDate="43651.83958240741" createdVersion="3" refreshedVersion="3" minRefreshableVersion="3" recordCount="105">
  <cacheSource type="worksheet">
    <worksheetSource ref="A1:H106" sheet="Q4."/>
  </cacheSource>
  <cacheFields count="8">
    <cacheField name="Date" numFmtId="166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South"/>
        <s v="West"/>
        <s v="MidWest"/>
      </sharedItems>
    </cacheField>
    <cacheField name="SalesRep" numFmtId="0">
      <sharedItems count="6">
        <s v="Sioux"/>
        <s v="Gault"/>
        <s v="Pham"/>
        <s v="Chin"/>
        <s v="Franks"/>
        <s v="Smith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4">
      <sharedItems containsSemiMixedTypes="0" containsString="0" containsNumber="1" containsInteger="1" minValue="114" maxValue="5000"/>
    </cacheField>
    <cacheField name="COGS" numFmtId="164">
      <sharedItems containsSemiMixedTypes="0" containsString="0" containsNumber="1" minValue="48" maxValue="942.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x v="0"/>
    <x v="0"/>
    <x v="0"/>
    <x v="0"/>
    <s v="TTT"/>
    <n v="36"/>
    <n v="971.64"/>
    <n v="522"/>
  </r>
  <r>
    <x v="1"/>
    <x v="0"/>
    <x v="0"/>
    <x v="1"/>
    <s v="HII"/>
    <n v="62"/>
    <n v="1673.3799999999999"/>
    <n v="899"/>
  </r>
  <r>
    <x v="2"/>
    <x v="0"/>
    <x v="0"/>
    <x v="2"/>
    <s v="FM"/>
    <n v="50"/>
    <n v="1349.5"/>
    <n v="725"/>
  </r>
  <r>
    <x v="3"/>
    <x v="1"/>
    <x v="1"/>
    <x v="0"/>
    <s v="MBG"/>
    <n v="59"/>
    <n v="1415.4099999999999"/>
    <n v="649"/>
  </r>
  <r>
    <x v="4"/>
    <x v="1"/>
    <x v="2"/>
    <x v="2"/>
    <s v="JAQ"/>
    <n v="53"/>
    <n v="1271.47"/>
    <n v="583"/>
  </r>
  <r>
    <x v="5"/>
    <x v="2"/>
    <x v="3"/>
    <x v="3"/>
    <s v="ITTW"/>
    <n v="41"/>
    <n v="778.58999999999992"/>
    <n v="328"/>
  </r>
  <r>
    <x v="6"/>
    <x v="3"/>
    <x v="2"/>
    <x v="1"/>
    <s v="HHH"/>
    <n v="13"/>
    <n v="298.87"/>
    <n v="130"/>
  </r>
  <r>
    <x v="5"/>
    <x v="0"/>
    <x v="1"/>
    <x v="1"/>
    <s v="TTT"/>
    <n v="56"/>
    <n v="1511.4399999999998"/>
    <n v="812"/>
  </r>
  <r>
    <x v="7"/>
    <x v="2"/>
    <x v="0"/>
    <x v="0"/>
    <s v="WT"/>
    <n v="50"/>
    <n v="949.49999999999989"/>
    <n v="400"/>
  </r>
  <r>
    <x v="8"/>
    <x v="2"/>
    <x v="2"/>
    <x v="1"/>
    <s v="PSA"/>
    <n v="26"/>
    <n v="493.73999999999995"/>
    <n v="208"/>
  </r>
  <r>
    <x v="6"/>
    <x v="3"/>
    <x v="0"/>
    <x v="3"/>
    <s v="HII"/>
    <n v="26"/>
    <n v="597.74"/>
    <n v="260"/>
  </r>
  <r>
    <x v="9"/>
    <x v="4"/>
    <x v="1"/>
    <x v="0"/>
    <s v="TRU"/>
    <n v="53"/>
    <n v="1112.47"/>
    <n v="490.25"/>
  </r>
  <r>
    <x v="10"/>
    <x v="0"/>
    <x v="0"/>
    <x v="3"/>
    <s v="DFR"/>
    <n v="43"/>
    <n v="1160.57"/>
    <n v="623.5"/>
  </r>
  <r>
    <x v="3"/>
    <x v="0"/>
    <x v="2"/>
    <x v="0"/>
    <s v="FM"/>
    <n v="36"/>
    <n v="971.64"/>
    <n v="522"/>
  </r>
  <r>
    <x v="5"/>
    <x v="0"/>
    <x v="1"/>
    <x v="2"/>
    <s v="KBTB"/>
    <n v="9"/>
    <n v="242.91"/>
    <n v="130.5"/>
  </r>
  <r>
    <x v="11"/>
    <x v="1"/>
    <x v="1"/>
    <x v="0"/>
    <s v="ET"/>
    <n v="60"/>
    <n v="1439.3999999999999"/>
    <n v="660"/>
  </r>
  <r>
    <x v="12"/>
    <x v="4"/>
    <x v="0"/>
    <x v="0"/>
    <s v="WSD"/>
    <n v="7"/>
    <n v="146.92999999999998"/>
    <n v="64.75"/>
  </r>
  <r>
    <x v="8"/>
    <x v="0"/>
    <x v="0"/>
    <x v="4"/>
    <s v="PSA"/>
    <n v="50"/>
    <n v="1349.5"/>
    <n v="725"/>
  </r>
  <r>
    <x v="13"/>
    <x v="1"/>
    <x v="3"/>
    <x v="1"/>
    <s v="DFR"/>
    <n v="16"/>
    <n v="383.84"/>
    <n v="176"/>
  </r>
  <r>
    <x v="8"/>
    <x v="3"/>
    <x v="2"/>
    <x v="0"/>
    <s v="WFMI"/>
    <n v="28"/>
    <n v="643.71999999999991"/>
    <n v="280"/>
  </r>
  <r>
    <x v="2"/>
    <x v="2"/>
    <x v="1"/>
    <x v="1"/>
    <s v="TRU"/>
    <n v="53"/>
    <n v="1006.4699999999999"/>
    <n v="424"/>
  </r>
  <r>
    <x v="5"/>
    <x v="0"/>
    <x v="2"/>
    <x v="2"/>
    <s v="AA"/>
    <n v="61"/>
    <n v="1646.3899999999999"/>
    <n v="884.5"/>
  </r>
  <r>
    <x v="11"/>
    <x v="4"/>
    <x v="2"/>
    <x v="3"/>
    <s v="ITTW"/>
    <n v="23"/>
    <n v="482.77"/>
    <n v="212.75"/>
  </r>
  <r>
    <x v="14"/>
    <x v="2"/>
    <x v="3"/>
    <x v="4"/>
    <s v="TTT"/>
    <n v="16"/>
    <n v="303.83999999999997"/>
    <n v="128"/>
  </r>
  <r>
    <x v="15"/>
    <x v="0"/>
    <x v="3"/>
    <x v="5"/>
    <s v="TRU"/>
    <n v="43"/>
    <n v="1160.57"/>
    <n v="623.5"/>
  </r>
  <r>
    <x v="16"/>
    <x v="4"/>
    <x v="0"/>
    <x v="2"/>
    <s v="TTT"/>
    <n v="29"/>
    <n v="608.70999999999992"/>
    <n v="268.25"/>
  </r>
  <r>
    <x v="7"/>
    <x v="1"/>
    <x v="0"/>
    <x v="4"/>
    <s v="ET"/>
    <n v="60"/>
    <n v="1439.3999999999999"/>
    <n v="660"/>
  </r>
  <r>
    <x v="17"/>
    <x v="1"/>
    <x v="1"/>
    <x v="2"/>
    <s v="FRED"/>
    <n v="19"/>
    <n v="455.80999999999995"/>
    <n v="209"/>
  </r>
  <r>
    <x v="15"/>
    <x v="0"/>
    <x v="2"/>
    <x v="0"/>
    <s v="ET"/>
    <n v="29"/>
    <n v="782.70999999999992"/>
    <n v="420.5"/>
  </r>
  <r>
    <x v="8"/>
    <x v="1"/>
    <x v="1"/>
    <x v="0"/>
    <s v="FRED"/>
    <n v="21"/>
    <n v="503.78999999999996"/>
    <n v="231"/>
  </r>
  <r>
    <x v="12"/>
    <x v="3"/>
    <x v="1"/>
    <x v="3"/>
    <s v="ZAT"/>
    <n v="28"/>
    <n v="643.71999999999991"/>
    <n v="280"/>
  </r>
  <r>
    <x v="18"/>
    <x v="2"/>
    <x v="3"/>
    <x v="2"/>
    <s v="EPP"/>
    <n v="45"/>
    <n v="854.55"/>
    <n v="360"/>
  </r>
  <r>
    <x v="8"/>
    <x v="0"/>
    <x v="2"/>
    <x v="3"/>
    <s v="ITTW"/>
    <n v="11"/>
    <n v="296.89"/>
    <n v="159.5"/>
  </r>
  <r>
    <x v="14"/>
    <x v="4"/>
    <x v="1"/>
    <x v="4"/>
    <s v="KPSA"/>
    <n v="58"/>
    <n v="1217.4199999999998"/>
    <n v="536.5"/>
  </r>
  <r>
    <x v="19"/>
    <x v="3"/>
    <x v="2"/>
    <x v="5"/>
    <s v="AA"/>
    <n v="57"/>
    <n v="1310.4299999999998"/>
    <n v="570"/>
  </r>
  <r>
    <x v="19"/>
    <x v="4"/>
    <x v="1"/>
    <x v="1"/>
    <s v="KPSA"/>
    <n v="39"/>
    <n v="818.6099999999999"/>
    <n v="360.75"/>
  </r>
  <r>
    <x v="8"/>
    <x v="1"/>
    <x v="2"/>
    <x v="5"/>
    <s v="MNGD"/>
    <n v="13"/>
    <n v="311.87"/>
    <n v="143"/>
  </r>
  <r>
    <x v="19"/>
    <x v="0"/>
    <x v="2"/>
    <x v="5"/>
    <s v="PSA"/>
    <n v="54"/>
    <n v="1457.4599999999998"/>
    <n v="783"/>
  </r>
  <r>
    <x v="18"/>
    <x v="1"/>
    <x v="0"/>
    <x v="0"/>
    <s v="FM"/>
    <n v="10"/>
    <n v="239.89999999999998"/>
    <n v="110"/>
  </r>
  <r>
    <x v="7"/>
    <x v="2"/>
    <x v="1"/>
    <x v="3"/>
    <s v="WFMI"/>
    <n v="62"/>
    <n v="1177.3799999999999"/>
    <n v="496"/>
  </r>
  <r>
    <x v="20"/>
    <x v="2"/>
    <x v="0"/>
    <x v="3"/>
    <s v="WSD"/>
    <n v="51"/>
    <n v="968.4899999999999"/>
    <n v="408"/>
  </r>
  <r>
    <x v="0"/>
    <x v="3"/>
    <x v="2"/>
    <x v="2"/>
    <s v="EPP"/>
    <n v="22"/>
    <n v="505.78"/>
    <n v="220"/>
  </r>
  <r>
    <x v="0"/>
    <x v="3"/>
    <x v="1"/>
    <x v="4"/>
    <s v="AST"/>
    <n v="50"/>
    <n v="1149.5"/>
    <n v="500"/>
  </r>
  <r>
    <x v="6"/>
    <x v="1"/>
    <x v="0"/>
    <x v="3"/>
    <s v="TTT"/>
    <n v="9"/>
    <n v="215.91"/>
    <n v="99"/>
  </r>
  <r>
    <x v="21"/>
    <x v="3"/>
    <x v="3"/>
    <x v="2"/>
    <s v="PSA"/>
    <n v="24"/>
    <n v="551.76"/>
    <n v="240"/>
  </r>
  <r>
    <x v="10"/>
    <x v="0"/>
    <x v="1"/>
    <x v="2"/>
    <s v="SFWK"/>
    <n v="42"/>
    <n v="1133.58"/>
    <n v="609"/>
  </r>
  <r>
    <x v="14"/>
    <x v="3"/>
    <x v="1"/>
    <x v="1"/>
    <s v="KBTB"/>
    <n v="17"/>
    <n v="390.83"/>
    <n v="170"/>
  </r>
  <r>
    <x v="9"/>
    <x v="3"/>
    <x v="3"/>
    <x v="1"/>
    <s v="EPP"/>
    <n v="20"/>
    <n v="459.79999999999995"/>
    <n v="200"/>
  </r>
  <r>
    <x v="16"/>
    <x v="0"/>
    <x v="1"/>
    <x v="4"/>
    <s v="ITW"/>
    <n v="20"/>
    <n v="539.79999999999995"/>
    <n v="290"/>
  </r>
  <r>
    <x v="7"/>
    <x v="2"/>
    <x v="0"/>
    <x v="0"/>
    <s v="T"/>
    <n v="11"/>
    <n v="208.89"/>
    <n v="88"/>
  </r>
  <r>
    <x v="14"/>
    <x v="0"/>
    <x v="3"/>
    <x v="5"/>
    <s v="TTT"/>
    <n v="22"/>
    <n v="593.78"/>
    <n v="319"/>
  </r>
  <r>
    <x v="11"/>
    <x v="3"/>
    <x v="1"/>
    <x v="3"/>
    <s v="QT"/>
    <n v="19"/>
    <n v="436.80999999999995"/>
    <n v="190"/>
  </r>
  <r>
    <x v="22"/>
    <x v="1"/>
    <x v="0"/>
    <x v="0"/>
    <s v="AA"/>
    <n v="32"/>
    <n v="767.68"/>
    <n v="352"/>
  </r>
  <r>
    <x v="23"/>
    <x v="0"/>
    <x v="3"/>
    <x v="1"/>
    <s v="BBT"/>
    <n v="26"/>
    <n v="701.74"/>
    <n v="377"/>
  </r>
  <r>
    <x v="24"/>
    <x v="0"/>
    <x v="3"/>
    <x v="2"/>
    <s v="PLOT"/>
    <n v="57"/>
    <n v="1538.4299999999998"/>
    <n v="826.5"/>
  </r>
  <r>
    <x v="5"/>
    <x v="2"/>
    <x v="0"/>
    <x v="3"/>
    <s v="EPP"/>
    <n v="57"/>
    <n v="1082.4299999999998"/>
    <n v="456"/>
  </r>
  <r>
    <x v="0"/>
    <x v="0"/>
    <x v="0"/>
    <x v="5"/>
    <s v="YTR"/>
    <n v="59"/>
    <n v="1592.4099999999999"/>
    <n v="855.5"/>
  </r>
  <r>
    <x v="1"/>
    <x v="3"/>
    <x v="1"/>
    <x v="1"/>
    <s v="LOP"/>
    <n v="15"/>
    <n v="344.84999999999997"/>
    <n v="150"/>
  </r>
  <r>
    <x v="11"/>
    <x v="0"/>
    <x v="2"/>
    <x v="1"/>
    <s v="MBG"/>
    <n v="50"/>
    <n v="1349.5"/>
    <n v="725"/>
  </r>
  <r>
    <x v="11"/>
    <x v="4"/>
    <x v="0"/>
    <x v="0"/>
    <s v="AST"/>
    <n v="29"/>
    <n v="608.70999999999992"/>
    <n v="268.25"/>
  </r>
  <r>
    <x v="25"/>
    <x v="4"/>
    <x v="3"/>
    <x v="1"/>
    <s v="DFGH"/>
    <n v="23"/>
    <n v="482.77"/>
    <n v="212.75"/>
  </r>
  <r>
    <x v="19"/>
    <x v="3"/>
    <x v="0"/>
    <x v="1"/>
    <s v="GRR"/>
    <n v="10"/>
    <n v="229.89999999999998"/>
    <n v="100"/>
  </r>
  <r>
    <x v="9"/>
    <x v="2"/>
    <x v="0"/>
    <x v="4"/>
    <s v="EPP"/>
    <n v="40"/>
    <n v="759.59999999999991"/>
    <n v="320"/>
  </r>
  <r>
    <x v="19"/>
    <x v="4"/>
    <x v="1"/>
    <x v="4"/>
    <s v="AST"/>
    <n v="23"/>
    <n v="482.77"/>
    <n v="212.75"/>
  </r>
  <r>
    <x v="8"/>
    <x v="3"/>
    <x v="2"/>
    <x v="3"/>
    <s v="MBG"/>
    <n v="10"/>
    <n v="229.89999999999998"/>
    <n v="100"/>
  </r>
  <r>
    <x v="10"/>
    <x v="0"/>
    <x v="3"/>
    <x v="1"/>
    <s v="KBTB"/>
    <n v="47"/>
    <n v="1268.53"/>
    <n v="681.5"/>
  </r>
  <r>
    <x v="26"/>
    <x v="2"/>
    <x v="3"/>
    <x v="1"/>
    <s v="WT"/>
    <n v="64"/>
    <n v="1215.3599999999999"/>
    <n v="512"/>
  </r>
  <r>
    <x v="25"/>
    <x v="3"/>
    <x v="2"/>
    <x v="3"/>
    <s v="FRED"/>
    <n v="10"/>
    <n v="229.89999999999998"/>
    <n v="100"/>
  </r>
  <r>
    <x v="23"/>
    <x v="3"/>
    <x v="1"/>
    <x v="1"/>
    <s v="DDH"/>
    <n v="63"/>
    <n v="1448.37"/>
    <n v="630"/>
  </r>
  <r>
    <x v="15"/>
    <x v="3"/>
    <x v="1"/>
    <x v="0"/>
    <s v="JAQ"/>
    <n v="52"/>
    <n v="1195.48"/>
    <n v="520"/>
  </r>
  <r>
    <x v="18"/>
    <x v="2"/>
    <x v="1"/>
    <x v="1"/>
    <s v="AA"/>
    <n v="22"/>
    <n v="417.78"/>
    <n v="176"/>
  </r>
  <r>
    <x v="26"/>
    <x v="2"/>
    <x v="2"/>
    <x v="1"/>
    <s v="MNGD"/>
    <n v="29"/>
    <n v="550.70999999999992"/>
    <n v="232"/>
  </r>
  <r>
    <x v="6"/>
    <x v="3"/>
    <x v="2"/>
    <x v="0"/>
    <s v="TTT"/>
    <n v="50"/>
    <n v="1149.5"/>
    <n v="500"/>
  </r>
  <r>
    <x v="16"/>
    <x v="4"/>
    <x v="3"/>
    <x v="4"/>
    <s v="FM"/>
    <n v="50"/>
    <n v="1049.5"/>
    <n v="462.5"/>
  </r>
  <r>
    <x v="15"/>
    <x v="1"/>
    <x v="1"/>
    <x v="4"/>
    <s v="ITW"/>
    <n v="48"/>
    <n v="1151.52"/>
    <n v="528"/>
  </r>
  <r>
    <x v="7"/>
    <x v="0"/>
    <x v="0"/>
    <x v="3"/>
    <s v="SFWK"/>
    <n v="27"/>
    <n v="728.7299999999999"/>
    <n v="391.5"/>
  </r>
  <r>
    <x v="0"/>
    <x v="3"/>
    <x v="3"/>
    <x v="1"/>
    <s v="PCC"/>
    <n v="6"/>
    <n v="137.94"/>
    <n v="60"/>
  </r>
  <r>
    <x v="17"/>
    <x v="1"/>
    <x v="2"/>
    <x v="3"/>
    <s v="PLOT"/>
    <n v="62"/>
    <n v="1487.3799999999999"/>
    <n v="682"/>
  </r>
  <r>
    <x v="26"/>
    <x v="1"/>
    <x v="2"/>
    <x v="4"/>
    <s v="TRU"/>
    <n v="10"/>
    <n v="239.89999999999998"/>
    <n v="110"/>
  </r>
  <r>
    <x v="27"/>
    <x v="1"/>
    <x v="0"/>
    <x v="0"/>
    <s v="MBG"/>
    <n v="33"/>
    <n v="791.67"/>
    <n v="363"/>
  </r>
  <r>
    <x v="16"/>
    <x v="0"/>
    <x v="1"/>
    <x v="4"/>
    <s v="QT"/>
    <n v="17"/>
    <n v="458.83"/>
    <n v="246.5"/>
  </r>
  <r>
    <x v="24"/>
    <x v="3"/>
    <x v="1"/>
    <x v="0"/>
    <s v="DFGH"/>
    <n v="10"/>
    <n v="229.89999999999998"/>
    <n v="100"/>
  </r>
  <r>
    <x v="21"/>
    <x v="1"/>
    <x v="0"/>
    <x v="1"/>
    <s v="MBG"/>
    <n v="8"/>
    <n v="191.92"/>
    <n v="88"/>
  </r>
  <r>
    <x v="2"/>
    <x v="4"/>
    <x v="2"/>
    <x v="3"/>
    <s v="TRU"/>
    <n v="30"/>
    <n v="629.69999999999993"/>
    <n v="277.5"/>
  </r>
  <r>
    <x v="23"/>
    <x v="1"/>
    <x v="3"/>
    <x v="4"/>
    <s v="TTT"/>
    <n v="22"/>
    <n v="527.78"/>
    <n v="242"/>
  </r>
  <r>
    <x v="17"/>
    <x v="0"/>
    <x v="2"/>
    <x v="1"/>
    <s v="FM"/>
    <n v="30"/>
    <n v="809.69999999999993"/>
    <n v="435"/>
  </r>
  <r>
    <x v="0"/>
    <x v="3"/>
    <x v="2"/>
    <x v="0"/>
    <s v="MNGD"/>
    <n v="64"/>
    <n v="1471.36"/>
    <n v="640"/>
  </r>
  <r>
    <x v="6"/>
    <x v="0"/>
    <x v="1"/>
    <x v="5"/>
    <s v="PLOT"/>
    <n v="43"/>
    <n v="1160.57"/>
    <n v="623.5"/>
  </r>
  <r>
    <x v="17"/>
    <x v="3"/>
    <x v="0"/>
    <x v="1"/>
    <s v="TTT"/>
    <n v="45"/>
    <n v="1034.55"/>
    <n v="450"/>
  </r>
  <r>
    <x v="26"/>
    <x v="1"/>
    <x v="3"/>
    <x v="3"/>
    <s v="LOP"/>
    <n v="45"/>
    <n v="1079.55"/>
    <n v="495"/>
  </r>
  <r>
    <x v="8"/>
    <x v="2"/>
    <x v="2"/>
    <x v="4"/>
    <s v="T"/>
    <n v="55"/>
    <n v="1044.4499999999998"/>
    <n v="440"/>
  </r>
  <r>
    <x v="20"/>
    <x v="2"/>
    <x v="1"/>
    <x v="1"/>
    <s v="ET"/>
    <n v="62"/>
    <n v="1177.3799999999999"/>
    <n v="496"/>
  </r>
  <r>
    <x v="2"/>
    <x v="1"/>
    <x v="2"/>
    <x v="0"/>
    <s v="FM"/>
    <n v="11"/>
    <n v="263.89"/>
    <n v="121"/>
  </r>
  <r>
    <x v="16"/>
    <x v="0"/>
    <x v="2"/>
    <x v="3"/>
    <s v="EPP"/>
    <n v="17"/>
    <n v="458.83"/>
    <n v="246.5"/>
  </r>
  <r>
    <x v="1"/>
    <x v="3"/>
    <x v="3"/>
    <x v="5"/>
    <s v="MBG"/>
    <n v="57"/>
    <n v="1310.4299999999998"/>
    <n v="570"/>
  </r>
  <r>
    <x v="12"/>
    <x v="2"/>
    <x v="0"/>
    <x v="2"/>
    <s v="MNGD"/>
    <n v="64"/>
    <n v="1215.3599999999999"/>
    <n v="512"/>
  </r>
  <r>
    <x v="11"/>
    <x v="0"/>
    <x v="3"/>
    <x v="0"/>
    <s v="KPSA"/>
    <n v="31"/>
    <n v="836.68999999999994"/>
    <n v="449.5"/>
  </r>
  <r>
    <x v="12"/>
    <x v="4"/>
    <x v="1"/>
    <x v="3"/>
    <s v="AA"/>
    <n v="21"/>
    <n v="440.78999999999996"/>
    <n v="194.25"/>
  </r>
  <r>
    <x v="3"/>
    <x v="0"/>
    <x v="1"/>
    <x v="3"/>
    <s v="WSD"/>
    <n v="32"/>
    <n v="863.68"/>
    <n v="464"/>
  </r>
  <r>
    <x v="19"/>
    <x v="1"/>
    <x v="2"/>
    <x v="0"/>
    <s v="EPP"/>
    <n v="47"/>
    <n v="1127.53"/>
    <n v="517"/>
  </r>
  <r>
    <x v="1"/>
    <x v="3"/>
    <x v="2"/>
    <x v="0"/>
    <s v="TRU"/>
    <n v="19"/>
    <n v="436.80999999999995"/>
    <n v="190"/>
  </r>
  <r>
    <x v="17"/>
    <x v="1"/>
    <x v="1"/>
    <x v="5"/>
    <s v="KBTB"/>
    <n v="14"/>
    <n v="335.85999999999996"/>
    <n v="154"/>
  </r>
  <r>
    <x v="19"/>
    <x v="2"/>
    <x v="2"/>
    <x v="2"/>
    <s v="PLOT"/>
    <n v="14"/>
    <n v="265.85999999999996"/>
    <n v="112"/>
  </r>
  <r>
    <x v="13"/>
    <x v="0"/>
    <x v="3"/>
    <x v="3"/>
    <s v="ET"/>
    <n v="55"/>
    <n v="1484.4499999999998"/>
    <n v="797.5"/>
  </r>
  <r>
    <x v="27"/>
    <x v="2"/>
    <x v="2"/>
    <x v="4"/>
    <s v="QT"/>
    <n v="37"/>
    <n v="702.63"/>
    <n v="2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01T00:00:00"/>
    <s v="Quad"/>
    <x v="0"/>
    <x v="0"/>
    <s v="AA"/>
    <n v="16"/>
    <n v="432"/>
    <n v="232"/>
  </r>
  <r>
    <d v="2011-01-02T00:00:00"/>
    <s v="Bellen"/>
    <x v="1"/>
    <x v="1"/>
    <s v="KBTB"/>
    <n v="24"/>
    <n v="528"/>
    <n v="240"/>
  </r>
  <r>
    <d v="2011-01-02T00:00:00"/>
    <s v="Quad"/>
    <x v="2"/>
    <x v="2"/>
    <s v="AST"/>
    <n v="30"/>
    <n v="810"/>
    <n v="435"/>
  </r>
  <r>
    <d v="2011-01-02T00:00:00"/>
    <s v="Bellen"/>
    <x v="2"/>
    <x v="2"/>
    <s v="SFWK"/>
    <n v="19"/>
    <n v="418"/>
    <n v="190"/>
  </r>
  <r>
    <d v="2011-01-03T00:00:00"/>
    <s v="Sunshine"/>
    <x v="0"/>
    <x v="2"/>
    <s v="FM"/>
    <n v="38"/>
    <n v="722"/>
    <n v="304"/>
  </r>
  <r>
    <d v="2011-01-03T00:00:00"/>
    <s v="Carlota"/>
    <x v="3"/>
    <x v="3"/>
    <s v="FM"/>
    <n v="20"/>
    <n v="460"/>
    <n v="220"/>
  </r>
  <r>
    <d v="2011-01-03T00:00:00"/>
    <s v="Sunset"/>
    <x v="1"/>
    <x v="2"/>
    <s v="WSD"/>
    <n v="23"/>
    <n v="483"/>
    <n v="212.75"/>
  </r>
  <r>
    <d v="2011-01-03T00:00:00"/>
    <s v="Sunshine"/>
    <x v="1"/>
    <x v="0"/>
    <s v="PCC"/>
    <n v="6"/>
    <n v="114"/>
    <n v="48"/>
  </r>
  <r>
    <d v="2011-01-04T00:00:00"/>
    <s v="Sunset"/>
    <x v="3"/>
    <x v="0"/>
    <s v="BBT"/>
    <n v="29"/>
    <n v="609"/>
    <n v="268.25"/>
  </r>
  <r>
    <d v="2011-01-05T00:00:00"/>
    <s v="Sunset"/>
    <x v="1"/>
    <x v="2"/>
    <s v="TTT"/>
    <n v="57"/>
    <n v="1197"/>
    <n v="527.25"/>
  </r>
  <r>
    <d v="2011-01-05T00:00:00"/>
    <s v="Sunshine"/>
    <x v="2"/>
    <x v="4"/>
    <s v="ET"/>
    <n v="12"/>
    <n v="228"/>
    <n v="96"/>
  </r>
  <r>
    <d v="2011-01-05T00:00:00"/>
    <s v="Carlota"/>
    <x v="2"/>
    <x v="4"/>
    <s v="ITTW"/>
    <n v="60"/>
    <n v="1380"/>
    <n v="660"/>
  </r>
  <r>
    <d v="2011-01-06T00:00:00"/>
    <s v="Sunshine"/>
    <x v="0"/>
    <x v="4"/>
    <s v="PSA"/>
    <n v="54"/>
    <n v="1026"/>
    <n v="432"/>
  </r>
  <r>
    <d v="2011-01-06T00:00:00"/>
    <s v="Sunshine"/>
    <x v="1"/>
    <x v="5"/>
    <s v="QT"/>
    <n v="40"/>
    <n v="760"/>
    <n v="320"/>
  </r>
  <r>
    <d v="2011-01-06T00:00:00"/>
    <s v="Carlota"/>
    <x v="2"/>
    <x v="0"/>
    <s v="KPSA"/>
    <n v="18"/>
    <n v="414"/>
    <n v="198"/>
  </r>
  <r>
    <d v="2011-01-06T00:00:00"/>
    <s v="Quad"/>
    <x v="2"/>
    <x v="0"/>
    <s v="PCC"/>
    <n v="64"/>
    <n v="1728"/>
    <n v="928"/>
  </r>
  <r>
    <d v="2011-01-07T00:00:00"/>
    <s v="Carlota"/>
    <x v="3"/>
    <x v="4"/>
    <s v="HHH"/>
    <n v="12"/>
    <n v="276"/>
    <n v="132"/>
  </r>
  <r>
    <d v="2011-01-07T00:00:00"/>
    <s v="Sunset"/>
    <x v="3"/>
    <x v="0"/>
    <s v="PCC"/>
    <n v="22"/>
    <n v="462"/>
    <n v="203.5"/>
  </r>
  <r>
    <d v="2011-01-07T00:00:00"/>
    <s v="Sunset"/>
    <x v="2"/>
    <x v="2"/>
    <s v="T"/>
    <n v="61"/>
    <n v="1281"/>
    <n v="564.25"/>
  </r>
  <r>
    <d v="2011-01-07T00:00:00"/>
    <s v="Sunset"/>
    <x v="2"/>
    <x v="2"/>
    <s v="WT"/>
    <n v="53"/>
    <n v="1113"/>
    <n v="490.25"/>
  </r>
  <r>
    <d v="2011-01-07T00:00:00"/>
    <s v="Bellen"/>
    <x v="2"/>
    <x v="5"/>
    <s v="T"/>
    <n v="27"/>
    <n v="594"/>
    <n v="270"/>
  </r>
  <r>
    <d v="2011-01-08T00:00:00"/>
    <s v="Quad"/>
    <x v="2"/>
    <x v="3"/>
    <s v="HII"/>
    <n v="16"/>
    <n v="432"/>
    <n v="232"/>
  </r>
  <r>
    <d v="2011-01-09T00:00:00"/>
    <s v="Carlota"/>
    <x v="0"/>
    <x v="4"/>
    <s v="WSD"/>
    <n v="38"/>
    <n v="874"/>
    <n v="418"/>
  </r>
  <r>
    <d v="2011-01-09T00:00:00"/>
    <s v="Bellen"/>
    <x v="0"/>
    <x v="2"/>
    <s v="EPP"/>
    <n v="40"/>
    <n v="880"/>
    <n v="400"/>
  </r>
  <r>
    <d v="2011-01-09T00:00:00"/>
    <s v="Sunshine"/>
    <x v="0"/>
    <x v="5"/>
    <s v="PCC"/>
    <n v="42"/>
    <n v="798"/>
    <n v="336"/>
  </r>
  <r>
    <d v="2011-01-09T00:00:00"/>
    <s v="Bellen"/>
    <x v="1"/>
    <x v="3"/>
    <s v="WSD"/>
    <n v="26"/>
    <n v="572"/>
    <n v="260"/>
  </r>
  <r>
    <d v="2011-01-09T00:00:00"/>
    <s v="Bellen"/>
    <x v="1"/>
    <x v="0"/>
    <s v="QT"/>
    <n v="15"/>
    <n v="330"/>
    <n v="150"/>
  </r>
  <r>
    <d v="2011-01-10T00:00:00"/>
    <s v="Sunset"/>
    <x v="0"/>
    <x v="1"/>
    <s v="TRU"/>
    <n v="27"/>
    <n v="567"/>
    <n v="249.75"/>
  </r>
  <r>
    <d v="2011-01-10T00:00:00"/>
    <s v="Carlota"/>
    <x v="0"/>
    <x v="2"/>
    <s v="AA"/>
    <n v="63"/>
    <n v="1449"/>
    <n v="693"/>
  </r>
  <r>
    <d v="2011-01-10T00:00:00"/>
    <s v="Quad"/>
    <x v="0"/>
    <x v="5"/>
    <s v="DFR"/>
    <n v="17"/>
    <n v="459"/>
    <n v="246.5"/>
  </r>
  <r>
    <d v="2011-01-10T00:00:00"/>
    <s v="Sunset"/>
    <x v="0"/>
    <x v="5"/>
    <s v="MBG"/>
    <n v="17"/>
    <n v="357"/>
    <n v="157.25"/>
  </r>
  <r>
    <d v="2011-01-10T00:00:00"/>
    <s v="Bellen"/>
    <x v="3"/>
    <x v="1"/>
    <s v="FM"/>
    <n v="7"/>
    <n v="154"/>
    <n v="70"/>
  </r>
  <r>
    <d v="2011-01-10T00:00:00"/>
    <s v="Sunshine"/>
    <x v="3"/>
    <x v="5"/>
    <s v="TTT"/>
    <n v="8"/>
    <n v="152"/>
    <n v="64"/>
  </r>
  <r>
    <d v="2011-01-10T00:00:00"/>
    <s v="Sunshine"/>
    <x v="1"/>
    <x v="3"/>
    <s v="TRU"/>
    <n v="30"/>
    <n v="570"/>
    <n v="240"/>
  </r>
  <r>
    <d v="2011-01-10T00:00:00"/>
    <s v="Sunset"/>
    <x v="1"/>
    <x v="0"/>
    <s v="MBG"/>
    <n v="47"/>
    <n v="987"/>
    <n v="434.75"/>
  </r>
  <r>
    <d v="2011-01-10T00:00:00"/>
    <s v="Quad"/>
    <x v="2"/>
    <x v="5"/>
    <s v="KBTB"/>
    <n v="65"/>
    <n v="1755"/>
    <n v="942.5"/>
  </r>
  <r>
    <d v="2011-01-11T00:00:00"/>
    <s v="Quad"/>
    <x v="0"/>
    <x v="4"/>
    <s v="ITW"/>
    <n v="14"/>
    <n v="378"/>
    <n v="203"/>
  </r>
  <r>
    <d v="2011-01-11T00:00:00"/>
    <s v="Quad"/>
    <x v="0"/>
    <x v="5"/>
    <s v="BBT"/>
    <n v="49"/>
    <n v="1323"/>
    <n v="710.5"/>
  </r>
  <r>
    <d v="2011-01-12T00:00:00"/>
    <s v="Sunset"/>
    <x v="3"/>
    <x v="1"/>
    <s v="ITW"/>
    <n v="19"/>
    <n v="399"/>
    <n v="175.75"/>
  </r>
  <r>
    <d v="2011-01-12T00:00:00"/>
    <s v="Bellen"/>
    <x v="1"/>
    <x v="3"/>
    <s v="WT"/>
    <n v="7"/>
    <n v="154"/>
    <n v="70"/>
  </r>
  <r>
    <d v="2011-01-13T00:00:00"/>
    <s v="Bellen"/>
    <x v="3"/>
    <x v="2"/>
    <s v="PLOT"/>
    <n v="57"/>
    <n v="1254"/>
    <n v="570"/>
  </r>
  <r>
    <d v="2011-01-13T00:00:00"/>
    <s v="Sunshine"/>
    <x v="3"/>
    <x v="2"/>
    <s v="PSA"/>
    <n v="33"/>
    <n v="627"/>
    <n v="264"/>
  </r>
  <r>
    <d v="2011-01-13T00:00:00"/>
    <s v="Bellen"/>
    <x v="3"/>
    <x v="2"/>
    <s v="PSA"/>
    <n v="40"/>
    <n v="880"/>
    <n v="400"/>
  </r>
  <r>
    <d v="2011-01-13T00:00:00"/>
    <s v="Carlota"/>
    <x v="1"/>
    <x v="5"/>
    <s v="FM"/>
    <n v="52"/>
    <n v="1196"/>
    <n v="572"/>
  </r>
  <r>
    <d v="2011-01-14T00:00:00"/>
    <s v="Carlota"/>
    <x v="0"/>
    <x v="4"/>
    <s v="JAQ"/>
    <n v="34"/>
    <n v="782"/>
    <n v="374"/>
  </r>
  <r>
    <d v="2011-01-15T00:00:00"/>
    <s v="Sunset"/>
    <x v="0"/>
    <x v="1"/>
    <s v="AST"/>
    <n v="63"/>
    <n v="1323"/>
    <n v="582.75"/>
  </r>
  <r>
    <d v="2011-01-15T00:00:00"/>
    <s v="Sunshine"/>
    <x v="3"/>
    <x v="3"/>
    <s v="YTR"/>
    <n v="11"/>
    <n v="209"/>
    <n v="88"/>
  </r>
  <r>
    <d v="2011-01-16T00:00:00"/>
    <s v="Bellen"/>
    <x v="3"/>
    <x v="0"/>
    <s v="YTR"/>
    <n v="56"/>
    <n v="1232"/>
    <n v="560"/>
  </r>
  <r>
    <d v="2011-01-16T00:00:00"/>
    <s v="Carlota"/>
    <x v="1"/>
    <x v="5"/>
    <s v="QT"/>
    <n v="31"/>
    <n v="713"/>
    <n v="341"/>
  </r>
  <r>
    <d v="2011-01-17T00:00:00"/>
    <s v="Quad"/>
    <x v="0"/>
    <x v="4"/>
    <s v="HII"/>
    <n v="62"/>
    <n v="1674"/>
    <n v="899"/>
  </r>
  <r>
    <d v="2011-01-17T00:00:00"/>
    <s v="Quad"/>
    <x v="0"/>
    <x v="1"/>
    <s v="SFWK"/>
    <n v="43"/>
    <n v="1161"/>
    <n v="623.5"/>
  </r>
  <r>
    <d v="2011-01-17T00:00:00"/>
    <s v="Carlota"/>
    <x v="0"/>
    <x v="0"/>
    <s v="PCC"/>
    <n v="39"/>
    <n v="897"/>
    <n v="429"/>
  </r>
  <r>
    <d v="2011-01-17T00:00:00"/>
    <s v="Quad"/>
    <x v="3"/>
    <x v="3"/>
    <s v="EPP"/>
    <n v="61"/>
    <n v="1647"/>
    <n v="884.5"/>
  </r>
  <r>
    <d v="2011-01-17T00:00:00"/>
    <s v="Sunshine"/>
    <x v="3"/>
    <x v="4"/>
    <s v="HHH"/>
    <n v="59"/>
    <n v="1121"/>
    <n v="472"/>
  </r>
  <r>
    <d v="2011-01-17T00:00:00"/>
    <s v="Bellen"/>
    <x v="3"/>
    <x v="5"/>
    <s v="PCC"/>
    <n v="16"/>
    <n v="352"/>
    <n v="160"/>
  </r>
  <r>
    <d v="2011-01-17T00:00:00"/>
    <s v="Quad"/>
    <x v="2"/>
    <x v="3"/>
    <s v="PCC"/>
    <n v="10"/>
    <n v="270"/>
    <n v="145"/>
  </r>
  <r>
    <d v="2011-01-18T00:00:00"/>
    <s v="Sunshine"/>
    <x v="0"/>
    <x v="4"/>
    <s v="AA"/>
    <n v="24"/>
    <n v="456"/>
    <n v="192"/>
  </r>
  <r>
    <d v="2011-01-18T00:00:00"/>
    <s v="Bellen"/>
    <x v="0"/>
    <x v="4"/>
    <s v="DFGH"/>
    <n v="20"/>
    <n v="440"/>
    <n v="200"/>
  </r>
  <r>
    <d v="2011-01-18T00:00:00"/>
    <s v="Sunset"/>
    <x v="0"/>
    <x v="1"/>
    <s v="MNGD"/>
    <n v="12"/>
    <n v="252"/>
    <n v="111"/>
  </r>
  <r>
    <d v="2011-01-18T00:00:00"/>
    <s v="Bellen"/>
    <x v="0"/>
    <x v="2"/>
    <s v="DFR"/>
    <n v="59"/>
    <n v="1298"/>
    <n v="590"/>
  </r>
  <r>
    <d v="2011-01-18T00:00:00"/>
    <s v="Sunshine"/>
    <x v="3"/>
    <x v="3"/>
    <s v="PCC"/>
    <n v="62"/>
    <n v="1178"/>
    <n v="496"/>
  </r>
  <r>
    <d v="2011-01-18T00:00:00"/>
    <s v="Quad"/>
    <x v="3"/>
    <x v="5"/>
    <s v="PLOT"/>
    <n v="17"/>
    <n v="459"/>
    <n v="246.5"/>
  </r>
  <r>
    <d v="2011-01-18T00:00:00"/>
    <s v="Carlota"/>
    <x v="1"/>
    <x v="5"/>
    <s v="YTR"/>
    <n v="53"/>
    <n v="1219"/>
    <n v="583"/>
  </r>
  <r>
    <d v="2011-01-18T00:00:00"/>
    <s v="Sunshine"/>
    <x v="2"/>
    <x v="0"/>
    <s v="AST"/>
    <n v="8"/>
    <n v="152"/>
    <n v="64"/>
  </r>
  <r>
    <d v="2011-01-19T00:00:00"/>
    <s v="Bellen"/>
    <x v="1"/>
    <x v="0"/>
    <s v="T"/>
    <n v="35"/>
    <n v="770"/>
    <n v="350"/>
  </r>
  <r>
    <d v="2011-01-20T00:00:00"/>
    <s v="Carlota"/>
    <x v="0"/>
    <x v="3"/>
    <s v="ET"/>
    <n v="59"/>
    <n v="1357"/>
    <n v="649"/>
  </r>
  <r>
    <d v="2011-01-20T00:00:00"/>
    <s v="Bellen"/>
    <x v="0"/>
    <x v="1"/>
    <s v="PSA"/>
    <n v="10"/>
    <n v="220"/>
    <n v="100"/>
  </r>
  <r>
    <d v="2011-01-20T00:00:00"/>
    <s v="Sunshine"/>
    <x v="2"/>
    <x v="0"/>
    <s v="YTR"/>
    <n v="58"/>
    <n v="1102"/>
    <n v="464"/>
  </r>
  <r>
    <d v="2011-01-21T00:00:00"/>
    <s v="Quad"/>
    <x v="0"/>
    <x v="3"/>
    <s v="FM"/>
    <n v="58"/>
    <n v="1566"/>
    <n v="841"/>
  </r>
  <r>
    <d v="2011-01-21T00:00:00"/>
    <s v="Sunshine"/>
    <x v="3"/>
    <x v="2"/>
    <s v="DFR"/>
    <n v="23"/>
    <n v="437"/>
    <n v="184"/>
  </r>
  <r>
    <d v="2011-01-21T00:00:00"/>
    <s v="Sunshine"/>
    <x v="3"/>
    <x v="5"/>
    <s v="QT"/>
    <n v="64"/>
    <n v="1216"/>
    <n v="512"/>
  </r>
  <r>
    <d v="2011-01-21T00:00:00"/>
    <s v="Sunset"/>
    <x v="1"/>
    <x v="2"/>
    <s v="HHH"/>
    <n v="13"/>
    <n v="273"/>
    <n v="120.25"/>
  </r>
  <r>
    <d v="2011-01-21T00:00:00"/>
    <s v="Bellen"/>
    <x v="1"/>
    <x v="5"/>
    <s v="TRU"/>
    <n v="11"/>
    <n v="242"/>
    <n v="110"/>
  </r>
  <r>
    <d v="2011-01-21T00:00:00"/>
    <s v="Quad"/>
    <x v="2"/>
    <x v="1"/>
    <s v="ITW"/>
    <n v="56"/>
    <n v="1512"/>
    <n v="812"/>
  </r>
  <r>
    <d v="2011-01-22T00:00:00"/>
    <s v="Quad"/>
    <x v="1"/>
    <x v="4"/>
    <s v="FM"/>
    <n v="29"/>
    <n v="783"/>
    <n v="420.5"/>
  </r>
  <r>
    <d v="2011-01-22T00:00:00"/>
    <s v="Carlota"/>
    <x v="1"/>
    <x v="5"/>
    <s v="KBTB"/>
    <n v="29"/>
    <n v="667"/>
    <n v="319"/>
  </r>
  <r>
    <d v="2011-01-22T00:00:00"/>
    <s v="Bellen"/>
    <x v="2"/>
    <x v="2"/>
    <s v="AST"/>
    <n v="53"/>
    <n v="1166"/>
    <n v="530"/>
  </r>
  <r>
    <d v="2011-01-22T00:00:00"/>
    <s v="Bellen"/>
    <x v="2"/>
    <x v="0"/>
    <s v="YTR"/>
    <n v="35"/>
    <n v="770"/>
    <n v="350"/>
  </r>
  <r>
    <d v="2011-01-22T00:00:00"/>
    <s v="Bellen"/>
    <x v="2"/>
    <x v="5"/>
    <s v="WT"/>
    <n v="6"/>
    <n v="132"/>
    <n v="60"/>
  </r>
  <r>
    <d v="2011-01-23T00:00:00"/>
    <s v="Quad"/>
    <x v="0"/>
    <x v="4"/>
    <s v="PCC"/>
    <n v="44"/>
    <n v="1188"/>
    <n v="638"/>
  </r>
  <r>
    <d v="2011-01-23T00:00:00"/>
    <s v="Bellen"/>
    <x v="0"/>
    <x v="1"/>
    <s v="DFGH"/>
    <n v="9"/>
    <n v="198"/>
    <n v="90"/>
  </r>
  <r>
    <d v="2011-01-23T00:00:00"/>
    <s v="Quad"/>
    <x v="0"/>
    <x v="2"/>
    <s v="WT"/>
    <n v="22"/>
    <n v="594"/>
    <n v="319"/>
  </r>
  <r>
    <d v="2011-01-23T00:00:00"/>
    <s v="Sunshine"/>
    <x v="1"/>
    <x v="3"/>
    <s v="T"/>
    <n v="49"/>
    <n v="931"/>
    <n v="392"/>
  </r>
  <r>
    <d v="2011-01-24T00:00:00"/>
    <s v="Carlota"/>
    <x v="3"/>
    <x v="4"/>
    <s v="BBT"/>
    <n v="13"/>
    <n v="299"/>
    <n v="143"/>
  </r>
  <r>
    <d v="2011-01-24T00:00:00"/>
    <s v="Quad"/>
    <x v="2"/>
    <x v="1"/>
    <s v="HII"/>
    <n v="63"/>
    <n v="1701"/>
    <n v="913.5"/>
  </r>
  <r>
    <d v="2011-01-25T00:00:00"/>
    <s v="Sunshine"/>
    <x v="3"/>
    <x v="4"/>
    <s v="JAQ"/>
    <n v="21"/>
    <n v="399"/>
    <n v="168"/>
  </r>
  <r>
    <d v="2011-01-26T00:00:00"/>
    <s v="Bellen"/>
    <x v="0"/>
    <x v="3"/>
    <s v="KPSA"/>
    <n v="17"/>
    <n v="374"/>
    <n v="170"/>
  </r>
  <r>
    <d v="2011-01-26T00:00:00"/>
    <s v="Bellen"/>
    <x v="3"/>
    <x v="1"/>
    <s v="PSA"/>
    <n v="21"/>
    <n v="462"/>
    <n v="210"/>
  </r>
  <r>
    <d v="2011-01-26T00:00:00"/>
    <s v="Sunset"/>
    <x v="1"/>
    <x v="0"/>
    <s v="DFGH"/>
    <n v="44"/>
    <n v="924"/>
    <n v="407"/>
  </r>
  <r>
    <d v="2011-01-26T00:00:00"/>
    <s v="Bellen"/>
    <x v="2"/>
    <x v="2"/>
    <s v="FRED"/>
    <n v="61"/>
    <n v="5000"/>
    <n v="610"/>
  </r>
  <r>
    <d v="2011-01-27T00:00:00"/>
    <s v="Carlota"/>
    <x v="2"/>
    <x v="1"/>
    <s v="QT"/>
    <n v="10"/>
    <n v="230"/>
    <n v="110"/>
  </r>
  <r>
    <d v="2011-01-28T00:00:00"/>
    <s v="Sunset"/>
    <x v="0"/>
    <x v="5"/>
    <s v="ZAT"/>
    <n v="36"/>
    <n v="756"/>
    <n v="333"/>
  </r>
  <r>
    <d v="2011-01-28T00:00:00"/>
    <s v="Quad"/>
    <x v="3"/>
    <x v="5"/>
    <s v="YTR"/>
    <n v="42"/>
    <n v="1134"/>
    <n v="609"/>
  </r>
  <r>
    <d v="2011-01-28T00:00:00"/>
    <s v="Carlota"/>
    <x v="1"/>
    <x v="4"/>
    <s v="MNGD"/>
    <n v="46"/>
    <n v="1058"/>
    <n v="506"/>
  </r>
  <r>
    <d v="2011-01-28T00:00:00"/>
    <s v="Quad"/>
    <x v="1"/>
    <x v="4"/>
    <s v="YTR"/>
    <n v="44"/>
    <n v="1188"/>
    <n v="638"/>
  </r>
  <r>
    <d v="2011-01-28T00:00:00"/>
    <s v="Quad"/>
    <x v="1"/>
    <x v="1"/>
    <s v="KBTB"/>
    <n v="56"/>
    <n v="1512"/>
    <n v="812"/>
  </r>
  <r>
    <d v="2011-01-28T00:00:00"/>
    <s v="Bellen"/>
    <x v="1"/>
    <x v="0"/>
    <s v="QT"/>
    <n v="25"/>
    <n v="550"/>
    <n v="250"/>
  </r>
  <r>
    <d v="2011-01-28T00:00:00"/>
    <s v="Sunshine"/>
    <x v="1"/>
    <x v="5"/>
    <s v="FRED"/>
    <n v="51"/>
    <n v="969"/>
    <n v="408"/>
  </r>
  <r>
    <d v="2011-01-28T00:00:00"/>
    <s v="Sunset"/>
    <x v="2"/>
    <x v="3"/>
    <s v="FM"/>
    <n v="62"/>
    <n v="1302"/>
    <n v="573.5"/>
  </r>
  <r>
    <d v="2011-01-28T00:00:00"/>
    <s v="Carlota"/>
    <x v="2"/>
    <x v="5"/>
    <s v="LOP"/>
    <n v="15"/>
    <n v="345"/>
    <n v="165"/>
  </r>
  <r>
    <d v="2011-01-29T00:00:00"/>
    <s v="Bellen"/>
    <x v="0"/>
    <x v="3"/>
    <s v="AST"/>
    <n v="50"/>
    <n v="1100"/>
    <n v="500"/>
  </r>
  <r>
    <d v="2011-01-29T00:00:00"/>
    <s v="Quad"/>
    <x v="3"/>
    <x v="1"/>
    <s v="PLOT"/>
    <n v="10"/>
    <n v="270"/>
    <n v="145"/>
  </r>
  <r>
    <d v="2011-01-30T00:00:00"/>
    <s v="Sunshine"/>
    <x v="1"/>
    <x v="0"/>
    <s v="TTT"/>
    <n v="23"/>
    <n v="437"/>
    <n v="184"/>
  </r>
  <r>
    <d v="2011-01-30T00:00:00"/>
    <s v="Quad"/>
    <x v="1"/>
    <x v="0"/>
    <s v="TTT"/>
    <n v="25"/>
    <n v="675"/>
    <n v="362.5"/>
  </r>
  <r>
    <d v="2011-01-30T00:00:00"/>
    <s v="Sunshine"/>
    <x v="2"/>
    <x v="1"/>
    <s v="DFR"/>
    <n v="49"/>
    <n v="931"/>
    <n v="3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32" firstHeaderRow="1" firstDataRow="1" firstDataCol="1"/>
  <pivotFields count="8">
    <pivotField numFmtId="166" showAll="0"/>
    <pivotField showAll="0"/>
    <pivotField axis="axisRow" showAll="0" sortType="de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7">
        <item x="3"/>
        <item x="4"/>
        <item x="1"/>
        <item x="2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164" showAll="0"/>
    <pivotField numFmtId="164" showAll="0"/>
  </pivotFields>
  <rowFields count="2">
    <field x="2"/>
    <field x="3"/>
  </rowFields>
  <rowItems count="29">
    <i>
      <x/>
    </i>
    <i r="1">
      <x v="4"/>
    </i>
    <i r="1">
      <x v="5"/>
    </i>
    <i r="1">
      <x v="2"/>
    </i>
    <i r="1">
      <x/>
    </i>
    <i r="1">
      <x v="3"/>
    </i>
    <i r="1">
      <x v="1"/>
    </i>
    <i>
      <x v="3"/>
    </i>
    <i r="1">
      <x v="1"/>
    </i>
    <i r="1">
      <x/>
    </i>
    <i r="1">
      <x v="5"/>
    </i>
    <i r="1">
      <x v="4"/>
    </i>
    <i r="1">
      <x v="2"/>
    </i>
    <i r="1">
      <x v="3"/>
    </i>
    <i>
      <x v="2"/>
    </i>
    <i r="1">
      <x v="3"/>
    </i>
    <i r="1">
      <x v="2"/>
    </i>
    <i r="1">
      <x/>
    </i>
    <i r="1">
      <x v="1"/>
    </i>
    <i r="1">
      <x v="4"/>
    </i>
    <i r="1">
      <x v="5"/>
    </i>
    <i>
      <x v="1"/>
    </i>
    <i r="1">
      <x v="2"/>
    </i>
    <i r="1">
      <x v="1"/>
    </i>
    <i r="1">
      <x v="4"/>
    </i>
    <i r="1">
      <x v="3"/>
    </i>
    <i r="1">
      <x v="5"/>
    </i>
    <i r="1">
      <x/>
    </i>
    <i t="grand">
      <x/>
    </i>
  </rowItems>
  <colItems count="1">
    <i/>
  </colItems>
  <dataFields count="1">
    <dataField name="Sum of Sales" fld="6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missingCaption="0" updatedVersion="3" minRefreshableVersion="3" showCalcMbrs="0" useAutoFormatting="1" itemPrintTitles="1" createdVersion="3" indent="0" outline="1" outlineData="1" multipleFieldFilters="0">
  <location ref="A3:M34" firstHeaderRow="1" firstDataRow="3" firstDataCol="1"/>
  <pivotFields count="8">
    <pivotField numFmtId="166" showAll="0"/>
    <pivotField axis="axisCol" showAll="0">
      <items count="6">
        <item x="3"/>
        <item x="1"/>
        <item x="0"/>
        <item x="4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7">
        <item x="5"/>
        <item x="2"/>
        <item x="0"/>
        <item x="3"/>
        <item x="4"/>
        <item x="1"/>
        <item t="default"/>
      </items>
    </pivotField>
    <pivotField showAll="0"/>
    <pivotField dataField="1" showAll="0"/>
    <pivotField dataField="1" numFmtId="164" showAll="0"/>
    <pivotField numFmtId="164" showAll="0"/>
  </pivotFields>
  <rowFields count="2">
    <field x="2"/>
    <field x="3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2">
    <field x="-2"/>
    <field x="1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dataFields count="2">
    <dataField name="Sum of Units" fld="5" baseField="0" baseItem="0"/>
    <dataField name="Sum of Sales" fld="6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33" firstHeaderRow="1" firstDataRow="2" firstDataCol="1"/>
  <pivotFields count="8">
    <pivotField numFmtId="166" showAll="0">
      <items count="29">
        <item x="21"/>
        <item x="14"/>
        <item x="3"/>
        <item x="27"/>
        <item x="19"/>
        <item x="2"/>
        <item x="23"/>
        <item x="18"/>
        <item x="6"/>
        <item x="1"/>
        <item x="0"/>
        <item x="7"/>
        <item x="15"/>
        <item x="13"/>
        <item x="4"/>
        <item x="10"/>
        <item x="20"/>
        <item x="24"/>
        <item x="12"/>
        <item x="22"/>
        <item x="26"/>
        <item x="11"/>
        <item x="5"/>
        <item x="8"/>
        <item x="16"/>
        <item x="17"/>
        <item x="9"/>
        <item x="25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7">
        <item x="5"/>
        <item x="2"/>
        <item x="0"/>
        <item x="3"/>
        <item x="4"/>
        <item x="1"/>
        <item t="default"/>
      </items>
    </pivotField>
    <pivotField showAll="0"/>
    <pivotField showAll="0"/>
    <pivotField dataField="1" numFmtId="164" showAll="0"/>
    <pivotField numFmtId="164" showAll="0"/>
  </pivotFields>
  <rowFields count="2">
    <field x="2"/>
    <field x="3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ercentage difference compared to East region" fld="6" subtotal="average" showDataAs="percentDiff" baseField="2" baseItem="0" numFmtId="10"/>
    <dataField name="Average of Sales2" fld="6" subtotal="average" baseField="0" baseItem="0"/>
  </dataFields>
  <formats count="3">
    <format dxfId="14">
      <pivotArea collapsedLevelsAreSubtotals="1" fieldPosition="0">
        <references count="1">
          <reference field="2" count="1">
            <x v="0"/>
          </reference>
        </references>
      </pivotArea>
    </format>
    <format dxfId="12">
      <pivotArea outline="0" collapsedLevelsAreSubtotals="1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tabSelected="1" workbookViewId="0">
      <selection activeCell="S8" sqref="S8"/>
    </sheetView>
  </sheetViews>
  <sheetFormatPr defaultColWidth="8.85546875" defaultRowHeight="12.75"/>
  <cols>
    <col min="1" max="6" width="8.85546875" style="12"/>
    <col min="7" max="7" width="9.7109375" style="12" bestFit="1" customWidth="1"/>
    <col min="8" max="8" width="8.85546875" style="12"/>
    <col min="9" max="9" width="2.7109375" style="12" customWidth="1"/>
    <col min="10" max="16384" width="8.85546875" style="12"/>
  </cols>
  <sheetData>
    <row r="1" spans="1:18" ht="39">
      <c r="A1" s="18" t="s">
        <v>30</v>
      </c>
      <c r="B1" s="18" t="s">
        <v>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J1" s="24" t="s">
        <v>83</v>
      </c>
      <c r="K1" s="24"/>
      <c r="L1" s="24"/>
      <c r="M1" s="24"/>
      <c r="N1" s="24"/>
    </row>
    <row r="2" spans="1:18">
      <c r="A2" s="21">
        <v>40544</v>
      </c>
      <c r="B2" s="22" t="s">
        <v>38</v>
      </c>
      <c r="C2" s="22" t="s">
        <v>39</v>
      </c>
      <c r="D2" s="22" t="s">
        <v>40</v>
      </c>
      <c r="E2" s="22" t="s">
        <v>41</v>
      </c>
      <c r="F2" s="22">
        <v>16</v>
      </c>
      <c r="G2" s="23">
        <v>432</v>
      </c>
      <c r="H2" s="23">
        <v>232</v>
      </c>
    </row>
    <row r="3" spans="1:18" ht="15">
      <c r="A3" s="21">
        <v>40545</v>
      </c>
      <c r="B3" s="22" t="s">
        <v>42</v>
      </c>
      <c r="C3" s="22" t="s">
        <v>43</v>
      </c>
      <c r="D3" s="22" t="s">
        <v>44</v>
      </c>
      <c r="E3" s="22" t="s">
        <v>45</v>
      </c>
      <c r="F3" s="22">
        <v>24</v>
      </c>
      <c r="G3" s="23">
        <v>528</v>
      </c>
      <c r="H3" s="23">
        <v>240</v>
      </c>
      <c r="K3" s="18" t="s">
        <v>30</v>
      </c>
      <c r="L3" s="18" t="s">
        <v>0</v>
      </c>
      <c r="M3" s="18" t="s">
        <v>31</v>
      </c>
      <c r="N3" s="18" t="s">
        <v>32</v>
      </c>
      <c r="O3" s="18" t="s">
        <v>33</v>
      </c>
      <c r="P3" s="18" t="s">
        <v>34</v>
      </c>
      <c r="Q3" s="18" t="s">
        <v>35</v>
      </c>
      <c r="R3" s="18" t="s">
        <v>36</v>
      </c>
    </row>
    <row r="4" spans="1:18">
      <c r="A4" s="21">
        <v>40545</v>
      </c>
      <c r="B4" s="22" t="s">
        <v>38</v>
      </c>
      <c r="C4" s="22" t="s">
        <v>46</v>
      </c>
      <c r="D4" s="22" t="s">
        <v>47</v>
      </c>
      <c r="E4" s="22" t="s">
        <v>48</v>
      </c>
      <c r="F4" s="22">
        <v>30</v>
      </c>
      <c r="G4" s="23">
        <v>810</v>
      </c>
      <c r="H4" s="23">
        <v>435</v>
      </c>
      <c r="K4" s="21">
        <v>40552</v>
      </c>
      <c r="L4" s="22" t="s">
        <v>52</v>
      </c>
      <c r="M4" s="22" t="s">
        <v>39</v>
      </c>
      <c r="N4" s="22" t="s">
        <v>59</v>
      </c>
      <c r="O4" s="22" t="s">
        <v>55</v>
      </c>
      <c r="P4" s="22">
        <v>38</v>
      </c>
      <c r="Q4" s="23">
        <v>874</v>
      </c>
      <c r="R4" s="23">
        <v>418</v>
      </c>
    </row>
    <row r="5" spans="1:18">
      <c r="A5" s="21">
        <v>40545</v>
      </c>
      <c r="B5" s="22" t="s">
        <v>42</v>
      </c>
      <c r="C5" s="22" t="s">
        <v>46</v>
      </c>
      <c r="D5" s="22" t="s">
        <v>47</v>
      </c>
      <c r="E5" s="22" t="s">
        <v>49</v>
      </c>
      <c r="F5" s="22">
        <v>19</v>
      </c>
      <c r="G5" s="23">
        <v>418</v>
      </c>
      <c r="H5" s="23">
        <v>190</v>
      </c>
      <c r="K5" s="21">
        <v>40552</v>
      </c>
      <c r="L5" s="22" t="s">
        <v>42</v>
      </c>
      <c r="M5" s="22" t="s">
        <v>39</v>
      </c>
      <c r="N5" s="22" t="s">
        <v>47</v>
      </c>
      <c r="O5" s="22" t="s">
        <v>70</v>
      </c>
      <c r="P5" s="22">
        <v>40</v>
      </c>
      <c r="Q5" s="23">
        <v>880</v>
      </c>
      <c r="R5" s="23">
        <v>400</v>
      </c>
    </row>
    <row r="6" spans="1:18">
      <c r="A6" s="21">
        <v>40546</v>
      </c>
      <c r="B6" s="22" t="s">
        <v>50</v>
      </c>
      <c r="C6" s="22" t="s">
        <v>39</v>
      </c>
      <c r="D6" s="22" t="s">
        <v>47</v>
      </c>
      <c r="E6" s="22" t="s">
        <v>51</v>
      </c>
      <c r="F6" s="22">
        <v>38</v>
      </c>
      <c r="G6" s="23">
        <v>722</v>
      </c>
      <c r="H6" s="23">
        <v>304</v>
      </c>
      <c r="K6" s="21">
        <v>40552</v>
      </c>
      <c r="L6" s="22" t="s">
        <v>50</v>
      </c>
      <c r="M6" s="22" t="s">
        <v>39</v>
      </c>
      <c r="N6" s="22" t="s">
        <v>63</v>
      </c>
      <c r="O6" s="22" t="s">
        <v>56</v>
      </c>
      <c r="P6" s="22">
        <v>42</v>
      </c>
      <c r="Q6" s="23">
        <v>798</v>
      </c>
      <c r="R6" s="23">
        <v>336</v>
      </c>
    </row>
    <row r="7" spans="1:18">
      <c r="A7" s="21">
        <v>40546</v>
      </c>
      <c r="B7" s="22" t="s">
        <v>52</v>
      </c>
      <c r="C7" s="22" t="s">
        <v>53</v>
      </c>
      <c r="D7" s="22" t="s">
        <v>22</v>
      </c>
      <c r="E7" s="22" t="s">
        <v>51</v>
      </c>
      <c r="F7" s="22">
        <v>20</v>
      </c>
      <c r="G7" s="23">
        <v>460</v>
      </c>
      <c r="H7" s="23">
        <v>220</v>
      </c>
      <c r="K7" s="21">
        <v>40552</v>
      </c>
      <c r="L7" s="22" t="s">
        <v>42</v>
      </c>
      <c r="M7" s="22" t="s">
        <v>43</v>
      </c>
      <c r="N7" s="22" t="s">
        <v>22</v>
      </c>
      <c r="O7" s="22" t="s">
        <v>55</v>
      </c>
      <c r="P7" s="22">
        <v>26</v>
      </c>
      <c r="Q7" s="23">
        <v>572</v>
      </c>
      <c r="R7" s="23">
        <v>260</v>
      </c>
    </row>
    <row r="8" spans="1:18">
      <c r="A8" s="21">
        <v>40546</v>
      </c>
      <c r="B8" s="22" t="s">
        <v>54</v>
      </c>
      <c r="C8" s="22" t="s">
        <v>43</v>
      </c>
      <c r="D8" s="22" t="s">
        <v>47</v>
      </c>
      <c r="E8" s="22" t="s">
        <v>55</v>
      </c>
      <c r="F8" s="22">
        <v>23</v>
      </c>
      <c r="G8" s="23">
        <v>483</v>
      </c>
      <c r="H8" s="23">
        <v>212.75</v>
      </c>
      <c r="K8" s="21">
        <v>40552</v>
      </c>
      <c r="L8" s="22" t="s">
        <v>42</v>
      </c>
      <c r="M8" s="22" t="s">
        <v>43</v>
      </c>
      <c r="N8" s="22" t="s">
        <v>40</v>
      </c>
      <c r="O8" s="22" t="s">
        <v>64</v>
      </c>
      <c r="P8" s="22">
        <v>15</v>
      </c>
      <c r="Q8" s="23">
        <v>330</v>
      </c>
      <c r="R8" s="23">
        <v>150</v>
      </c>
    </row>
    <row r="9" spans="1:18">
      <c r="A9" s="21">
        <v>40546</v>
      </c>
      <c r="B9" s="22" t="s">
        <v>50</v>
      </c>
      <c r="C9" s="22" t="s">
        <v>43</v>
      </c>
      <c r="D9" s="22" t="s">
        <v>40</v>
      </c>
      <c r="E9" s="22" t="s">
        <v>56</v>
      </c>
      <c r="F9" s="22">
        <v>6</v>
      </c>
      <c r="G9" s="23">
        <v>114</v>
      </c>
      <c r="H9" s="23">
        <v>48</v>
      </c>
    </row>
    <row r="10" spans="1:18">
      <c r="A10" s="21">
        <v>40547</v>
      </c>
      <c r="B10" s="22" t="s">
        <v>54</v>
      </c>
      <c r="C10" s="22" t="s">
        <v>53</v>
      </c>
      <c r="D10" s="22" t="s">
        <v>40</v>
      </c>
      <c r="E10" s="22" t="s">
        <v>57</v>
      </c>
      <c r="F10" s="22">
        <v>29</v>
      </c>
      <c r="G10" s="23">
        <v>609</v>
      </c>
      <c r="H10" s="23">
        <v>268.25</v>
      </c>
    </row>
    <row r="11" spans="1:18">
      <c r="A11" s="21">
        <v>40548</v>
      </c>
      <c r="B11" s="22" t="s">
        <v>54</v>
      </c>
      <c r="C11" s="22" t="s">
        <v>43</v>
      </c>
      <c r="D11" s="22" t="s">
        <v>47</v>
      </c>
      <c r="E11" s="22" t="s">
        <v>58</v>
      </c>
      <c r="F11" s="22">
        <v>57</v>
      </c>
      <c r="G11" s="23">
        <v>1197</v>
      </c>
      <c r="H11" s="23">
        <v>527.25</v>
      </c>
    </row>
    <row r="12" spans="1:18">
      <c r="A12" s="21">
        <v>40548</v>
      </c>
      <c r="B12" s="22" t="s">
        <v>50</v>
      </c>
      <c r="C12" s="22" t="s">
        <v>46</v>
      </c>
      <c r="D12" s="22" t="s">
        <v>59</v>
      </c>
      <c r="E12" s="22" t="s">
        <v>60</v>
      </c>
      <c r="F12" s="22">
        <v>12</v>
      </c>
      <c r="G12" s="23">
        <v>228</v>
      </c>
      <c r="H12" s="23">
        <v>96</v>
      </c>
    </row>
    <row r="13" spans="1:18">
      <c r="A13" s="21">
        <v>40548</v>
      </c>
      <c r="B13" s="22" t="s">
        <v>52</v>
      </c>
      <c r="C13" s="22" t="s">
        <v>46</v>
      </c>
      <c r="D13" s="22" t="s">
        <v>59</v>
      </c>
      <c r="E13" s="22" t="s">
        <v>61</v>
      </c>
      <c r="F13" s="22">
        <v>60</v>
      </c>
      <c r="G13" s="23">
        <v>1380</v>
      </c>
      <c r="H13" s="23">
        <v>660</v>
      </c>
    </row>
    <row r="14" spans="1:18">
      <c r="A14" s="21">
        <v>40549</v>
      </c>
      <c r="B14" s="22" t="s">
        <v>50</v>
      </c>
      <c r="C14" s="22" t="s">
        <v>39</v>
      </c>
      <c r="D14" s="22" t="s">
        <v>59</v>
      </c>
      <c r="E14" s="22" t="s">
        <v>62</v>
      </c>
      <c r="F14" s="22">
        <v>54</v>
      </c>
      <c r="G14" s="23">
        <v>1026</v>
      </c>
      <c r="H14" s="23">
        <v>432</v>
      </c>
    </row>
    <row r="15" spans="1:18">
      <c r="A15" s="21">
        <v>40549</v>
      </c>
      <c r="B15" s="22" t="s">
        <v>50</v>
      </c>
      <c r="C15" s="22" t="s">
        <v>43</v>
      </c>
      <c r="D15" s="22" t="s">
        <v>63</v>
      </c>
      <c r="E15" s="22" t="s">
        <v>64</v>
      </c>
      <c r="F15" s="22">
        <v>40</v>
      </c>
      <c r="G15" s="23">
        <v>760</v>
      </c>
      <c r="H15" s="23">
        <v>320</v>
      </c>
    </row>
    <row r="16" spans="1:18">
      <c r="A16" s="21">
        <v>40549</v>
      </c>
      <c r="B16" s="22" t="s">
        <v>52</v>
      </c>
      <c r="C16" s="22" t="s">
        <v>46</v>
      </c>
      <c r="D16" s="22" t="s">
        <v>40</v>
      </c>
      <c r="E16" s="22" t="s">
        <v>65</v>
      </c>
      <c r="F16" s="22">
        <v>18</v>
      </c>
      <c r="G16" s="23">
        <v>414</v>
      </c>
      <c r="H16" s="23">
        <v>198</v>
      </c>
    </row>
    <row r="17" spans="1:8">
      <c r="A17" s="21">
        <v>40549</v>
      </c>
      <c r="B17" s="22" t="s">
        <v>38</v>
      </c>
      <c r="C17" s="22" t="s">
        <v>46</v>
      </c>
      <c r="D17" s="22" t="s">
        <v>40</v>
      </c>
      <c r="E17" s="22" t="s">
        <v>56</v>
      </c>
      <c r="F17" s="22">
        <v>64</v>
      </c>
      <c r="G17" s="23">
        <v>1728</v>
      </c>
      <c r="H17" s="23">
        <v>928</v>
      </c>
    </row>
    <row r="18" spans="1:8">
      <c r="A18" s="21">
        <v>40550</v>
      </c>
      <c r="B18" s="22" t="s">
        <v>52</v>
      </c>
      <c r="C18" s="22" t="s">
        <v>53</v>
      </c>
      <c r="D18" s="22" t="s">
        <v>59</v>
      </c>
      <c r="E18" s="22" t="s">
        <v>66</v>
      </c>
      <c r="F18" s="22">
        <v>12</v>
      </c>
      <c r="G18" s="23">
        <v>276</v>
      </c>
      <c r="H18" s="23">
        <v>132</v>
      </c>
    </row>
    <row r="19" spans="1:8">
      <c r="A19" s="21">
        <v>40550</v>
      </c>
      <c r="B19" s="22" t="s">
        <v>54</v>
      </c>
      <c r="C19" s="22" t="s">
        <v>53</v>
      </c>
      <c r="D19" s="22" t="s">
        <v>40</v>
      </c>
      <c r="E19" s="22" t="s">
        <v>56</v>
      </c>
      <c r="F19" s="22">
        <v>22</v>
      </c>
      <c r="G19" s="23">
        <v>462</v>
      </c>
      <c r="H19" s="23">
        <v>203.5</v>
      </c>
    </row>
    <row r="20" spans="1:8">
      <c r="A20" s="21">
        <v>40550</v>
      </c>
      <c r="B20" s="22" t="s">
        <v>54</v>
      </c>
      <c r="C20" s="22" t="s">
        <v>46</v>
      </c>
      <c r="D20" s="22" t="s">
        <v>47</v>
      </c>
      <c r="E20" s="22" t="s">
        <v>67</v>
      </c>
      <c r="F20" s="22">
        <v>61</v>
      </c>
      <c r="G20" s="23">
        <v>1281</v>
      </c>
      <c r="H20" s="23">
        <v>564.25</v>
      </c>
    </row>
    <row r="21" spans="1:8">
      <c r="A21" s="21">
        <v>40550</v>
      </c>
      <c r="B21" s="22" t="s">
        <v>54</v>
      </c>
      <c r="C21" s="22" t="s">
        <v>46</v>
      </c>
      <c r="D21" s="22" t="s">
        <v>47</v>
      </c>
      <c r="E21" s="22" t="s">
        <v>68</v>
      </c>
      <c r="F21" s="22">
        <v>53</v>
      </c>
      <c r="G21" s="23">
        <v>1113</v>
      </c>
      <c r="H21" s="23">
        <v>490.25</v>
      </c>
    </row>
    <row r="22" spans="1:8">
      <c r="A22" s="21">
        <v>40550</v>
      </c>
      <c r="B22" s="22" t="s">
        <v>42</v>
      </c>
      <c r="C22" s="22" t="s">
        <v>46</v>
      </c>
      <c r="D22" s="22" t="s">
        <v>63</v>
      </c>
      <c r="E22" s="22" t="s">
        <v>67</v>
      </c>
      <c r="F22" s="22">
        <v>27</v>
      </c>
      <c r="G22" s="23">
        <v>594</v>
      </c>
      <c r="H22" s="23">
        <v>270</v>
      </c>
    </row>
    <row r="23" spans="1:8">
      <c r="A23" s="21">
        <v>40551</v>
      </c>
      <c r="B23" s="22" t="s">
        <v>38</v>
      </c>
      <c r="C23" s="22" t="s">
        <v>46</v>
      </c>
      <c r="D23" s="22" t="s">
        <v>22</v>
      </c>
      <c r="E23" s="22" t="s">
        <v>69</v>
      </c>
      <c r="F23" s="22">
        <v>16</v>
      </c>
      <c r="G23" s="23">
        <v>432</v>
      </c>
      <c r="H23" s="23">
        <v>232</v>
      </c>
    </row>
    <row r="24" spans="1:8">
      <c r="A24" s="21">
        <v>40552</v>
      </c>
      <c r="B24" s="22" t="s">
        <v>52</v>
      </c>
      <c r="C24" s="22" t="s">
        <v>39</v>
      </c>
      <c r="D24" s="22" t="s">
        <v>59</v>
      </c>
      <c r="E24" s="22" t="s">
        <v>55</v>
      </c>
      <c r="F24" s="22">
        <v>38</v>
      </c>
      <c r="G24" s="23">
        <v>874</v>
      </c>
      <c r="H24" s="23">
        <v>418</v>
      </c>
    </row>
    <row r="25" spans="1:8">
      <c r="A25" s="21">
        <v>40552</v>
      </c>
      <c r="B25" s="22" t="s">
        <v>42</v>
      </c>
      <c r="C25" s="22" t="s">
        <v>39</v>
      </c>
      <c r="D25" s="22" t="s">
        <v>47</v>
      </c>
      <c r="E25" s="22" t="s">
        <v>70</v>
      </c>
      <c r="F25" s="22">
        <v>40</v>
      </c>
      <c r="G25" s="23">
        <v>880</v>
      </c>
      <c r="H25" s="23">
        <v>400</v>
      </c>
    </row>
    <row r="26" spans="1:8">
      <c r="A26" s="21">
        <v>40552</v>
      </c>
      <c r="B26" s="22" t="s">
        <v>50</v>
      </c>
      <c r="C26" s="22" t="s">
        <v>39</v>
      </c>
      <c r="D26" s="22" t="s">
        <v>63</v>
      </c>
      <c r="E26" s="22" t="s">
        <v>56</v>
      </c>
      <c r="F26" s="22">
        <v>42</v>
      </c>
      <c r="G26" s="23">
        <v>798</v>
      </c>
      <c r="H26" s="23">
        <v>336</v>
      </c>
    </row>
    <row r="27" spans="1:8">
      <c r="A27" s="21">
        <v>40552</v>
      </c>
      <c r="B27" s="22" t="s">
        <v>42</v>
      </c>
      <c r="C27" s="22" t="s">
        <v>43</v>
      </c>
      <c r="D27" s="22" t="s">
        <v>22</v>
      </c>
      <c r="E27" s="22" t="s">
        <v>55</v>
      </c>
      <c r="F27" s="22">
        <v>26</v>
      </c>
      <c r="G27" s="23">
        <v>572</v>
      </c>
      <c r="H27" s="23">
        <v>260</v>
      </c>
    </row>
    <row r="28" spans="1:8">
      <c r="A28" s="21">
        <v>40552</v>
      </c>
      <c r="B28" s="22" t="s">
        <v>42</v>
      </c>
      <c r="C28" s="22" t="s">
        <v>43</v>
      </c>
      <c r="D28" s="22" t="s">
        <v>40</v>
      </c>
      <c r="E28" s="22" t="s">
        <v>64</v>
      </c>
      <c r="F28" s="22">
        <v>15</v>
      </c>
      <c r="G28" s="23">
        <v>330</v>
      </c>
      <c r="H28" s="23">
        <v>150</v>
      </c>
    </row>
    <row r="29" spans="1:8">
      <c r="A29" s="21">
        <v>40553</v>
      </c>
      <c r="B29" s="22" t="s">
        <v>54</v>
      </c>
      <c r="C29" s="22" t="s">
        <v>39</v>
      </c>
      <c r="D29" s="22" t="s">
        <v>44</v>
      </c>
      <c r="E29" s="22" t="s">
        <v>71</v>
      </c>
      <c r="F29" s="22">
        <v>27</v>
      </c>
      <c r="G29" s="23">
        <v>567</v>
      </c>
      <c r="H29" s="23">
        <v>249.75</v>
      </c>
    </row>
    <row r="30" spans="1:8">
      <c r="A30" s="21">
        <v>40553</v>
      </c>
      <c r="B30" s="22" t="s">
        <v>52</v>
      </c>
      <c r="C30" s="22" t="s">
        <v>39</v>
      </c>
      <c r="D30" s="22" t="s">
        <v>47</v>
      </c>
      <c r="E30" s="22" t="s">
        <v>41</v>
      </c>
      <c r="F30" s="22">
        <v>63</v>
      </c>
      <c r="G30" s="23">
        <v>1449</v>
      </c>
      <c r="H30" s="23">
        <v>693</v>
      </c>
    </row>
    <row r="31" spans="1:8">
      <c r="A31" s="21">
        <v>40553</v>
      </c>
      <c r="B31" s="22" t="s">
        <v>38</v>
      </c>
      <c r="C31" s="22" t="s">
        <v>39</v>
      </c>
      <c r="D31" s="22" t="s">
        <v>63</v>
      </c>
      <c r="E31" s="22" t="s">
        <v>72</v>
      </c>
      <c r="F31" s="22">
        <v>17</v>
      </c>
      <c r="G31" s="23">
        <v>459</v>
      </c>
      <c r="H31" s="23">
        <v>246.5</v>
      </c>
    </row>
    <row r="32" spans="1:8">
      <c r="A32" s="21">
        <v>40553</v>
      </c>
      <c r="B32" s="22" t="s">
        <v>54</v>
      </c>
      <c r="C32" s="22" t="s">
        <v>39</v>
      </c>
      <c r="D32" s="22" t="s">
        <v>63</v>
      </c>
      <c r="E32" s="22" t="s">
        <v>73</v>
      </c>
      <c r="F32" s="22">
        <v>17</v>
      </c>
      <c r="G32" s="23">
        <v>357</v>
      </c>
      <c r="H32" s="23">
        <v>157.25</v>
      </c>
    </row>
    <row r="33" spans="1:8">
      <c r="A33" s="21">
        <v>40553</v>
      </c>
      <c r="B33" s="22" t="s">
        <v>42</v>
      </c>
      <c r="C33" s="22" t="s">
        <v>53</v>
      </c>
      <c r="D33" s="22" t="s">
        <v>44</v>
      </c>
      <c r="E33" s="22" t="s">
        <v>51</v>
      </c>
      <c r="F33" s="22">
        <v>7</v>
      </c>
      <c r="G33" s="23">
        <v>154</v>
      </c>
      <c r="H33" s="23">
        <v>70</v>
      </c>
    </row>
    <row r="34" spans="1:8">
      <c r="A34" s="21">
        <v>40553</v>
      </c>
      <c r="B34" s="22" t="s">
        <v>50</v>
      </c>
      <c r="C34" s="22" t="s">
        <v>53</v>
      </c>
      <c r="D34" s="22" t="s">
        <v>63</v>
      </c>
      <c r="E34" s="22" t="s">
        <v>58</v>
      </c>
      <c r="F34" s="22">
        <v>8</v>
      </c>
      <c r="G34" s="23">
        <v>152</v>
      </c>
      <c r="H34" s="23">
        <v>64</v>
      </c>
    </row>
    <row r="35" spans="1:8">
      <c r="A35" s="21">
        <v>40553</v>
      </c>
      <c r="B35" s="22" t="s">
        <v>50</v>
      </c>
      <c r="C35" s="22" t="s">
        <v>43</v>
      </c>
      <c r="D35" s="22" t="s">
        <v>22</v>
      </c>
      <c r="E35" s="22" t="s">
        <v>71</v>
      </c>
      <c r="F35" s="22">
        <v>30</v>
      </c>
      <c r="G35" s="23">
        <v>570</v>
      </c>
      <c r="H35" s="23">
        <v>240</v>
      </c>
    </row>
    <row r="36" spans="1:8">
      <c r="A36" s="21">
        <v>40553</v>
      </c>
      <c r="B36" s="22" t="s">
        <v>54</v>
      </c>
      <c r="C36" s="22" t="s">
        <v>43</v>
      </c>
      <c r="D36" s="22" t="s">
        <v>40</v>
      </c>
      <c r="E36" s="22" t="s">
        <v>73</v>
      </c>
      <c r="F36" s="22">
        <v>47</v>
      </c>
      <c r="G36" s="23">
        <v>987</v>
      </c>
      <c r="H36" s="23">
        <v>434.75</v>
      </c>
    </row>
    <row r="37" spans="1:8">
      <c r="A37" s="21">
        <v>40553</v>
      </c>
      <c r="B37" s="22" t="s">
        <v>38</v>
      </c>
      <c r="C37" s="22" t="s">
        <v>46</v>
      </c>
      <c r="D37" s="22" t="s">
        <v>63</v>
      </c>
      <c r="E37" s="22" t="s">
        <v>45</v>
      </c>
      <c r="F37" s="22">
        <v>65</v>
      </c>
      <c r="G37" s="23">
        <v>1755</v>
      </c>
      <c r="H37" s="23">
        <v>942.5</v>
      </c>
    </row>
    <row r="38" spans="1:8">
      <c r="A38" s="21">
        <v>40554</v>
      </c>
      <c r="B38" s="22" t="s">
        <v>38</v>
      </c>
      <c r="C38" s="22" t="s">
        <v>39</v>
      </c>
      <c r="D38" s="22" t="s">
        <v>59</v>
      </c>
      <c r="E38" s="22" t="s">
        <v>74</v>
      </c>
      <c r="F38" s="22">
        <v>14</v>
      </c>
      <c r="G38" s="23">
        <v>378</v>
      </c>
      <c r="H38" s="23">
        <v>203</v>
      </c>
    </row>
    <row r="39" spans="1:8">
      <c r="A39" s="21">
        <v>40554</v>
      </c>
      <c r="B39" s="22" t="s">
        <v>38</v>
      </c>
      <c r="C39" s="22" t="s">
        <v>39</v>
      </c>
      <c r="D39" s="22" t="s">
        <v>63</v>
      </c>
      <c r="E39" s="22" t="s">
        <v>57</v>
      </c>
      <c r="F39" s="22">
        <v>49</v>
      </c>
      <c r="G39" s="23">
        <v>1323</v>
      </c>
      <c r="H39" s="23">
        <v>710.5</v>
      </c>
    </row>
    <row r="40" spans="1:8">
      <c r="A40" s="21">
        <v>40555</v>
      </c>
      <c r="B40" s="22" t="s">
        <v>54</v>
      </c>
      <c r="C40" s="22" t="s">
        <v>53</v>
      </c>
      <c r="D40" s="22" t="s">
        <v>44</v>
      </c>
      <c r="E40" s="22" t="s">
        <v>74</v>
      </c>
      <c r="F40" s="22">
        <v>19</v>
      </c>
      <c r="G40" s="23">
        <v>399</v>
      </c>
      <c r="H40" s="23">
        <v>175.75</v>
      </c>
    </row>
    <row r="41" spans="1:8">
      <c r="A41" s="21">
        <v>40555</v>
      </c>
      <c r="B41" s="22" t="s">
        <v>42</v>
      </c>
      <c r="C41" s="22" t="s">
        <v>43</v>
      </c>
      <c r="D41" s="22" t="s">
        <v>22</v>
      </c>
      <c r="E41" s="22" t="s">
        <v>68</v>
      </c>
      <c r="F41" s="22">
        <v>7</v>
      </c>
      <c r="G41" s="23">
        <v>154</v>
      </c>
      <c r="H41" s="23">
        <v>70</v>
      </c>
    </row>
    <row r="42" spans="1:8">
      <c r="A42" s="21">
        <v>40556</v>
      </c>
      <c r="B42" s="22" t="s">
        <v>42</v>
      </c>
      <c r="C42" s="22" t="s">
        <v>53</v>
      </c>
      <c r="D42" s="22" t="s">
        <v>47</v>
      </c>
      <c r="E42" s="22" t="s">
        <v>75</v>
      </c>
      <c r="F42" s="22">
        <v>57</v>
      </c>
      <c r="G42" s="23">
        <v>1254</v>
      </c>
      <c r="H42" s="23">
        <v>570</v>
      </c>
    </row>
    <row r="43" spans="1:8">
      <c r="A43" s="21">
        <v>40556</v>
      </c>
      <c r="B43" s="22" t="s">
        <v>50</v>
      </c>
      <c r="C43" s="22" t="s">
        <v>53</v>
      </c>
      <c r="D43" s="22" t="s">
        <v>47</v>
      </c>
      <c r="E43" s="22" t="s">
        <v>62</v>
      </c>
      <c r="F43" s="22">
        <v>33</v>
      </c>
      <c r="G43" s="23">
        <v>627</v>
      </c>
      <c r="H43" s="23">
        <v>264</v>
      </c>
    </row>
    <row r="44" spans="1:8">
      <c r="A44" s="21">
        <v>40556</v>
      </c>
      <c r="B44" s="22" t="s">
        <v>42</v>
      </c>
      <c r="C44" s="22" t="s">
        <v>53</v>
      </c>
      <c r="D44" s="22" t="s">
        <v>47</v>
      </c>
      <c r="E44" s="22" t="s">
        <v>62</v>
      </c>
      <c r="F44" s="22">
        <v>40</v>
      </c>
      <c r="G44" s="23">
        <v>880</v>
      </c>
      <c r="H44" s="23">
        <v>400</v>
      </c>
    </row>
    <row r="45" spans="1:8">
      <c r="A45" s="21">
        <v>40556</v>
      </c>
      <c r="B45" s="22" t="s">
        <v>52</v>
      </c>
      <c r="C45" s="22" t="s">
        <v>43</v>
      </c>
      <c r="D45" s="22" t="s">
        <v>63</v>
      </c>
      <c r="E45" s="22" t="s">
        <v>51</v>
      </c>
      <c r="F45" s="22">
        <v>52</v>
      </c>
      <c r="G45" s="23">
        <v>1196</v>
      </c>
      <c r="H45" s="23">
        <v>572</v>
      </c>
    </row>
    <row r="46" spans="1:8">
      <c r="A46" s="21">
        <v>40557</v>
      </c>
      <c r="B46" s="22" t="s">
        <v>52</v>
      </c>
      <c r="C46" s="22" t="s">
        <v>39</v>
      </c>
      <c r="D46" s="22" t="s">
        <v>59</v>
      </c>
      <c r="E46" s="22" t="s">
        <v>76</v>
      </c>
      <c r="F46" s="22">
        <v>34</v>
      </c>
      <c r="G46" s="23">
        <v>782</v>
      </c>
      <c r="H46" s="23">
        <v>374</v>
      </c>
    </row>
    <row r="47" spans="1:8">
      <c r="A47" s="21">
        <v>40558</v>
      </c>
      <c r="B47" s="22" t="s">
        <v>54</v>
      </c>
      <c r="C47" s="22" t="s">
        <v>39</v>
      </c>
      <c r="D47" s="22" t="s">
        <v>44</v>
      </c>
      <c r="E47" s="22" t="s">
        <v>48</v>
      </c>
      <c r="F47" s="22">
        <v>63</v>
      </c>
      <c r="G47" s="23">
        <v>1323</v>
      </c>
      <c r="H47" s="23">
        <v>582.75</v>
      </c>
    </row>
    <row r="48" spans="1:8">
      <c r="A48" s="21">
        <v>40558</v>
      </c>
      <c r="B48" s="22" t="s">
        <v>50</v>
      </c>
      <c r="C48" s="22" t="s">
        <v>53</v>
      </c>
      <c r="D48" s="22" t="s">
        <v>22</v>
      </c>
      <c r="E48" s="22" t="s">
        <v>77</v>
      </c>
      <c r="F48" s="22">
        <v>11</v>
      </c>
      <c r="G48" s="23">
        <v>209</v>
      </c>
      <c r="H48" s="23">
        <v>88</v>
      </c>
    </row>
    <row r="49" spans="1:8">
      <c r="A49" s="21">
        <v>40559</v>
      </c>
      <c r="B49" s="22" t="s">
        <v>42</v>
      </c>
      <c r="C49" s="22" t="s">
        <v>53</v>
      </c>
      <c r="D49" s="22" t="s">
        <v>40</v>
      </c>
      <c r="E49" s="22" t="s">
        <v>77</v>
      </c>
      <c r="F49" s="22">
        <v>56</v>
      </c>
      <c r="G49" s="23">
        <v>1232</v>
      </c>
      <c r="H49" s="23">
        <v>560</v>
      </c>
    </row>
    <row r="50" spans="1:8">
      <c r="A50" s="21">
        <v>40559</v>
      </c>
      <c r="B50" s="22" t="s">
        <v>52</v>
      </c>
      <c r="C50" s="22" t="s">
        <v>43</v>
      </c>
      <c r="D50" s="22" t="s">
        <v>63</v>
      </c>
      <c r="E50" s="22" t="s">
        <v>64</v>
      </c>
      <c r="F50" s="22">
        <v>31</v>
      </c>
      <c r="G50" s="23">
        <v>713</v>
      </c>
      <c r="H50" s="23">
        <v>341</v>
      </c>
    </row>
    <row r="51" spans="1:8">
      <c r="A51" s="21">
        <v>40560</v>
      </c>
      <c r="B51" s="22" t="s">
        <v>38</v>
      </c>
      <c r="C51" s="22" t="s">
        <v>39</v>
      </c>
      <c r="D51" s="22" t="s">
        <v>59</v>
      </c>
      <c r="E51" s="22" t="s">
        <v>69</v>
      </c>
      <c r="F51" s="22">
        <v>62</v>
      </c>
      <c r="G51" s="23">
        <v>1674</v>
      </c>
      <c r="H51" s="23">
        <v>899</v>
      </c>
    </row>
    <row r="52" spans="1:8">
      <c r="A52" s="21">
        <v>40560</v>
      </c>
      <c r="B52" s="22" t="s">
        <v>38</v>
      </c>
      <c r="C52" s="22" t="s">
        <v>39</v>
      </c>
      <c r="D52" s="22" t="s">
        <v>44</v>
      </c>
      <c r="E52" s="22" t="s">
        <v>49</v>
      </c>
      <c r="F52" s="22">
        <v>43</v>
      </c>
      <c r="G52" s="23">
        <v>1161</v>
      </c>
      <c r="H52" s="23">
        <v>623.5</v>
      </c>
    </row>
    <row r="53" spans="1:8">
      <c r="A53" s="21">
        <v>40560</v>
      </c>
      <c r="B53" s="22" t="s">
        <v>52</v>
      </c>
      <c r="C53" s="22" t="s">
        <v>39</v>
      </c>
      <c r="D53" s="22" t="s">
        <v>40</v>
      </c>
      <c r="E53" s="22" t="s">
        <v>56</v>
      </c>
      <c r="F53" s="22">
        <v>39</v>
      </c>
      <c r="G53" s="23">
        <v>897</v>
      </c>
      <c r="H53" s="23">
        <v>429</v>
      </c>
    </row>
    <row r="54" spans="1:8">
      <c r="A54" s="21">
        <v>40560</v>
      </c>
      <c r="B54" s="22" t="s">
        <v>38</v>
      </c>
      <c r="C54" s="22" t="s">
        <v>53</v>
      </c>
      <c r="D54" s="22" t="s">
        <v>22</v>
      </c>
      <c r="E54" s="22" t="s">
        <v>70</v>
      </c>
      <c r="F54" s="22">
        <v>61</v>
      </c>
      <c r="G54" s="23">
        <v>1647</v>
      </c>
      <c r="H54" s="23">
        <v>884.5</v>
      </c>
    </row>
    <row r="55" spans="1:8">
      <c r="A55" s="21">
        <v>40560</v>
      </c>
      <c r="B55" s="22" t="s">
        <v>50</v>
      </c>
      <c r="C55" s="22" t="s">
        <v>53</v>
      </c>
      <c r="D55" s="22" t="s">
        <v>59</v>
      </c>
      <c r="E55" s="22" t="s">
        <v>66</v>
      </c>
      <c r="F55" s="22">
        <v>59</v>
      </c>
      <c r="G55" s="23">
        <v>1121</v>
      </c>
      <c r="H55" s="23">
        <v>472</v>
      </c>
    </row>
    <row r="56" spans="1:8">
      <c r="A56" s="21">
        <v>40560</v>
      </c>
      <c r="B56" s="22" t="s">
        <v>42</v>
      </c>
      <c r="C56" s="22" t="s">
        <v>53</v>
      </c>
      <c r="D56" s="22" t="s">
        <v>63</v>
      </c>
      <c r="E56" s="22" t="s">
        <v>56</v>
      </c>
      <c r="F56" s="22">
        <v>16</v>
      </c>
      <c r="G56" s="23">
        <v>352</v>
      </c>
      <c r="H56" s="23">
        <v>160</v>
      </c>
    </row>
    <row r="57" spans="1:8">
      <c r="A57" s="21">
        <v>40560</v>
      </c>
      <c r="B57" s="22" t="s">
        <v>38</v>
      </c>
      <c r="C57" s="22" t="s">
        <v>46</v>
      </c>
      <c r="D57" s="22" t="s">
        <v>22</v>
      </c>
      <c r="E57" s="22" t="s">
        <v>56</v>
      </c>
      <c r="F57" s="22">
        <v>10</v>
      </c>
      <c r="G57" s="23">
        <v>270</v>
      </c>
      <c r="H57" s="23">
        <v>145</v>
      </c>
    </row>
    <row r="58" spans="1:8">
      <c r="A58" s="21">
        <v>40561</v>
      </c>
      <c r="B58" s="22" t="s">
        <v>50</v>
      </c>
      <c r="C58" s="22" t="s">
        <v>39</v>
      </c>
      <c r="D58" s="22" t="s">
        <v>59</v>
      </c>
      <c r="E58" s="22" t="s">
        <v>41</v>
      </c>
      <c r="F58" s="22">
        <v>24</v>
      </c>
      <c r="G58" s="23">
        <v>456</v>
      </c>
      <c r="H58" s="23">
        <v>192</v>
      </c>
    </row>
    <row r="59" spans="1:8">
      <c r="A59" s="21">
        <v>40561</v>
      </c>
      <c r="B59" s="22" t="s">
        <v>42</v>
      </c>
      <c r="C59" s="22" t="s">
        <v>39</v>
      </c>
      <c r="D59" s="22" t="s">
        <v>59</v>
      </c>
      <c r="E59" s="22" t="s">
        <v>78</v>
      </c>
      <c r="F59" s="22">
        <v>20</v>
      </c>
      <c r="G59" s="23">
        <v>440</v>
      </c>
      <c r="H59" s="23">
        <v>200</v>
      </c>
    </row>
    <row r="60" spans="1:8">
      <c r="A60" s="21">
        <v>40561</v>
      </c>
      <c r="B60" s="22" t="s">
        <v>54</v>
      </c>
      <c r="C60" s="22" t="s">
        <v>39</v>
      </c>
      <c r="D60" s="22" t="s">
        <v>44</v>
      </c>
      <c r="E60" s="22" t="s">
        <v>79</v>
      </c>
      <c r="F60" s="22">
        <v>12</v>
      </c>
      <c r="G60" s="23">
        <v>252</v>
      </c>
      <c r="H60" s="23">
        <v>111</v>
      </c>
    </row>
    <row r="61" spans="1:8">
      <c r="A61" s="21">
        <v>40561</v>
      </c>
      <c r="B61" s="22" t="s">
        <v>42</v>
      </c>
      <c r="C61" s="22" t="s">
        <v>39</v>
      </c>
      <c r="D61" s="22" t="s">
        <v>47</v>
      </c>
      <c r="E61" s="22" t="s">
        <v>72</v>
      </c>
      <c r="F61" s="22">
        <v>59</v>
      </c>
      <c r="G61" s="23">
        <v>1298</v>
      </c>
      <c r="H61" s="23">
        <v>590</v>
      </c>
    </row>
    <row r="62" spans="1:8">
      <c r="A62" s="21">
        <v>40561</v>
      </c>
      <c r="B62" s="22" t="s">
        <v>50</v>
      </c>
      <c r="C62" s="22" t="s">
        <v>53</v>
      </c>
      <c r="D62" s="22" t="s">
        <v>22</v>
      </c>
      <c r="E62" s="22" t="s">
        <v>56</v>
      </c>
      <c r="F62" s="22">
        <v>62</v>
      </c>
      <c r="G62" s="23">
        <v>1178</v>
      </c>
      <c r="H62" s="23">
        <v>496</v>
      </c>
    </row>
    <row r="63" spans="1:8">
      <c r="A63" s="21">
        <v>40561</v>
      </c>
      <c r="B63" s="22" t="s">
        <v>38</v>
      </c>
      <c r="C63" s="22" t="s">
        <v>53</v>
      </c>
      <c r="D63" s="22" t="s">
        <v>63</v>
      </c>
      <c r="E63" s="22" t="s">
        <v>75</v>
      </c>
      <c r="F63" s="22">
        <v>17</v>
      </c>
      <c r="G63" s="23">
        <v>459</v>
      </c>
      <c r="H63" s="23">
        <v>246.5</v>
      </c>
    </row>
    <row r="64" spans="1:8">
      <c r="A64" s="21">
        <v>40561</v>
      </c>
      <c r="B64" s="22" t="s">
        <v>52</v>
      </c>
      <c r="C64" s="22" t="s">
        <v>43</v>
      </c>
      <c r="D64" s="22" t="s">
        <v>63</v>
      </c>
      <c r="E64" s="22" t="s">
        <v>77</v>
      </c>
      <c r="F64" s="22">
        <v>53</v>
      </c>
      <c r="G64" s="23">
        <v>1219</v>
      </c>
      <c r="H64" s="23">
        <v>583</v>
      </c>
    </row>
    <row r="65" spans="1:8">
      <c r="A65" s="21">
        <v>40561</v>
      </c>
      <c r="B65" s="22" t="s">
        <v>50</v>
      </c>
      <c r="C65" s="22" t="s">
        <v>46</v>
      </c>
      <c r="D65" s="22" t="s">
        <v>40</v>
      </c>
      <c r="E65" s="22" t="s">
        <v>48</v>
      </c>
      <c r="F65" s="22">
        <v>8</v>
      </c>
      <c r="G65" s="23">
        <v>152</v>
      </c>
      <c r="H65" s="23">
        <v>64</v>
      </c>
    </row>
    <row r="66" spans="1:8">
      <c r="A66" s="21">
        <v>40562</v>
      </c>
      <c r="B66" s="22" t="s">
        <v>42</v>
      </c>
      <c r="C66" s="22" t="s">
        <v>43</v>
      </c>
      <c r="D66" s="22" t="s">
        <v>40</v>
      </c>
      <c r="E66" s="22" t="s">
        <v>67</v>
      </c>
      <c r="F66" s="22">
        <v>35</v>
      </c>
      <c r="G66" s="23">
        <v>770</v>
      </c>
      <c r="H66" s="23">
        <v>350</v>
      </c>
    </row>
    <row r="67" spans="1:8">
      <c r="A67" s="21">
        <v>40563</v>
      </c>
      <c r="B67" s="22" t="s">
        <v>52</v>
      </c>
      <c r="C67" s="22" t="s">
        <v>39</v>
      </c>
      <c r="D67" s="22" t="s">
        <v>22</v>
      </c>
      <c r="E67" s="22" t="s">
        <v>60</v>
      </c>
      <c r="F67" s="22">
        <v>59</v>
      </c>
      <c r="G67" s="23">
        <v>1357</v>
      </c>
      <c r="H67" s="23">
        <v>649</v>
      </c>
    </row>
    <row r="68" spans="1:8">
      <c r="A68" s="21">
        <v>40563</v>
      </c>
      <c r="B68" s="22" t="s">
        <v>42</v>
      </c>
      <c r="C68" s="22" t="s">
        <v>39</v>
      </c>
      <c r="D68" s="22" t="s">
        <v>44</v>
      </c>
      <c r="E68" s="22" t="s">
        <v>62</v>
      </c>
      <c r="F68" s="22">
        <v>10</v>
      </c>
      <c r="G68" s="23">
        <v>220</v>
      </c>
      <c r="H68" s="23">
        <v>100</v>
      </c>
    </row>
    <row r="69" spans="1:8">
      <c r="A69" s="21">
        <v>40563</v>
      </c>
      <c r="B69" s="22" t="s">
        <v>50</v>
      </c>
      <c r="C69" s="22" t="s">
        <v>46</v>
      </c>
      <c r="D69" s="22" t="s">
        <v>40</v>
      </c>
      <c r="E69" s="22" t="s">
        <v>77</v>
      </c>
      <c r="F69" s="22">
        <v>58</v>
      </c>
      <c r="G69" s="23">
        <v>1102</v>
      </c>
      <c r="H69" s="23">
        <v>464</v>
      </c>
    </row>
    <row r="70" spans="1:8">
      <c r="A70" s="21">
        <v>40564</v>
      </c>
      <c r="B70" s="22" t="s">
        <v>38</v>
      </c>
      <c r="C70" s="22" t="s">
        <v>39</v>
      </c>
      <c r="D70" s="22" t="s">
        <v>22</v>
      </c>
      <c r="E70" s="22" t="s">
        <v>51</v>
      </c>
      <c r="F70" s="22">
        <v>58</v>
      </c>
      <c r="G70" s="23">
        <v>1566</v>
      </c>
      <c r="H70" s="23">
        <v>841</v>
      </c>
    </row>
    <row r="71" spans="1:8">
      <c r="A71" s="21">
        <v>40564</v>
      </c>
      <c r="B71" s="22" t="s">
        <v>50</v>
      </c>
      <c r="C71" s="22" t="s">
        <v>53</v>
      </c>
      <c r="D71" s="22" t="s">
        <v>47</v>
      </c>
      <c r="E71" s="22" t="s">
        <v>72</v>
      </c>
      <c r="F71" s="22">
        <v>23</v>
      </c>
      <c r="G71" s="23">
        <v>437</v>
      </c>
      <c r="H71" s="23">
        <v>184</v>
      </c>
    </row>
    <row r="72" spans="1:8">
      <c r="A72" s="21">
        <v>40564</v>
      </c>
      <c r="B72" s="22" t="s">
        <v>50</v>
      </c>
      <c r="C72" s="22" t="s">
        <v>53</v>
      </c>
      <c r="D72" s="22" t="s">
        <v>63</v>
      </c>
      <c r="E72" s="22" t="s">
        <v>64</v>
      </c>
      <c r="F72" s="22">
        <v>64</v>
      </c>
      <c r="G72" s="23">
        <v>1216</v>
      </c>
      <c r="H72" s="23">
        <v>512</v>
      </c>
    </row>
    <row r="73" spans="1:8">
      <c r="A73" s="21">
        <v>40564</v>
      </c>
      <c r="B73" s="22" t="s">
        <v>54</v>
      </c>
      <c r="C73" s="22" t="s">
        <v>43</v>
      </c>
      <c r="D73" s="22" t="s">
        <v>47</v>
      </c>
      <c r="E73" s="22" t="s">
        <v>66</v>
      </c>
      <c r="F73" s="22">
        <v>13</v>
      </c>
      <c r="G73" s="23">
        <v>273</v>
      </c>
      <c r="H73" s="23">
        <v>120.25</v>
      </c>
    </row>
    <row r="74" spans="1:8">
      <c r="A74" s="21">
        <v>40564</v>
      </c>
      <c r="B74" s="22" t="s">
        <v>42</v>
      </c>
      <c r="C74" s="22" t="s">
        <v>43</v>
      </c>
      <c r="D74" s="22" t="s">
        <v>63</v>
      </c>
      <c r="E74" s="22" t="s">
        <v>71</v>
      </c>
      <c r="F74" s="22">
        <v>11</v>
      </c>
      <c r="G74" s="23">
        <v>242</v>
      </c>
      <c r="H74" s="23">
        <v>110</v>
      </c>
    </row>
    <row r="75" spans="1:8">
      <c r="A75" s="21">
        <v>40564</v>
      </c>
      <c r="B75" s="22" t="s">
        <v>38</v>
      </c>
      <c r="C75" s="22" t="s">
        <v>46</v>
      </c>
      <c r="D75" s="22" t="s">
        <v>44</v>
      </c>
      <c r="E75" s="22" t="s">
        <v>74</v>
      </c>
      <c r="F75" s="22">
        <v>56</v>
      </c>
      <c r="G75" s="23">
        <v>1512</v>
      </c>
      <c r="H75" s="23">
        <v>812</v>
      </c>
    </row>
    <row r="76" spans="1:8">
      <c r="A76" s="21">
        <v>40565</v>
      </c>
      <c r="B76" s="22" t="s">
        <v>38</v>
      </c>
      <c r="C76" s="22" t="s">
        <v>43</v>
      </c>
      <c r="D76" s="22" t="s">
        <v>59</v>
      </c>
      <c r="E76" s="22" t="s">
        <v>51</v>
      </c>
      <c r="F76" s="22">
        <v>29</v>
      </c>
      <c r="G76" s="23">
        <v>783</v>
      </c>
      <c r="H76" s="23">
        <v>420.5</v>
      </c>
    </row>
    <row r="77" spans="1:8">
      <c r="A77" s="21">
        <v>40565</v>
      </c>
      <c r="B77" s="22" t="s">
        <v>52</v>
      </c>
      <c r="C77" s="22" t="s">
        <v>43</v>
      </c>
      <c r="D77" s="22" t="s">
        <v>63</v>
      </c>
      <c r="E77" s="22" t="s">
        <v>45</v>
      </c>
      <c r="F77" s="22">
        <v>29</v>
      </c>
      <c r="G77" s="23">
        <v>667</v>
      </c>
      <c r="H77" s="23">
        <v>319</v>
      </c>
    </row>
    <row r="78" spans="1:8">
      <c r="A78" s="21">
        <v>40565</v>
      </c>
      <c r="B78" s="22" t="s">
        <v>42</v>
      </c>
      <c r="C78" s="22" t="s">
        <v>46</v>
      </c>
      <c r="D78" s="22" t="s">
        <v>47</v>
      </c>
      <c r="E78" s="22" t="s">
        <v>48</v>
      </c>
      <c r="F78" s="22">
        <v>53</v>
      </c>
      <c r="G78" s="23">
        <v>1166</v>
      </c>
      <c r="H78" s="23">
        <v>530</v>
      </c>
    </row>
    <row r="79" spans="1:8">
      <c r="A79" s="21">
        <v>40565</v>
      </c>
      <c r="B79" s="22" t="s">
        <v>42</v>
      </c>
      <c r="C79" s="22" t="s">
        <v>46</v>
      </c>
      <c r="D79" s="22" t="s">
        <v>40</v>
      </c>
      <c r="E79" s="22" t="s">
        <v>77</v>
      </c>
      <c r="F79" s="22">
        <v>35</v>
      </c>
      <c r="G79" s="23">
        <v>770</v>
      </c>
      <c r="H79" s="23">
        <v>350</v>
      </c>
    </row>
    <row r="80" spans="1:8">
      <c r="A80" s="21">
        <v>40565</v>
      </c>
      <c r="B80" s="22" t="s">
        <v>42</v>
      </c>
      <c r="C80" s="22" t="s">
        <v>46</v>
      </c>
      <c r="D80" s="22" t="s">
        <v>63</v>
      </c>
      <c r="E80" s="22" t="s">
        <v>68</v>
      </c>
      <c r="F80" s="22">
        <v>6</v>
      </c>
      <c r="G80" s="23">
        <v>132</v>
      </c>
      <c r="H80" s="23">
        <v>60</v>
      </c>
    </row>
    <row r="81" spans="1:8">
      <c r="A81" s="21">
        <v>40566</v>
      </c>
      <c r="B81" s="22" t="s">
        <v>38</v>
      </c>
      <c r="C81" s="22" t="s">
        <v>39</v>
      </c>
      <c r="D81" s="22" t="s">
        <v>59</v>
      </c>
      <c r="E81" s="22" t="s">
        <v>56</v>
      </c>
      <c r="F81" s="22">
        <v>44</v>
      </c>
      <c r="G81" s="23">
        <v>1188</v>
      </c>
      <c r="H81" s="23">
        <v>638</v>
      </c>
    </row>
    <row r="82" spans="1:8">
      <c r="A82" s="21">
        <v>40566</v>
      </c>
      <c r="B82" s="22" t="s">
        <v>42</v>
      </c>
      <c r="C82" s="22" t="s">
        <v>39</v>
      </c>
      <c r="D82" s="22" t="s">
        <v>44</v>
      </c>
      <c r="E82" s="22" t="s">
        <v>78</v>
      </c>
      <c r="F82" s="22">
        <v>9</v>
      </c>
      <c r="G82" s="23">
        <v>198</v>
      </c>
      <c r="H82" s="23">
        <v>90</v>
      </c>
    </row>
    <row r="83" spans="1:8">
      <c r="A83" s="21">
        <v>40566</v>
      </c>
      <c r="B83" s="22" t="s">
        <v>38</v>
      </c>
      <c r="C83" s="22" t="s">
        <v>39</v>
      </c>
      <c r="D83" s="22" t="s">
        <v>47</v>
      </c>
      <c r="E83" s="22" t="s">
        <v>68</v>
      </c>
      <c r="F83" s="22">
        <v>22</v>
      </c>
      <c r="G83" s="23">
        <v>594</v>
      </c>
      <c r="H83" s="23">
        <v>319</v>
      </c>
    </row>
    <row r="84" spans="1:8">
      <c r="A84" s="21">
        <v>40566</v>
      </c>
      <c r="B84" s="22" t="s">
        <v>50</v>
      </c>
      <c r="C84" s="22" t="s">
        <v>43</v>
      </c>
      <c r="D84" s="22" t="s">
        <v>22</v>
      </c>
      <c r="E84" s="22" t="s">
        <v>67</v>
      </c>
      <c r="F84" s="22">
        <v>49</v>
      </c>
      <c r="G84" s="23">
        <v>931</v>
      </c>
      <c r="H84" s="23">
        <v>392</v>
      </c>
    </row>
    <row r="85" spans="1:8">
      <c r="A85" s="21">
        <v>40567</v>
      </c>
      <c r="B85" s="22" t="s">
        <v>52</v>
      </c>
      <c r="C85" s="22" t="s">
        <v>53</v>
      </c>
      <c r="D85" s="22" t="s">
        <v>59</v>
      </c>
      <c r="E85" s="22" t="s">
        <v>57</v>
      </c>
      <c r="F85" s="22">
        <v>13</v>
      </c>
      <c r="G85" s="23">
        <v>299</v>
      </c>
      <c r="H85" s="23">
        <v>143</v>
      </c>
    </row>
    <row r="86" spans="1:8">
      <c r="A86" s="21">
        <v>40567</v>
      </c>
      <c r="B86" s="22" t="s">
        <v>38</v>
      </c>
      <c r="C86" s="22" t="s">
        <v>46</v>
      </c>
      <c r="D86" s="22" t="s">
        <v>44</v>
      </c>
      <c r="E86" s="22" t="s">
        <v>69</v>
      </c>
      <c r="F86" s="22">
        <v>63</v>
      </c>
      <c r="G86" s="23">
        <v>1701</v>
      </c>
      <c r="H86" s="23">
        <v>913.5</v>
      </c>
    </row>
    <row r="87" spans="1:8">
      <c r="A87" s="21">
        <v>40568</v>
      </c>
      <c r="B87" s="22" t="s">
        <v>50</v>
      </c>
      <c r="C87" s="22" t="s">
        <v>53</v>
      </c>
      <c r="D87" s="22" t="s">
        <v>59</v>
      </c>
      <c r="E87" s="22" t="s">
        <v>76</v>
      </c>
      <c r="F87" s="22">
        <v>21</v>
      </c>
      <c r="G87" s="23">
        <v>399</v>
      </c>
      <c r="H87" s="23">
        <v>168</v>
      </c>
    </row>
    <row r="88" spans="1:8">
      <c r="A88" s="21">
        <v>40569</v>
      </c>
      <c r="B88" s="22" t="s">
        <v>42</v>
      </c>
      <c r="C88" s="22" t="s">
        <v>39</v>
      </c>
      <c r="D88" s="22" t="s">
        <v>22</v>
      </c>
      <c r="E88" s="22" t="s">
        <v>65</v>
      </c>
      <c r="F88" s="22">
        <v>17</v>
      </c>
      <c r="G88" s="23">
        <v>374</v>
      </c>
      <c r="H88" s="23">
        <v>170</v>
      </c>
    </row>
    <row r="89" spans="1:8">
      <c r="A89" s="21">
        <v>40569</v>
      </c>
      <c r="B89" s="22" t="s">
        <v>42</v>
      </c>
      <c r="C89" s="22" t="s">
        <v>53</v>
      </c>
      <c r="D89" s="22" t="s">
        <v>44</v>
      </c>
      <c r="E89" s="22" t="s">
        <v>62</v>
      </c>
      <c r="F89" s="22">
        <v>21</v>
      </c>
      <c r="G89" s="23">
        <v>462</v>
      </c>
      <c r="H89" s="23">
        <v>210</v>
      </c>
    </row>
    <row r="90" spans="1:8">
      <c r="A90" s="21">
        <v>40569</v>
      </c>
      <c r="B90" s="22" t="s">
        <v>54</v>
      </c>
      <c r="C90" s="22" t="s">
        <v>43</v>
      </c>
      <c r="D90" s="22" t="s">
        <v>40</v>
      </c>
      <c r="E90" s="22" t="s">
        <v>78</v>
      </c>
      <c r="F90" s="22">
        <v>44</v>
      </c>
      <c r="G90" s="23">
        <v>924</v>
      </c>
      <c r="H90" s="23">
        <v>407</v>
      </c>
    </row>
    <row r="91" spans="1:8">
      <c r="A91" s="21">
        <v>40569</v>
      </c>
      <c r="B91" s="22" t="s">
        <v>42</v>
      </c>
      <c r="C91" s="22" t="s">
        <v>46</v>
      </c>
      <c r="D91" s="22" t="s">
        <v>47</v>
      </c>
      <c r="E91" s="22" t="s">
        <v>80</v>
      </c>
      <c r="F91" s="22">
        <v>61</v>
      </c>
      <c r="G91" s="23">
        <v>5000</v>
      </c>
      <c r="H91" s="23">
        <v>610</v>
      </c>
    </row>
    <row r="92" spans="1:8">
      <c r="A92" s="21">
        <v>40570</v>
      </c>
      <c r="B92" s="22" t="s">
        <v>52</v>
      </c>
      <c r="C92" s="22" t="s">
        <v>46</v>
      </c>
      <c r="D92" s="22" t="s">
        <v>44</v>
      </c>
      <c r="E92" s="22" t="s">
        <v>64</v>
      </c>
      <c r="F92" s="22">
        <v>10</v>
      </c>
      <c r="G92" s="23">
        <v>230</v>
      </c>
      <c r="H92" s="23">
        <v>110</v>
      </c>
    </row>
    <row r="93" spans="1:8">
      <c r="A93" s="21">
        <v>40571</v>
      </c>
      <c r="B93" s="22" t="s">
        <v>54</v>
      </c>
      <c r="C93" s="22" t="s">
        <v>39</v>
      </c>
      <c r="D93" s="22" t="s">
        <v>63</v>
      </c>
      <c r="E93" s="22" t="s">
        <v>81</v>
      </c>
      <c r="F93" s="22">
        <v>36</v>
      </c>
      <c r="G93" s="23">
        <v>756</v>
      </c>
      <c r="H93" s="23">
        <v>333</v>
      </c>
    </row>
    <row r="94" spans="1:8">
      <c r="A94" s="21">
        <v>40571</v>
      </c>
      <c r="B94" s="22" t="s">
        <v>38</v>
      </c>
      <c r="C94" s="22" t="s">
        <v>53</v>
      </c>
      <c r="D94" s="22" t="s">
        <v>63</v>
      </c>
      <c r="E94" s="22" t="s">
        <v>77</v>
      </c>
      <c r="F94" s="22">
        <v>42</v>
      </c>
      <c r="G94" s="23">
        <v>1134</v>
      </c>
      <c r="H94" s="23">
        <v>609</v>
      </c>
    </row>
    <row r="95" spans="1:8">
      <c r="A95" s="21">
        <v>40571</v>
      </c>
      <c r="B95" s="22" t="s">
        <v>52</v>
      </c>
      <c r="C95" s="22" t="s">
        <v>43</v>
      </c>
      <c r="D95" s="22" t="s">
        <v>59</v>
      </c>
      <c r="E95" s="22" t="s">
        <v>79</v>
      </c>
      <c r="F95" s="22">
        <v>46</v>
      </c>
      <c r="G95" s="23">
        <v>1058</v>
      </c>
      <c r="H95" s="23">
        <v>506</v>
      </c>
    </row>
    <row r="96" spans="1:8">
      <c r="A96" s="21">
        <v>40571</v>
      </c>
      <c r="B96" s="22" t="s">
        <v>38</v>
      </c>
      <c r="C96" s="22" t="s">
        <v>43</v>
      </c>
      <c r="D96" s="22" t="s">
        <v>59</v>
      </c>
      <c r="E96" s="22" t="s">
        <v>77</v>
      </c>
      <c r="F96" s="22">
        <v>44</v>
      </c>
      <c r="G96" s="23">
        <v>1188</v>
      </c>
      <c r="H96" s="23">
        <v>638</v>
      </c>
    </row>
    <row r="97" spans="1:8">
      <c r="A97" s="21">
        <v>40571</v>
      </c>
      <c r="B97" s="22" t="s">
        <v>38</v>
      </c>
      <c r="C97" s="22" t="s">
        <v>43</v>
      </c>
      <c r="D97" s="22" t="s">
        <v>44</v>
      </c>
      <c r="E97" s="22" t="s">
        <v>45</v>
      </c>
      <c r="F97" s="22">
        <v>56</v>
      </c>
      <c r="G97" s="23">
        <v>1512</v>
      </c>
      <c r="H97" s="23">
        <v>812</v>
      </c>
    </row>
    <row r="98" spans="1:8">
      <c r="A98" s="21">
        <v>40571</v>
      </c>
      <c r="B98" s="22" t="s">
        <v>42</v>
      </c>
      <c r="C98" s="22" t="s">
        <v>43</v>
      </c>
      <c r="D98" s="22" t="s">
        <v>40</v>
      </c>
      <c r="E98" s="22" t="s">
        <v>64</v>
      </c>
      <c r="F98" s="22">
        <v>25</v>
      </c>
      <c r="G98" s="23">
        <v>550</v>
      </c>
      <c r="H98" s="23">
        <v>250</v>
      </c>
    </row>
    <row r="99" spans="1:8">
      <c r="A99" s="21">
        <v>40571</v>
      </c>
      <c r="B99" s="22" t="s">
        <v>50</v>
      </c>
      <c r="C99" s="22" t="s">
        <v>43</v>
      </c>
      <c r="D99" s="22" t="s">
        <v>63</v>
      </c>
      <c r="E99" s="22" t="s">
        <v>80</v>
      </c>
      <c r="F99" s="22">
        <v>51</v>
      </c>
      <c r="G99" s="23">
        <v>969</v>
      </c>
      <c r="H99" s="23">
        <v>408</v>
      </c>
    </row>
    <row r="100" spans="1:8">
      <c r="A100" s="21">
        <v>40571</v>
      </c>
      <c r="B100" s="22" t="s">
        <v>54</v>
      </c>
      <c r="C100" s="22" t="s">
        <v>46</v>
      </c>
      <c r="D100" s="22" t="s">
        <v>22</v>
      </c>
      <c r="E100" s="22" t="s">
        <v>51</v>
      </c>
      <c r="F100" s="22">
        <v>62</v>
      </c>
      <c r="G100" s="23">
        <v>1302</v>
      </c>
      <c r="H100" s="23">
        <v>573.5</v>
      </c>
    </row>
    <row r="101" spans="1:8">
      <c r="A101" s="21">
        <v>40571</v>
      </c>
      <c r="B101" s="22" t="s">
        <v>52</v>
      </c>
      <c r="C101" s="22" t="s">
        <v>46</v>
      </c>
      <c r="D101" s="22" t="s">
        <v>63</v>
      </c>
      <c r="E101" s="22" t="s">
        <v>82</v>
      </c>
      <c r="F101" s="22">
        <v>15</v>
      </c>
      <c r="G101" s="23">
        <v>345</v>
      </c>
      <c r="H101" s="23">
        <v>165</v>
      </c>
    </row>
    <row r="102" spans="1:8">
      <c r="A102" s="21">
        <v>40572</v>
      </c>
      <c r="B102" s="22" t="s">
        <v>42</v>
      </c>
      <c r="C102" s="22" t="s">
        <v>39</v>
      </c>
      <c r="D102" s="22" t="s">
        <v>22</v>
      </c>
      <c r="E102" s="22" t="s">
        <v>48</v>
      </c>
      <c r="F102" s="22">
        <v>50</v>
      </c>
      <c r="G102" s="23">
        <v>1100</v>
      </c>
      <c r="H102" s="23">
        <v>500</v>
      </c>
    </row>
    <row r="103" spans="1:8">
      <c r="A103" s="21">
        <v>40572</v>
      </c>
      <c r="B103" s="22" t="s">
        <v>38</v>
      </c>
      <c r="C103" s="22" t="s">
        <v>53</v>
      </c>
      <c r="D103" s="22" t="s">
        <v>44</v>
      </c>
      <c r="E103" s="22" t="s">
        <v>75</v>
      </c>
      <c r="F103" s="22">
        <v>10</v>
      </c>
      <c r="G103" s="23">
        <v>270</v>
      </c>
      <c r="H103" s="23">
        <v>145</v>
      </c>
    </row>
    <row r="104" spans="1:8">
      <c r="A104" s="21">
        <v>40573</v>
      </c>
      <c r="B104" s="22" t="s">
        <v>50</v>
      </c>
      <c r="C104" s="22" t="s">
        <v>43</v>
      </c>
      <c r="D104" s="22" t="s">
        <v>40</v>
      </c>
      <c r="E104" s="22" t="s">
        <v>58</v>
      </c>
      <c r="F104" s="22">
        <v>23</v>
      </c>
      <c r="G104" s="23">
        <v>437</v>
      </c>
      <c r="H104" s="23">
        <v>184</v>
      </c>
    </row>
    <row r="105" spans="1:8">
      <c r="A105" s="21">
        <v>40573</v>
      </c>
      <c r="B105" s="22" t="s">
        <v>38</v>
      </c>
      <c r="C105" s="22" t="s">
        <v>43</v>
      </c>
      <c r="D105" s="22" t="s">
        <v>40</v>
      </c>
      <c r="E105" s="22" t="s">
        <v>58</v>
      </c>
      <c r="F105" s="22">
        <v>25</v>
      </c>
      <c r="G105" s="23">
        <v>675</v>
      </c>
      <c r="H105" s="23">
        <v>362.5</v>
      </c>
    </row>
    <row r="106" spans="1:8">
      <c r="A106" s="21">
        <v>40573</v>
      </c>
      <c r="B106" s="22" t="s">
        <v>50</v>
      </c>
      <c r="C106" s="22" t="s">
        <v>46</v>
      </c>
      <c r="D106" s="22" t="s">
        <v>44</v>
      </c>
      <c r="E106" s="22" t="s">
        <v>72</v>
      </c>
      <c r="F106" s="22">
        <v>49</v>
      </c>
      <c r="G106" s="23">
        <v>931</v>
      </c>
      <c r="H106" s="23">
        <v>392</v>
      </c>
    </row>
  </sheetData>
  <sortState ref="A2:H106">
    <sortCondition ref="A2:A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A3" workbookViewId="0">
      <selection activeCell="G6" sqref="G6"/>
    </sheetView>
  </sheetViews>
  <sheetFormatPr defaultRowHeight="15"/>
  <cols>
    <col min="1" max="1" width="13.5703125" bestFit="1" customWidth="1"/>
    <col min="2" max="2" width="12" customWidth="1"/>
    <col min="3" max="3" width="17.28515625" customWidth="1"/>
    <col min="4" max="4" width="15.42578125" customWidth="1"/>
    <col min="5" max="5" width="15.140625" customWidth="1"/>
    <col min="7" max="7" width="9.85546875" bestFit="1" customWidth="1"/>
  </cols>
  <sheetData>
    <row r="1" spans="1:7" ht="60" customHeight="1">
      <c r="A1" s="33" t="s">
        <v>14</v>
      </c>
      <c r="B1" s="33"/>
      <c r="C1" s="33"/>
      <c r="D1" s="33"/>
      <c r="E1" s="33"/>
    </row>
    <row r="5" spans="1:7">
      <c r="A5" s="1"/>
      <c r="B5" s="2" t="s">
        <v>2</v>
      </c>
      <c r="C5" s="2" t="s">
        <v>3</v>
      </c>
      <c r="D5" s="2" t="s">
        <v>4</v>
      </c>
      <c r="E5" s="2" t="s">
        <v>5</v>
      </c>
    </row>
    <row r="6" spans="1:7">
      <c r="A6" s="2" t="s">
        <v>1</v>
      </c>
      <c r="B6" s="3">
        <v>5000</v>
      </c>
      <c r="C6" s="3">
        <v>6000</v>
      </c>
      <c r="D6" s="3">
        <v>7500</v>
      </c>
      <c r="E6" s="3">
        <v>6900</v>
      </c>
      <c r="G6" s="40"/>
    </row>
    <row r="7" spans="1:7">
      <c r="A7" s="4" t="str">
        <f>A16</f>
        <v>Expense 1</v>
      </c>
      <c r="B7" s="5">
        <f>B$6*$B16</f>
        <v>1000</v>
      </c>
      <c r="C7" s="5">
        <f t="shared" ref="C7:E7" si="0">C$6*$B16</f>
        <v>1200</v>
      </c>
      <c r="D7" s="5">
        <f t="shared" si="0"/>
        <v>1500</v>
      </c>
      <c r="E7" s="5">
        <f t="shared" si="0"/>
        <v>1380</v>
      </c>
    </row>
    <row r="8" spans="1:7">
      <c r="A8" s="4" t="str">
        <f>A17</f>
        <v>Expense 2</v>
      </c>
      <c r="B8" s="5">
        <f t="shared" ref="B8:E11" si="1">B$6*$B17</f>
        <v>750</v>
      </c>
      <c r="C8" s="5">
        <f t="shared" si="1"/>
        <v>900</v>
      </c>
      <c r="D8" s="5">
        <f t="shared" si="1"/>
        <v>1125</v>
      </c>
      <c r="E8" s="5">
        <f t="shared" si="1"/>
        <v>1035</v>
      </c>
    </row>
    <row r="9" spans="1:7">
      <c r="A9" s="4" t="str">
        <f>A18</f>
        <v>Expense 3</v>
      </c>
      <c r="B9" s="5">
        <f t="shared" si="1"/>
        <v>700.00000000000011</v>
      </c>
      <c r="C9" s="5">
        <f t="shared" si="1"/>
        <v>840.00000000000011</v>
      </c>
      <c r="D9" s="5">
        <f t="shared" si="1"/>
        <v>1050</v>
      </c>
      <c r="E9" s="5">
        <f t="shared" si="1"/>
        <v>966.00000000000011</v>
      </c>
    </row>
    <row r="10" spans="1:7">
      <c r="A10" s="4" t="str">
        <f>A19</f>
        <v>Expense 4</v>
      </c>
      <c r="B10" s="5">
        <f t="shared" si="1"/>
        <v>250</v>
      </c>
      <c r="C10" s="5">
        <f t="shared" si="1"/>
        <v>300</v>
      </c>
      <c r="D10" s="5">
        <f t="shared" si="1"/>
        <v>375</v>
      </c>
      <c r="E10" s="5">
        <f t="shared" si="1"/>
        <v>345</v>
      </c>
    </row>
    <row r="11" spans="1:7">
      <c r="A11" s="4" t="str">
        <f>A20</f>
        <v>Expense 5</v>
      </c>
      <c r="B11" s="5">
        <f t="shared" si="1"/>
        <v>1650</v>
      </c>
      <c r="C11" s="5">
        <f t="shared" si="1"/>
        <v>1980</v>
      </c>
      <c r="D11" s="5">
        <f t="shared" si="1"/>
        <v>2475</v>
      </c>
      <c r="E11" s="5">
        <f t="shared" si="1"/>
        <v>2277</v>
      </c>
    </row>
    <row r="12" spans="1:7">
      <c r="A12" s="2" t="s">
        <v>6</v>
      </c>
      <c r="B12" s="5">
        <f>SUM(B7:B11)</f>
        <v>4350</v>
      </c>
      <c r="C12" s="5">
        <f t="shared" ref="C12:E12" si="2">SUM(C7:C11)</f>
        <v>5220</v>
      </c>
      <c r="D12" s="5">
        <f t="shared" si="2"/>
        <v>6525</v>
      </c>
      <c r="E12" s="5">
        <f t="shared" si="2"/>
        <v>6003</v>
      </c>
    </row>
    <row r="13" spans="1:7">
      <c r="A13" s="2" t="s">
        <v>7</v>
      </c>
      <c r="B13" s="5">
        <f>B6-B12</f>
        <v>650</v>
      </c>
      <c r="C13" s="5">
        <f t="shared" ref="C13:E13" si="3">C6-C12</f>
        <v>780</v>
      </c>
      <c r="D13" s="5">
        <f t="shared" si="3"/>
        <v>975</v>
      </c>
      <c r="E13" s="5">
        <f t="shared" si="3"/>
        <v>897</v>
      </c>
    </row>
    <row r="15" spans="1:7" ht="26.25">
      <c r="A15" s="6" t="s">
        <v>8</v>
      </c>
      <c r="B15" s="7"/>
    </row>
    <row r="16" spans="1:7">
      <c r="A16" s="1" t="s">
        <v>9</v>
      </c>
      <c r="B16" s="8">
        <v>0.2</v>
      </c>
    </row>
    <row r="17" spans="1:2">
      <c r="A17" s="1" t="s">
        <v>10</v>
      </c>
      <c r="B17" s="8">
        <v>0.15</v>
      </c>
    </row>
    <row r="18" spans="1:2">
      <c r="A18" s="1" t="s">
        <v>11</v>
      </c>
      <c r="B18" s="8">
        <v>0.14000000000000001</v>
      </c>
    </row>
    <row r="19" spans="1:2">
      <c r="A19" s="1" t="s">
        <v>12</v>
      </c>
      <c r="B19" s="8">
        <v>0.05</v>
      </c>
    </row>
    <row r="20" spans="1:2">
      <c r="A20" s="1" t="s">
        <v>13</v>
      </c>
      <c r="B20" s="8">
        <v>0.33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11" sqref="F11"/>
    </sheetView>
  </sheetViews>
  <sheetFormatPr defaultRowHeight="15"/>
  <cols>
    <col min="3" max="3" width="1.85546875" customWidth="1"/>
    <col min="4" max="4" width="10.85546875" customWidth="1"/>
    <col min="7" max="7" width="12.28515625" customWidth="1"/>
  </cols>
  <sheetData>
    <row r="1" spans="1:12">
      <c r="A1" s="2" t="s">
        <v>15</v>
      </c>
      <c r="B1" s="2" t="s">
        <v>16</v>
      </c>
      <c r="D1" s="9" t="s">
        <v>17</v>
      </c>
      <c r="E1" s="10"/>
      <c r="F1" s="10"/>
      <c r="G1" s="11"/>
      <c r="H1" s="9"/>
      <c r="I1" s="10"/>
      <c r="J1" s="10"/>
      <c r="K1" s="11"/>
      <c r="L1" s="12"/>
    </row>
    <row r="2" spans="1:12">
      <c r="A2" s="13" t="s">
        <v>18</v>
      </c>
      <c r="B2" s="3">
        <v>338</v>
      </c>
      <c r="D2" s="14" t="s">
        <v>19</v>
      </c>
      <c r="E2" s="15"/>
      <c r="F2" s="15"/>
      <c r="G2" s="16"/>
      <c r="H2" s="14"/>
      <c r="I2" s="15"/>
      <c r="J2" s="15"/>
      <c r="K2" s="16"/>
      <c r="L2" s="12"/>
    </row>
    <row r="3" spans="1:12">
      <c r="A3" s="13" t="s">
        <v>20</v>
      </c>
      <c r="B3" s="3">
        <v>356</v>
      </c>
      <c r="D3" s="14" t="s">
        <v>21</v>
      </c>
      <c r="E3" s="15"/>
      <c r="F3" s="15"/>
      <c r="G3" s="16"/>
      <c r="H3" s="14"/>
      <c r="I3" s="15"/>
      <c r="J3" s="15"/>
      <c r="K3" s="16"/>
      <c r="L3" s="12"/>
    </row>
    <row r="4" spans="1:12">
      <c r="A4" s="13" t="s">
        <v>22</v>
      </c>
      <c r="B4" s="3">
        <v>212</v>
      </c>
      <c r="D4" t="s">
        <v>110</v>
      </c>
      <c r="E4" t="s">
        <v>111</v>
      </c>
    </row>
    <row r="5" spans="1:12">
      <c r="A5" s="13" t="s">
        <v>22</v>
      </c>
      <c r="B5" s="3">
        <v>396</v>
      </c>
    </row>
    <row r="6" spans="1:12">
      <c r="A6" s="13" t="s">
        <v>20</v>
      </c>
      <c r="B6" s="3">
        <v>224</v>
      </c>
      <c r="D6" s="2" t="s">
        <v>23</v>
      </c>
      <c r="E6" s="2" t="s">
        <v>24</v>
      </c>
      <c r="F6" s="2" t="s">
        <v>25</v>
      </c>
    </row>
    <row r="7" spans="1:12">
      <c r="A7" s="13" t="s">
        <v>26</v>
      </c>
      <c r="B7" s="3">
        <v>106</v>
      </c>
      <c r="D7" s="13" t="s">
        <v>22</v>
      </c>
      <c r="E7" s="17">
        <f>COUNTIFS(A2:A10,D7)</f>
        <v>3</v>
      </c>
      <c r="F7" s="17">
        <f>SUMIFS(B2:B10,A2:A10,D7)</f>
        <v>998</v>
      </c>
    </row>
    <row r="8" spans="1:12">
      <c r="A8" s="13" t="s">
        <v>26</v>
      </c>
      <c r="B8" s="3">
        <v>130</v>
      </c>
      <c r="D8" s="13" t="s">
        <v>27</v>
      </c>
      <c r="E8" s="17">
        <f>COUNTIFS(B2:B10,D8)</f>
        <v>4</v>
      </c>
      <c r="F8" s="17">
        <f>SUMIFS(B2:B10,B2:B10,D8)</f>
        <v>1480</v>
      </c>
    </row>
    <row r="9" spans="1:12">
      <c r="A9" s="13" t="s">
        <v>26</v>
      </c>
      <c r="B9" s="3">
        <v>136</v>
      </c>
      <c r="D9" s="13" t="s">
        <v>29</v>
      </c>
      <c r="E9" s="17">
        <f>COUNTIFS(B2:B10,D4,B2:B10,E4)</f>
        <v>3</v>
      </c>
      <c r="F9" s="17">
        <f>SUMIFS(B2:B10,B2:B10,D4,B2:B10,E4)</f>
        <v>372</v>
      </c>
    </row>
    <row r="10" spans="1:12">
      <c r="A10" s="13" t="s">
        <v>22</v>
      </c>
      <c r="B10" s="3">
        <v>390</v>
      </c>
      <c r="D10" s="13" t="s">
        <v>28</v>
      </c>
      <c r="E10" s="17">
        <f>COUNTIFS(B2:B10,D10)</f>
        <v>0</v>
      </c>
      <c r="F10" s="17">
        <f>SUMIFS(B2:B10,B2:B10,D10)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32"/>
  <sheetViews>
    <sheetView workbookViewId="0">
      <selection activeCell="D2" sqref="D2"/>
    </sheetView>
  </sheetViews>
  <sheetFormatPr defaultRowHeight="15"/>
  <cols>
    <col min="1" max="1" width="13.140625" bestFit="1" customWidth="1"/>
    <col min="2" max="2" width="12.140625" bestFit="1" customWidth="1"/>
  </cols>
  <sheetData>
    <row r="2" spans="1:4">
      <c r="D2" t="s">
        <v>109</v>
      </c>
    </row>
    <row r="3" spans="1:4">
      <c r="A3" s="34" t="s">
        <v>99</v>
      </c>
      <c r="B3" t="s">
        <v>103</v>
      </c>
    </row>
    <row r="4" spans="1:4">
      <c r="A4" s="35" t="s">
        <v>39</v>
      </c>
      <c r="B4" s="37">
        <v>24901</v>
      </c>
    </row>
    <row r="5" spans="1:4">
      <c r="A5" s="36" t="s">
        <v>40</v>
      </c>
      <c r="B5" s="37">
        <v>1329</v>
      </c>
    </row>
    <row r="6" spans="1:4">
      <c r="A6" s="36" t="s">
        <v>63</v>
      </c>
      <c r="B6" s="37">
        <v>3693</v>
      </c>
    </row>
    <row r="7" spans="1:4">
      <c r="A7" s="36" t="s">
        <v>44</v>
      </c>
      <c r="B7" s="37">
        <v>3721</v>
      </c>
    </row>
    <row r="8" spans="1:4">
      <c r="A8" s="36" t="s">
        <v>22</v>
      </c>
      <c r="B8" s="37">
        <v>4397</v>
      </c>
    </row>
    <row r="9" spans="1:4">
      <c r="A9" s="36" t="s">
        <v>47</v>
      </c>
      <c r="B9" s="37">
        <v>4943</v>
      </c>
    </row>
    <row r="10" spans="1:4">
      <c r="A10" s="36" t="s">
        <v>59</v>
      </c>
      <c r="B10" s="37">
        <v>6818</v>
      </c>
    </row>
    <row r="11" spans="1:4">
      <c r="A11" s="35" t="s">
        <v>46</v>
      </c>
      <c r="B11" s="37">
        <v>24766</v>
      </c>
    </row>
    <row r="12" spans="1:4">
      <c r="A12" s="36" t="s">
        <v>59</v>
      </c>
      <c r="B12" s="37">
        <v>1608</v>
      </c>
    </row>
    <row r="13" spans="1:4">
      <c r="A13" s="36" t="s">
        <v>22</v>
      </c>
      <c r="B13" s="37">
        <v>2004</v>
      </c>
    </row>
    <row r="14" spans="1:4">
      <c r="A14" s="36" t="s">
        <v>63</v>
      </c>
      <c r="B14" s="37">
        <v>2826</v>
      </c>
    </row>
    <row r="15" spans="1:4">
      <c r="A15" s="36" t="s">
        <v>40</v>
      </c>
      <c r="B15" s="37">
        <v>4166</v>
      </c>
    </row>
    <row r="16" spans="1:4">
      <c r="A16" s="36" t="s">
        <v>44</v>
      </c>
      <c r="B16" s="37">
        <v>4374</v>
      </c>
    </row>
    <row r="17" spans="1:2">
      <c r="A17" s="36" t="s">
        <v>47</v>
      </c>
      <c r="B17" s="37">
        <v>9788</v>
      </c>
    </row>
    <row r="18" spans="1:2">
      <c r="A18" s="35" t="s">
        <v>43</v>
      </c>
      <c r="B18" s="37">
        <v>19802</v>
      </c>
    </row>
    <row r="19" spans="1:2">
      <c r="A19" s="36" t="s">
        <v>47</v>
      </c>
      <c r="B19" s="37">
        <v>1953</v>
      </c>
    </row>
    <row r="20" spans="1:2">
      <c r="A20" s="36" t="s">
        <v>44</v>
      </c>
      <c r="B20" s="37">
        <v>2040</v>
      </c>
    </row>
    <row r="21" spans="1:2">
      <c r="A21" s="36" t="s">
        <v>22</v>
      </c>
      <c r="B21" s="37">
        <v>2227</v>
      </c>
    </row>
    <row r="22" spans="1:2">
      <c r="A22" s="36" t="s">
        <v>59</v>
      </c>
      <c r="B22" s="37">
        <v>3029</v>
      </c>
    </row>
    <row r="23" spans="1:2">
      <c r="A23" s="36" t="s">
        <v>40</v>
      </c>
      <c r="B23" s="37">
        <v>4787</v>
      </c>
    </row>
    <row r="24" spans="1:2">
      <c r="A24" s="36" t="s">
        <v>63</v>
      </c>
      <c r="B24" s="37">
        <v>5766</v>
      </c>
    </row>
    <row r="25" spans="1:2">
      <c r="A25" s="35" t="s">
        <v>53</v>
      </c>
      <c r="B25" s="37">
        <v>15688</v>
      </c>
    </row>
    <row r="26" spans="1:2">
      <c r="A26" s="36" t="s">
        <v>44</v>
      </c>
      <c r="B26" s="37">
        <v>1285</v>
      </c>
    </row>
    <row r="27" spans="1:2">
      <c r="A27" s="36" t="s">
        <v>59</v>
      </c>
      <c r="B27" s="37">
        <v>2095</v>
      </c>
    </row>
    <row r="28" spans="1:2">
      <c r="A28" s="36" t="s">
        <v>40</v>
      </c>
      <c r="B28" s="37">
        <v>2303</v>
      </c>
    </row>
    <row r="29" spans="1:2">
      <c r="A29" s="36" t="s">
        <v>47</v>
      </c>
      <c r="B29" s="37">
        <v>3198</v>
      </c>
    </row>
    <row r="30" spans="1:2">
      <c r="A30" s="36" t="s">
        <v>63</v>
      </c>
      <c r="B30" s="37">
        <v>3313</v>
      </c>
    </row>
    <row r="31" spans="1:2">
      <c r="A31" s="36" t="s">
        <v>22</v>
      </c>
      <c r="B31" s="37">
        <v>3494</v>
      </c>
    </row>
    <row r="32" spans="1:2">
      <c r="A32" s="35" t="s">
        <v>100</v>
      </c>
      <c r="B32" s="37">
        <v>85157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>
      <selection activeCell="F8" sqref="F8"/>
    </sheetView>
  </sheetViews>
  <sheetFormatPr defaultColWidth="8.85546875" defaultRowHeight="12.75"/>
  <cols>
    <col min="1" max="6" width="8.85546875" style="12"/>
    <col min="7" max="7" width="9.7109375" style="12" bestFit="1" customWidth="1"/>
    <col min="8" max="8" width="8.85546875" style="12"/>
    <col min="9" max="9" width="3.28515625" style="12" customWidth="1"/>
    <col min="10" max="16384" width="8.85546875" style="12"/>
  </cols>
  <sheetData>
    <row r="1" spans="1:12" ht="15">
      <c r="A1" s="18" t="s">
        <v>30</v>
      </c>
      <c r="B1" s="18" t="s">
        <v>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J1" s="19" t="s">
        <v>37</v>
      </c>
      <c r="K1" s="20"/>
      <c r="L1" s="20"/>
    </row>
    <row r="2" spans="1:12">
      <c r="A2" s="21">
        <v>40544</v>
      </c>
      <c r="B2" s="22" t="s">
        <v>38</v>
      </c>
      <c r="C2" s="22" t="s">
        <v>39</v>
      </c>
      <c r="D2" s="22" t="s">
        <v>40</v>
      </c>
      <c r="E2" s="22" t="s">
        <v>41</v>
      </c>
      <c r="F2" s="22">
        <v>16</v>
      </c>
      <c r="G2" s="23">
        <v>432</v>
      </c>
      <c r="H2" s="23">
        <v>232</v>
      </c>
    </row>
    <row r="3" spans="1:12">
      <c r="A3" s="21">
        <v>40545</v>
      </c>
      <c r="B3" s="22" t="s">
        <v>42</v>
      </c>
      <c r="C3" s="22" t="s">
        <v>43</v>
      </c>
      <c r="D3" s="22" t="s">
        <v>44</v>
      </c>
      <c r="E3" s="22" t="s">
        <v>45</v>
      </c>
      <c r="F3" s="22">
        <v>24</v>
      </c>
      <c r="G3" s="23">
        <v>528</v>
      </c>
      <c r="H3" s="23">
        <v>240</v>
      </c>
    </row>
    <row r="4" spans="1:12">
      <c r="A4" s="21">
        <v>40545</v>
      </c>
      <c r="B4" s="22" t="s">
        <v>38</v>
      </c>
      <c r="C4" s="22" t="s">
        <v>46</v>
      </c>
      <c r="D4" s="22" t="s">
        <v>47</v>
      </c>
      <c r="E4" s="22" t="s">
        <v>48</v>
      </c>
      <c r="F4" s="22">
        <v>30</v>
      </c>
      <c r="G4" s="23">
        <v>810</v>
      </c>
      <c r="H4" s="23">
        <v>435</v>
      </c>
    </row>
    <row r="5" spans="1:12">
      <c r="A5" s="21">
        <v>40545</v>
      </c>
      <c r="B5" s="22" t="s">
        <v>42</v>
      </c>
      <c r="C5" s="22" t="s">
        <v>46</v>
      </c>
      <c r="D5" s="22" t="s">
        <v>47</v>
      </c>
      <c r="E5" s="22" t="s">
        <v>49</v>
      </c>
      <c r="F5" s="22">
        <v>19</v>
      </c>
      <c r="G5" s="23">
        <v>418</v>
      </c>
      <c r="H5" s="23">
        <v>190</v>
      </c>
    </row>
    <row r="6" spans="1:12">
      <c r="A6" s="21">
        <v>40546</v>
      </c>
      <c r="B6" s="22" t="s">
        <v>50</v>
      </c>
      <c r="C6" s="22" t="s">
        <v>39</v>
      </c>
      <c r="D6" s="22" t="s">
        <v>47</v>
      </c>
      <c r="E6" s="22" t="s">
        <v>51</v>
      </c>
      <c r="F6" s="22">
        <v>38</v>
      </c>
      <c r="G6" s="23">
        <v>722</v>
      </c>
      <c r="H6" s="23">
        <v>304</v>
      </c>
    </row>
    <row r="7" spans="1:12">
      <c r="A7" s="21">
        <v>40546</v>
      </c>
      <c r="B7" s="22" t="s">
        <v>52</v>
      </c>
      <c r="C7" s="22" t="s">
        <v>53</v>
      </c>
      <c r="D7" s="22" t="s">
        <v>22</v>
      </c>
      <c r="E7" s="22" t="s">
        <v>51</v>
      </c>
      <c r="F7" s="22">
        <v>20</v>
      </c>
      <c r="G7" s="23">
        <v>460</v>
      </c>
      <c r="H7" s="23">
        <v>220</v>
      </c>
    </row>
    <row r="8" spans="1:12">
      <c r="A8" s="21">
        <v>40546</v>
      </c>
      <c r="B8" s="22" t="s">
        <v>54</v>
      </c>
      <c r="C8" s="22" t="s">
        <v>43</v>
      </c>
      <c r="D8" s="22" t="s">
        <v>47</v>
      </c>
      <c r="E8" s="22" t="s">
        <v>55</v>
      </c>
      <c r="F8" s="22">
        <v>23</v>
      </c>
      <c r="G8" s="23">
        <v>483</v>
      </c>
      <c r="H8" s="23">
        <v>212.75</v>
      </c>
    </row>
    <row r="9" spans="1:12">
      <c r="A9" s="21">
        <v>40546</v>
      </c>
      <c r="B9" s="22" t="s">
        <v>50</v>
      </c>
      <c r="C9" s="22" t="s">
        <v>43</v>
      </c>
      <c r="D9" s="22" t="s">
        <v>40</v>
      </c>
      <c r="E9" s="22" t="s">
        <v>56</v>
      </c>
      <c r="F9" s="22">
        <v>6</v>
      </c>
      <c r="G9" s="23">
        <v>114</v>
      </c>
      <c r="H9" s="23">
        <v>48</v>
      </c>
    </row>
    <row r="10" spans="1:12">
      <c r="A10" s="21">
        <v>40547</v>
      </c>
      <c r="B10" s="22" t="s">
        <v>54</v>
      </c>
      <c r="C10" s="22" t="s">
        <v>53</v>
      </c>
      <c r="D10" s="22" t="s">
        <v>40</v>
      </c>
      <c r="E10" s="22" t="s">
        <v>57</v>
      </c>
      <c r="F10" s="22">
        <v>29</v>
      </c>
      <c r="G10" s="23">
        <v>609</v>
      </c>
      <c r="H10" s="23">
        <v>268.25</v>
      </c>
    </row>
    <row r="11" spans="1:12">
      <c r="A11" s="21">
        <v>40548</v>
      </c>
      <c r="B11" s="22" t="s">
        <v>54</v>
      </c>
      <c r="C11" s="22" t="s">
        <v>43</v>
      </c>
      <c r="D11" s="22" t="s">
        <v>47</v>
      </c>
      <c r="E11" s="22" t="s">
        <v>58</v>
      </c>
      <c r="F11" s="22">
        <v>57</v>
      </c>
      <c r="G11" s="23">
        <v>1197</v>
      </c>
      <c r="H11" s="23">
        <v>527.25</v>
      </c>
    </row>
    <row r="12" spans="1:12">
      <c r="A12" s="21">
        <v>40548</v>
      </c>
      <c r="B12" s="22" t="s">
        <v>50</v>
      </c>
      <c r="C12" s="22" t="s">
        <v>46</v>
      </c>
      <c r="D12" s="22" t="s">
        <v>59</v>
      </c>
      <c r="E12" s="22" t="s">
        <v>60</v>
      </c>
      <c r="F12" s="22">
        <v>12</v>
      </c>
      <c r="G12" s="23">
        <v>228</v>
      </c>
      <c r="H12" s="23">
        <v>96</v>
      </c>
    </row>
    <row r="13" spans="1:12">
      <c r="A13" s="21">
        <v>40548</v>
      </c>
      <c r="B13" s="22" t="s">
        <v>52</v>
      </c>
      <c r="C13" s="22" t="s">
        <v>46</v>
      </c>
      <c r="D13" s="22" t="s">
        <v>59</v>
      </c>
      <c r="E13" s="22" t="s">
        <v>61</v>
      </c>
      <c r="F13" s="22">
        <v>60</v>
      </c>
      <c r="G13" s="23">
        <v>1380</v>
      </c>
      <c r="H13" s="23">
        <v>660</v>
      </c>
    </row>
    <row r="14" spans="1:12">
      <c r="A14" s="21">
        <v>40549</v>
      </c>
      <c r="B14" s="22" t="s">
        <v>50</v>
      </c>
      <c r="C14" s="22" t="s">
        <v>39</v>
      </c>
      <c r="D14" s="22" t="s">
        <v>59</v>
      </c>
      <c r="E14" s="22" t="s">
        <v>62</v>
      </c>
      <c r="F14" s="22">
        <v>54</v>
      </c>
      <c r="G14" s="23">
        <v>1026</v>
      </c>
      <c r="H14" s="23">
        <v>432</v>
      </c>
    </row>
    <row r="15" spans="1:12">
      <c r="A15" s="21">
        <v>40549</v>
      </c>
      <c r="B15" s="22" t="s">
        <v>50</v>
      </c>
      <c r="C15" s="22" t="s">
        <v>43</v>
      </c>
      <c r="D15" s="22" t="s">
        <v>63</v>
      </c>
      <c r="E15" s="22" t="s">
        <v>64</v>
      </c>
      <c r="F15" s="22">
        <v>40</v>
      </c>
      <c r="G15" s="23">
        <v>760</v>
      </c>
      <c r="H15" s="23">
        <v>320</v>
      </c>
    </row>
    <row r="16" spans="1:12">
      <c r="A16" s="21">
        <v>40549</v>
      </c>
      <c r="B16" s="22" t="s">
        <v>52</v>
      </c>
      <c r="C16" s="22" t="s">
        <v>46</v>
      </c>
      <c r="D16" s="22" t="s">
        <v>40</v>
      </c>
      <c r="E16" s="22" t="s">
        <v>65</v>
      </c>
      <c r="F16" s="22">
        <v>18</v>
      </c>
      <c r="G16" s="23">
        <v>414</v>
      </c>
      <c r="H16" s="23">
        <v>198</v>
      </c>
    </row>
    <row r="17" spans="1:8">
      <c r="A17" s="21">
        <v>40549</v>
      </c>
      <c r="B17" s="22" t="s">
        <v>38</v>
      </c>
      <c r="C17" s="22" t="s">
        <v>46</v>
      </c>
      <c r="D17" s="22" t="s">
        <v>40</v>
      </c>
      <c r="E17" s="22" t="s">
        <v>56</v>
      </c>
      <c r="F17" s="22">
        <v>64</v>
      </c>
      <c r="G17" s="23">
        <v>1728</v>
      </c>
      <c r="H17" s="23">
        <v>928</v>
      </c>
    </row>
    <row r="18" spans="1:8">
      <c r="A18" s="21">
        <v>40550</v>
      </c>
      <c r="B18" s="22" t="s">
        <v>52</v>
      </c>
      <c r="C18" s="22" t="s">
        <v>53</v>
      </c>
      <c r="D18" s="22" t="s">
        <v>59</v>
      </c>
      <c r="E18" s="22" t="s">
        <v>66</v>
      </c>
      <c r="F18" s="22">
        <v>12</v>
      </c>
      <c r="G18" s="23">
        <v>276</v>
      </c>
      <c r="H18" s="23">
        <v>132</v>
      </c>
    </row>
    <row r="19" spans="1:8">
      <c r="A19" s="21">
        <v>40550</v>
      </c>
      <c r="B19" s="22" t="s">
        <v>54</v>
      </c>
      <c r="C19" s="22" t="s">
        <v>53</v>
      </c>
      <c r="D19" s="22" t="s">
        <v>40</v>
      </c>
      <c r="E19" s="22" t="s">
        <v>56</v>
      </c>
      <c r="F19" s="22">
        <v>22</v>
      </c>
      <c r="G19" s="23">
        <v>462</v>
      </c>
      <c r="H19" s="23">
        <v>203.5</v>
      </c>
    </row>
    <row r="20" spans="1:8">
      <c r="A20" s="21">
        <v>40550</v>
      </c>
      <c r="B20" s="22" t="s">
        <v>54</v>
      </c>
      <c r="C20" s="22" t="s">
        <v>46</v>
      </c>
      <c r="D20" s="22" t="s">
        <v>47</v>
      </c>
      <c r="E20" s="22" t="s">
        <v>67</v>
      </c>
      <c r="F20" s="22">
        <v>61</v>
      </c>
      <c r="G20" s="23">
        <v>1281</v>
      </c>
      <c r="H20" s="23">
        <v>564.25</v>
      </c>
    </row>
    <row r="21" spans="1:8">
      <c r="A21" s="21">
        <v>40550</v>
      </c>
      <c r="B21" s="22" t="s">
        <v>54</v>
      </c>
      <c r="C21" s="22" t="s">
        <v>46</v>
      </c>
      <c r="D21" s="22" t="s">
        <v>47</v>
      </c>
      <c r="E21" s="22" t="s">
        <v>68</v>
      </c>
      <c r="F21" s="22">
        <v>53</v>
      </c>
      <c r="G21" s="23">
        <v>1113</v>
      </c>
      <c r="H21" s="23">
        <v>490.25</v>
      </c>
    </row>
    <row r="22" spans="1:8">
      <c r="A22" s="21">
        <v>40550</v>
      </c>
      <c r="B22" s="22" t="s">
        <v>42</v>
      </c>
      <c r="C22" s="22" t="s">
        <v>46</v>
      </c>
      <c r="D22" s="22" t="s">
        <v>63</v>
      </c>
      <c r="E22" s="22" t="s">
        <v>67</v>
      </c>
      <c r="F22" s="22">
        <v>27</v>
      </c>
      <c r="G22" s="23">
        <v>594</v>
      </c>
      <c r="H22" s="23">
        <v>270</v>
      </c>
    </row>
    <row r="23" spans="1:8">
      <c r="A23" s="21">
        <v>40551</v>
      </c>
      <c r="B23" s="22" t="s">
        <v>38</v>
      </c>
      <c r="C23" s="22" t="s">
        <v>46</v>
      </c>
      <c r="D23" s="22" t="s">
        <v>22</v>
      </c>
      <c r="E23" s="22" t="s">
        <v>69</v>
      </c>
      <c r="F23" s="22">
        <v>16</v>
      </c>
      <c r="G23" s="23">
        <v>432</v>
      </c>
      <c r="H23" s="23">
        <v>232</v>
      </c>
    </row>
    <row r="24" spans="1:8">
      <c r="A24" s="21">
        <v>40552</v>
      </c>
      <c r="B24" s="22" t="s">
        <v>52</v>
      </c>
      <c r="C24" s="22" t="s">
        <v>39</v>
      </c>
      <c r="D24" s="22" t="s">
        <v>59</v>
      </c>
      <c r="E24" s="22" t="s">
        <v>55</v>
      </c>
      <c r="F24" s="22">
        <v>38</v>
      </c>
      <c r="G24" s="23">
        <v>874</v>
      </c>
      <c r="H24" s="23">
        <v>418</v>
      </c>
    </row>
    <row r="25" spans="1:8">
      <c r="A25" s="21">
        <v>40552</v>
      </c>
      <c r="B25" s="22" t="s">
        <v>42</v>
      </c>
      <c r="C25" s="22" t="s">
        <v>39</v>
      </c>
      <c r="D25" s="22" t="s">
        <v>47</v>
      </c>
      <c r="E25" s="22" t="s">
        <v>70</v>
      </c>
      <c r="F25" s="22">
        <v>40</v>
      </c>
      <c r="G25" s="23">
        <v>880</v>
      </c>
      <c r="H25" s="23">
        <v>400</v>
      </c>
    </row>
    <row r="26" spans="1:8">
      <c r="A26" s="21">
        <v>40552</v>
      </c>
      <c r="B26" s="22" t="s">
        <v>50</v>
      </c>
      <c r="C26" s="22" t="s">
        <v>39</v>
      </c>
      <c r="D26" s="22" t="s">
        <v>63</v>
      </c>
      <c r="E26" s="22" t="s">
        <v>56</v>
      </c>
      <c r="F26" s="22">
        <v>42</v>
      </c>
      <c r="G26" s="23">
        <v>798</v>
      </c>
      <c r="H26" s="23">
        <v>336</v>
      </c>
    </row>
    <row r="27" spans="1:8">
      <c r="A27" s="21">
        <v>40552</v>
      </c>
      <c r="B27" s="22" t="s">
        <v>42</v>
      </c>
      <c r="C27" s="22" t="s">
        <v>43</v>
      </c>
      <c r="D27" s="22" t="s">
        <v>22</v>
      </c>
      <c r="E27" s="22" t="s">
        <v>55</v>
      </c>
      <c r="F27" s="22">
        <v>26</v>
      </c>
      <c r="G27" s="23">
        <v>572</v>
      </c>
      <c r="H27" s="23">
        <v>260</v>
      </c>
    </row>
    <row r="28" spans="1:8">
      <c r="A28" s="21">
        <v>40552</v>
      </c>
      <c r="B28" s="22" t="s">
        <v>42</v>
      </c>
      <c r="C28" s="22" t="s">
        <v>43</v>
      </c>
      <c r="D28" s="22" t="s">
        <v>40</v>
      </c>
      <c r="E28" s="22" t="s">
        <v>64</v>
      </c>
      <c r="F28" s="22">
        <v>15</v>
      </c>
      <c r="G28" s="23">
        <v>330</v>
      </c>
      <c r="H28" s="23">
        <v>150</v>
      </c>
    </row>
    <row r="29" spans="1:8">
      <c r="A29" s="21">
        <v>40553</v>
      </c>
      <c r="B29" s="22" t="s">
        <v>54</v>
      </c>
      <c r="C29" s="22" t="s">
        <v>39</v>
      </c>
      <c r="D29" s="22" t="s">
        <v>44</v>
      </c>
      <c r="E29" s="22" t="s">
        <v>71</v>
      </c>
      <c r="F29" s="22">
        <v>27</v>
      </c>
      <c r="G29" s="23">
        <v>567</v>
      </c>
      <c r="H29" s="23">
        <v>249.75</v>
      </c>
    </row>
    <row r="30" spans="1:8">
      <c r="A30" s="21">
        <v>40553</v>
      </c>
      <c r="B30" s="22" t="s">
        <v>52</v>
      </c>
      <c r="C30" s="22" t="s">
        <v>39</v>
      </c>
      <c r="D30" s="22" t="s">
        <v>47</v>
      </c>
      <c r="E30" s="22" t="s">
        <v>41</v>
      </c>
      <c r="F30" s="22">
        <v>63</v>
      </c>
      <c r="G30" s="23">
        <v>1449</v>
      </c>
      <c r="H30" s="23">
        <v>693</v>
      </c>
    </row>
    <row r="31" spans="1:8">
      <c r="A31" s="21">
        <v>40553</v>
      </c>
      <c r="B31" s="22" t="s">
        <v>38</v>
      </c>
      <c r="C31" s="22" t="s">
        <v>39</v>
      </c>
      <c r="D31" s="22" t="s">
        <v>63</v>
      </c>
      <c r="E31" s="22" t="s">
        <v>72</v>
      </c>
      <c r="F31" s="22">
        <v>17</v>
      </c>
      <c r="G31" s="23">
        <v>459</v>
      </c>
      <c r="H31" s="23">
        <v>246.5</v>
      </c>
    </row>
    <row r="32" spans="1:8">
      <c r="A32" s="21">
        <v>40553</v>
      </c>
      <c r="B32" s="22" t="s">
        <v>54</v>
      </c>
      <c r="C32" s="22" t="s">
        <v>39</v>
      </c>
      <c r="D32" s="22" t="s">
        <v>63</v>
      </c>
      <c r="E32" s="22" t="s">
        <v>73</v>
      </c>
      <c r="F32" s="22">
        <v>17</v>
      </c>
      <c r="G32" s="23">
        <v>357</v>
      </c>
      <c r="H32" s="23">
        <v>157.25</v>
      </c>
    </row>
    <row r="33" spans="1:8">
      <c r="A33" s="21">
        <v>40553</v>
      </c>
      <c r="B33" s="22" t="s">
        <v>42</v>
      </c>
      <c r="C33" s="22" t="s">
        <v>53</v>
      </c>
      <c r="D33" s="22" t="s">
        <v>44</v>
      </c>
      <c r="E33" s="22" t="s">
        <v>51</v>
      </c>
      <c r="F33" s="22">
        <v>7</v>
      </c>
      <c r="G33" s="23">
        <v>154</v>
      </c>
      <c r="H33" s="23">
        <v>70</v>
      </c>
    </row>
    <row r="34" spans="1:8">
      <c r="A34" s="21">
        <v>40553</v>
      </c>
      <c r="B34" s="22" t="s">
        <v>50</v>
      </c>
      <c r="C34" s="22" t="s">
        <v>53</v>
      </c>
      <c r="D34" s="22" t="s">
        <v>63</v>
      </c>
      <c r="E34" s="22" t="s">
        <v>58</v>
      </c>
      <c r="F34" s="22">
        <v>8</v>
      </c>
      <c r="G34" s="23">
        <v>152</v>
      </c>
      <c r="H34" s="23">
        <v>64</v>
      </c>
    </row>
    <row r="35" spans="1:8">
      <c r="A35" s="21">
        <v>40553</v>
      </c>
      <c r="B35" s="22" t="s">
        <v>50</v>
      </c>
      <c r="C35" s="22" t="s">
        <v>43</v>
      </c>
      <c r="D35" s="22" t="s">
        <v>22</v>
      </c>
      <c r="E35" s="22" t="s">
        <v>71</v>
      </c>
      <c r="F35" s="22">
        <v>30</v>
      </c>
      <c r="G35" s="23">
        <v>570</v>
      </c>
      <c r="H35" s="23">
        <v>240</v>
      </c>
    </row>
    <row r="36" spans="1:8">
      <c r="A36" s="21">
        <v>40553</v>
      </c>
      <c r="B36" s="22" t="s">
        <v>54</v>
      </c>
      <c r="C36" s="22" t="s">
        <v>43</v>
      </c>
      <c r="D36" s="22" t="s">
        <v>40</v>
      </c>
      <c r="E36" s="22" t="s">
        <v>73</v>
      </c>
      <c r="F36" s="22">
        <v>47</v>
      </c>
      <c r="G36" s="23">
        <v>987</v>
      </c>
      <c r="H36" s="23">
        <v>434.75</v>
      </c>
    </row>
    <row r="37" spans="1:8">
      <c r="A37" s="21">
        <v>40553</v>
      </c>
      <c r="B37" s="22" t="s">
        <v>38</v>
      </c>
      <c r="C37" s="22" t="s">
        <v>46</v>
      </c>
      <c r="D37" s="22" t="s">
        <v>63</v>
      </c>
      <c r="E37" s="22" t="s">
        <v>45</v>
      </c>
      <c r="F37" s="22">
        <v>65</v>
      </c>
      <c r="G37" s="23">
        <v>1755</v>
      </c>
      <c r="H37" s="23">
        <v>942.5</v>
      </c>
    </row>
    <row r="38" spans="1:8">
      <c r="A38" s="21">
        <v>40554</v>
      </c>
      <c r="B38" s="22" t="s">
        <v>38</v>
      </c>
      <c r="C38" s="22" t="s">
        <v>39</v>
      </c>
      <c r="D38" s="22" t="s">
        <v>59</v>
      </c>
      <c r="E38" s="22" t="s">
        <v>74</v>
      </c>
      <c r="F38" s="22">
        <v>14</v>
      </c>
      <c r="G38" s="23">
        <v>378</v>
      </c>
      <c r="H38" s="23">
        <v>203</v>
      </c>
    </row>
    <row r="39" spans="1:8">
      <c r="A39" s="21">
        <v>40554</v>
      </c>
      <c r="B39" s="22" t="s">
        <v>38</v>
      </c>
      <c r="C39" s="22" t="s">
        <v>39</v>
      </c>
      <c r="D39" s="22" t="s">
        <v>63</v>
      </c>
      <c r="E39" s="22" t="s">
        <v>57</v>
      </c>
      <c r="F39" s="22">
        <v>49</v>
      </c>
      <c r="G39" s="23">
        <v>1323</v>
      </c>
      <c r="H39" s="23">
        <v>710.5</v>
      </c>
    </row>
    <row r="40" spans="1:8">
      <c r="A40" s="21">
        <v>40555</v>
      </c>
      <c r="B40" s="22" t="s">
        <v>54</v>
      </c>
      <c r="C40" s="22" t="s">
        <v>53</v>
      </c>
      <c r="D40" s="22" t="s">
        <v>44</v>
      </c>
      <c r="E40" s="22" t="s">
        <v>74</v>
      </c>
      <c r="F40" s="22">
        <v>19</v>
      </c>
      <c r="G40" s="23">
        <v>399</v>
      </c>
      <c r="H40" s="23">
        <v>175.75</v>
      </c>
    </row>
    <row r="41" spans="1:8">
      <c r="A41" s="21">
        <v>40555</v>
      </c>
      <c r="B41" s="22" t="s">
        <v>42</v>
      </c>
      <c r="C41" s="22" t="s">
        <v>43</v>
      </c>
      <c r="D41" s="22" t="s">
        <v>22</v>
      </c>
      <c r="E41" s="22" t="s">
        <v>68</v>
      </c>
      <c r="F41" s="22">
        <v>7</v>
      </c>
      <c r="G41" s="23">
        <v>154</v>
      </c>
      <c r="H41" s="23">
        <v>70</v>
      </c>
    </row>
    <row r="42" spans="1:8">
      <c r="A42" s="21">
        <v>40556</v>
      </c>
      <c r="B42" s="22" t="s">
        <v>42</v>
      </c>
      <c r="C42" s="22" t="s">
        <v>53</v>
      </c>
      <c r="D42" s="22" t="s">
        <v>47</v>
      </c>
      <c r="E42" s="22" t="s">
        <v>75</v>
      </c>
      <c r="F42" s="22">
        <v>57</v>
      </c>
      <c r="G42" s="23">
        <v>1254</v>
      </c>
      <c r="H42" s="23">
        <v>570</v>
      </c>
    </row>
    <row r="43" spans="1:8">
      <c r="A43" s="21">
        <v>40556</v>
      </c>
      <c r="B43" s="22" t="s">
        <v>50</v>
      </c>
      <c r="C43" s="22" t="s">
        <v>53</v>
      </c>
      <c r="D43" s="22" t="s">
        <v>47</v>
      </c>
      <c r="E43" s="22" t="s">
        <v>62</v>
      </c>
      <c r="F43" s="22">
        <v>33</v>
      </c>
      <c r="G43" s="23">
        <v>627</v>
      </c>
      <c r="H43" s="23">
        <v>264</v>
      </c>
    </row>
    <row r="44" spans="1:8">
      <c r="A44" s="21">
        <v>40556</v>
      </c>
      <c r="B44" s="22" t="s">
        <v>42</v>
      </c>
      <c r="C44" s="22" t="s">
        <v>53</v>
      </c>
      <c r="D44" s="22" t="s">
        <v>47</v>
      </c>
      <c r="E44" s="22" t="s">
        <v>62</v>
      </c>
      <c r="F44" s="22">
        <v>40</v>
      </c>
      <c r="G44" s="23">
        <v>880</v>
      </c>
      <c r="H44" s="23">
        <v>400</v>
      </c>
    </row>
    <row r="45" spans="1:8">
      <c r="A45" s="21">
        <v>40556</v>
      </c>
      <c r="B45" s="22" t="s">
        <v>52</v>
      </c>
      <c r="C45" s="22" t="s">
        <v>43</v>
      </c>
      <c r="D45" s="22" t="s">
        <v>63</v>
      </c>
      <c r="E45" s="22" t="s">
        <v>51</v>
      </c>
      <c r="F45" s="22">
        <v>52</v>
      </c>
      <c r="G45" s="23">
        <v>1196</v>
      </c>
      <c r="H45" s="23">
        <v>572</v>
      </c>
    </row>
    <row r="46" spans="1:8">
      <c r="A46" s="21">
        <v>40557</v>
      </c>
      <c r="B46" s="22" t="s">
        <v>52</v>
      </c>
      <c r="C46" s="22" t="s">
        <v>39</v>
      </c>
      <c r="D46" s="22" t="s">
        <v>59</v>
      </c>
      <c r="E46" s="22" t="s">
        <v>76</v>
      </c>
      <c r="F46" s="22">
        <v>34</v>
      </c>
      <c r="G46" s="23">
        <v>782</v>
      </c>
      <c r="H46" s="23">
        <v>374</v>
      </c>
    </row>
    <row r="47" spans="1:8">
      <c r="A47" s="21">
        <v>40558</v>
      </c>
      <c r="B47" s="22" t="s">
        <v>54</v>
      </c>
      <c r="C47" s="22" t="s">
        <v>39</v>
      </c>
      <c r="D47" s="22" t="s">
        <v>44</v>
      </c>
      <c r="E47" s="22" t="s">
        <v>48</v>
      </c>
      <c r="F47" s="22">
        <v>63</v>
      </c>
      <c r="G47" s="23">
        <v>1323</v>
      </c>
      <c r="H47" s="23">
        <v>582.75</v>
      </c>
    </row>
    <row r="48" spans="1:8">
      <c r="A48" s="21">
        <v>40558</v>
      </c>
      <c r="B48" s="22" t="s">
        <v>50</v>
      </c>
      <c r="C48" s="22" t="s">
        <v>53</v>
      </c>
      <c r="D48" s="22" t="s">
        <v>22</v>
      </c>
      <c r="E48" s="22" t="s">
        <v>77</v>
      </c>
      <c r="F48" s="22">
        <v>11</v>
      </c>
      <c r="G48" s="23">
        <v>209</v>
      </c>
      <c r="H48" s="23">
        <v>88</v>
      </c>
    </row>
    <row r="49" spans="1:8">
      <c r="A49" s="21">
        <v>40559</v>
      </c>
      <c r="B49" s="22" t="s">
        <v>42</v>
      </c>
      <c r="C49" s="22" t="s">
        <v>53</v>
      </c>
      <c r="D49" s="22" t="s">
        <v>40</v>
      </c>
      <c r="E49" s="22" t="s">
        <v>77</v>
      </c>
      <c r="F49" s="22">
        <v>56</v>
      </c>
      <c r="G49" s="23">
        <v>1232</v>
      </c>
      <c r="H49" s="23">
        <v>560</v>
      </c>
    </row>
    <row r="50" spans="1:8">
      <c r="A50" s="21">
        <v>40559</v>
      </c>
      <c r="B50" s="22" t="s">
        <v>52</v>
      </c>
      <c r="C50" s="22" t="s">
        <v>43</v>
      </c>
      <c r="D50" s="22" t="s">
        <v>63</v>
      </c>
      <c r="E50" s="22" t="s">
        <v>64</v>
      </c>
      <c r="F50" s="22">
        <v>31</v>
      </c>
      <c r="G50" s="23">
        <v>713</v>
      </c>
      <c r="H50" s="23">
        <v>341</v>
      </c>
    </row>
    <row r="51" spans="1:8">
      <c r="A51" s="21">
        <v>40560</v>
      </c>
      <c r="B51" s="22" t="s">
        <v>38</v>
      </c>
      <c r="C51" s="22" t="s">
        <v>39</v>
      </c>
      <c r="D51" s="22" t="s">
        <v>59</v>
      </c>
      <c r="E51" s="22" t="s">
        <v>69</v>
      </c>
      <c r="F51" s="22">
        <v>62</v>
      </c>
      <c r="G51" s="23">
        <v>1674</v>
      </c>
      <c r="H51" s="23">
        <v>899</v>
      </c>
    </row>
    <row r="52" spans="1:8">
      <c r="A52" s="21">
        <v>40560</v>
      </c>
      <c r="B52" s="22" t="s">
        <v>38</v>
      </c>
      <c r="C52" s="22" t="s">
        <v>39</v>
      </c>
      <c r="D52" s="22" t="s">
        <v>44</v>
      </c>
      <c r="E52" s="22" t="s">
        <v>49</v>
      </c>
      <c r="F52" s="22">
        <v>43</v>
      </c>
      <c r="G52" s="23">
        <v>1161</v>
      </c>
      <c r="H52" s="23">
        <v>623.5</v>
      </c>
    </row>
    <row r="53" spans="1:8">
      <c r="A53" s="21">
        <v>40560</v>
      </c>
      <c r="B53" s="22" t="s">
        <v>52</v>
      </c>
      <c r="C53" s="22" t="s">
        <v>39</v>
      </c>
      <c r="D53" s="22" t="s">
        <v>40</v>
      </c>
      <c r="E53" s="22" t="s">
        <v>56</v>
      </c>
      <c r="F53" s="22">
        <v>39</v>
      </c>
      <c r="G53" s="23">
        <v>897</v>
      </c>
      <c r="H53" s="23">
        <v>429</v>
      </c>
    </row>
    <row r="54" spans="1:8">
      <c r="A54" s="21">
        <v>40560</v>
      </c>
      <c r="B54" s="22" t="s">
        <v>38</v>
      </c>
      <c r="C54" s="22" t="s">
        <v>53</v>
      </c>
      <c r="D54" s="22" t="s">
        <v>22</v>
      </c>
      <c r="E54" s="22" t="s">
        <v>70</v>
      </c>
      <c r="F54" s="22">
        <v>61</v>
      </c>
      <c r="G54" s="23">
        <v>1647</v>
      </c>
      <c r="H54" s="23">
        <v>884.5</v>
      </c>
    </row>
    <row r="55" spans="1:8">
      <c r="A55" s="21">
        <v>40560</v>
      </c>
      <c r="B55" s="22" t="s">
        <v>50</v>
      </c>
      <c r="C55" s="22" t="s">
        <v>53</v>
      </c>
      <c r="D55" s="22" t="s">
        <v>59</v>
      </c>
      <c r="E55" s="22" t="s">
        <v>66</v>
      </c>
      <c r="F55" s="22">
        <v>59</v>
      </c>
      <c r="G55" s="23">
        <v>1121</v>
      </c>
      <c r="H55" s="23">
        <v>472</v>
      </c>
    </row>
    <row r="56" spans="1:8">
      <c r="A56" s="21">
        <v>40560</v>
      </c>
      <c r="B56" s="22" t="s">
        <v>42</v>
      </c>
      <c r="C56" s="22" t="s">
        <v>53</v>
      </c>
      <c r="D56" s="22" t="s">
        <v>63</v>
      </c>
      <c r="E56" s="22" t="s">
        <v>56</v>
      </c>
      <c r="F56" s="22">
        <v>16</v>
      </c>
      <c r="G56" s="23">
        <v>352</v>
      </c>
      <c r="H56" s="23">
        <v>160</v>
      </c>
    </row>
    <row r="57" spans="1:8">
      <c r="A57" s="21">
        <v>40560</v>
      </c>
      <c r="B57" s="22" t="s">
        <v>38</v>
      </c>
      <c r="C57" s="22" t="s">
        <v>46</v>
      </c>
      <c r="D57" s="22" t="s">
        <v>22</v>
      </c>
      <c r="E57" s="22" t="s">
        <v>56</v>
      </c>
      <c r="F57" s="22">
        <v>10</v>
      </c>
      <c r="G57" s="23">
        <v>270</v>
      </c>
      <c r="H57" s="23">
        <v>145</v>
      </c>
    </row>
    <row r="58" spans="1:8">
      <c r="A58" s="21">
        <v>40561</v>
      </c>
      <c r="B58" s="22" t="s">
        <v>50</v>
      </c>
      <c r="C58" s="22" t="s">
        <v>39</v>
      </c>
      <c r="D58" s="22" t="s">
        <v>59</v>
      </c>
      <c r="E58" s="22" t="s">
        <v>41</v>
      </c>
      <c r="F58" s="22">
        <v>24</v>
      </c>
      <c r="G58" s="23">
        <v>456</v>
      </c>
      <c r="H58" s="23">
        <v>192</v>
      </c>
    </row>
    <row r="59" spans="1:8">
      <c r="A59" s="21">
        <v>40561</v>
      </c>
      <c r="B59" s="22" t="s">
        <v>42</v>
      </c>
      <c r="C59" s="22" t="s">
        <v>39</v>
      </c>
      <c r="D59" s="22" t="s">
        <v>59</v>
      </c>
      <c r="E59" s="22" t="s">
        <v>78</v>
      </c>
      <c r="F59" s="22">
        <v>20</v>
      </c>
      <c r="G59" s="23">
        <v>440</v>
      </c>
      <c r="H59" s="23">
        <v>200</v>
      </c>
    </row>
    <row r="60" spans="1:8">
      <c r="A60" s="21">
        <v>40561</v>
      </c>
      <c r="B60" s="22" t="s">
        <v>54</v>
      </c>
      <c r="C60" s="22" t="s">
        <v>39</v>
      </c>
      <c r="D60" s="22" t="s">
        <v>44</v>
      </c>
      <c r="E60" s="22" t="s">
        <v>79</v>
      </c>
      <c r="F60" s="22">
        <v>12</v>
      </c>
      <c r="G60" s="23">
        <v>252</v>
      </c>
      <c r="H60" s="23">
        <v>111</v>
      </c>
    </row>
    <row r="61" spans="1:8">
      <c r="A61" s="21">
        <v>40561</v>
      </c>
      <c r="B61" s="22" t="s">
        <v>42</v>
      </c>
      <c r="C61" s="22" t="s">
        <v>39</v>
      </c>
      <c r="D61" s="22" t="s">
        <v>47</v>
      </c>
      <c r="E61" s="22" t="s">
        <v>72</v>
      </c>
      <c r="F61" s="22">
        <v>59</v>
      </c>
      <c r="G61" s="23">
        <v>1298</v>
      </c>
      <c r="H61" s="23">
        <v>590</v>
      </c>
    </row>
    <row r="62" spans="1:8">
      <c r="A62" s="21">
        <v>40561</v>
      </c>
      <c r="B62" s="22" t="s">
        <v>50</v>
      </c>
      <c r="C62" s="22" t="s">
        <v>53</v>
      </c>
      <c r="D62" s="22" t="s">
        <v>22</v>
      </c>
      <c r="E62" s="22" t="s">
        <v>56</v>
      </c>
      <c r="F62" s="22">
        <v>62</v>
      </c>
      <c r="G62" s="23">
        <v>1178</v>
      </c>
      <c r="H62" s="23">
        <v>496</v>
      </c>
    </row>
    <row r="63" spans="1:8">
      <c r="A63" s="21">
        <v>40561</v>
      </c>
      <c r="B63" s="22" t="s">
        <v>38</v>
      </c>
      <c r="C63" s="22" t="s">
        <v>53</v>
      </c>
      <c r="D63" s="22" t="s">
        <v>63</v>
      </c>
      <c r="E63" s="22" t="s">
        <v>75</v>
      </c>
      <c r="F63" s="22">
        <v>17</v>
      </c>
      <c r="G63" s="23">
        <v>459</v>
      </c>
      <c r="H63" s="23">
        <v>246.5</v>
      </c>
    </row>
    <row r="64" spans="1:8">
      <c r="A64" s="21">
        <v>40561</v>
      </c>
      <c r="B64" s="22" t="s">
        <v>52</v>
      </c>
      <c r="C64" s="22" t="s">
        <v>43</v>
      </c>
      <c r="D64" s="22" t="s">
        <v>63</v>
      </c>
      <c r="E64" s="22" t="s">
        <v>77</v>
      </c>
      <c r="F64" s="22">
        <v>53</v>
      </c>
      <c r="G64" s="23">
        <v>1219</v>
      </c>
      <c r="H64" s="23">
        <v>583</v>
      </c>
    </row>
    <row r="65" spans="1:8">
      <c r="A65" s="21">
        <v>40561</v>
      </c>
      <c r="B65" s="22" t="s">
        <v>50</v>
      </c>
      <c r="C65" s="22" t="s">
        <v>46</v>
      </c>
      <c r="D65" s="22" t="s">
        <v>40</v>
      </c>
      <c r="E65" s="22" t="s">
        <v>48</v>
      </c>
      <c r="F65" s="22">
        <v>8</v>
      </c>
      <c r="G65" s="23">
        <v>152</v>
      </c>
      <c r="H65" s="23">
        <v>64</v>
      </c>
    </row>
    <row r="66" spans="1:8">
      <c r="A66" s="21">
        <v>40562</v>
      </c>
      <c r="B66" s="22" t="s">
        <v>42</v>
      </c>
      <c r="C66" s="22" t="s">
        <v>43</v>
      </c>
      <c r="D66" s="22" t="s">
        <v>40</v>
      </c>
      <c r="E66" s="22" t="s">
        <v>67</v>
      </c>
      <c r="F66" s="22">
        <v>35</v>
      </c>
      <c r="G66" s="23">
        <v>770</v>
      </c>
      <c r="H66" s="23">
        <v>350</v>
      </c>
    </row>
    <row r="67" spans="1:8">
      <c r="A67" s="21">
        <v>40563</v>
      </c>
      <c r="B67" s="22" t="s">
        <v>52</v>
      </c>
      <c r="C67" s="22" t="s">
        <v>39</v>
      </c>
      <c r="D67" s="22" t="s">
        <v>22</v>
      </c>
      <c r="E67" s="22" t="s">
        <v>60</v>
      </c>
      <c r="F67" s="22">
        <v>59</v>
      </c>
      <c r="G67" s="23">
        <v>1357</v>
      </c>
      <c r="H67" s="23">
        <v>649</v>
      </c>
    </row>
    <row r="68" spans="1:8">
      <c r="A68" s="21">
        <v>40563</v>
      </c>
      <c r="B68" s="22" t="s">
        <v>42</v>
      </c>
      <c r="C68" s="22" t="s">
        <v>39</v>
      </c>
      <c r="D68" s="22" t="s">
        <v>44</v>
      </c>
      <c r="E68" s="22" t="s">
        <v>62</v>
      </c>
      <c r="F68" s="22">
        <v>10</v>
      </c>
      <c r="G68" s="23">
        <v>220</v>
      </c>
      <c r="H68" s="23">
        <v>100</v>
      </c>
    </row>
    <row r="69" spans="1:8">
      <c r="A69" s="21">
        <v>40563</v>
      </c>
      <c r="B69" s="22" t="s">
        <v>50</v>
      </c>
      <c r="C69" s="22" t="s">
        <v>46</v>
      </c>
      <c r="D69" s="22" t="s">
        <v>40</v>
      </c>
      <c r="E69" s="22" t="s">
        <v>77</v>
      </c>
      <c r="F69" s="22">
        <v>58</v>
      </c>
      <c r="G69" s="23">
        <v>1102</v>
      </c>
      <c r="H69" s="23">
        <v>464</v>
      </c>
    </row>
    <row r="70" spans="1:8">
      <c r="A70" s="21">
        <v>40564</v>
      </c>
      <c r="B70" s="22" t="s">
        <v>38</v>
      </c>
      <c r="C70" s="22" t="s">
        <v>39</v>
      </c>
      <c r="D70" s="22" t="s">
        <v>22</v>
      </c>
      <c r="E70" s="22" t="s">
        <v>51</v>
      </c>
      <c r="F70" s="22">
        <v>58</v>
      </c>
      <c r="G70" s="23">
        <v>1566</v>
      </c>
      <c r="H70" s="23">
        <v>841</v>
      </c>
    </row>
    <row r="71" spans="1:8">
      <c r="A71" s="21">
        <v>40564</v>
      </c>
      <c r="B71" s="22" t="s">
        <v>50</v>
      </c>
      <c r="C71" s="22" t="s">
        <v>53</v>
      </c>
      <c r="D71" s="22" t="s">
        <v>47</v>
      </c>
      <c r="E71" s="22" t="s">
        <v>72</v>
      </c>
      <c r="F71" s="22">
        <v>23</v>
      </c>
      <c r="G71" s="23">
        <v>437</v>
      </c>
      <c r="H71" s="23">
        <v>184</v>
      </c>
    </row>
    <row r="72" spans="1:8">
      <c r="A72" s="21">
        <v>40564</v>
      </c>
      <c r="B72" s="22" t="s">
        <v>50</v>
      </c>
      <c r="C72" s="22" t="s">
        <v>53</v>
      </c>
      <c r="D72" s="22" t="s">
        <v>63</v>
      </c>
      <c r="E72" s="22" t="s">
        <v>64</v>
      </c>
      <c r="F72" s="22">
        <v>64</v>
      </c>
      <c r="G72" s="23">
        <v>1216</v>
      </c>
      <c r="H72" s="23">
        <v>512</v>
      </c>
    </row>
    <row r="73" spans="1:8">
      <c r="A73" s="21">
        <v>40564</v>
      </c>
      <c r="B73" s="22" t="s">
        <v>54</v>
      </c>
      <c r="C73" s="22" t="s">
        <v>43</v>
      </c>
      <c r="D73" s="22" t="s">
        <v>47</v>
      </c>
      <c r="E73" s="22" t="s">
        <v>66</v>
      </c>
      <c r="F73" s="22">
        <v>13</v>
      </c>
      <c r="G73" s="23">
        <v>273</v>
      </c>
      <c r="H73" s="23">
        <v>120.25</v>
      </c>
    </row>
    <row r="74" spans="1:8">
      <c r="A74" s="21">
        <v>40564</v>
      </c>
      <c r="B74" s="22" t="s">
        <v>42</v>
      </c>
      <c r="C74" s="22" t="s">
        <v>43</v>
      </c>
      <c r="D74" s="22" t="s">
        <v>63</v>
      </c>
      <c r="E74" s="22" t="s">
        <v>71</v>
      </c>
      <c r="F74" s="22">
        <v>11</v>
      </c>
      <c r="G74" s="23">
        <v>242</v>
      </c>
      <c r="H74" s="23">
        <v>110</v>
      </c>
    </row>
    <row r="75" spans="1:8">
      <c r="A75" s="21">
        <v>40564</v>
      </c>
      <c r="B75" s="22" t="s">
        <v>38</v>
      </c>
      <c r="C75" s="22" t="s">
        <v>46</v>
      </c>
      <c r="D75" s="22" t="s">
        <v>44</v>
      </c>
      <c r="E75" s="22" t="s">
        <v>74</v>
      </c>
      <c r="F75" s="22">
        <v>56</v>
      </c>
      <c r="G75" s="23">
        <v>1512</v>
      </c>
      <c r="H75" s="23">
        <v>812</v>
      </c>
    </row>
    <row r="76" spans="1:8">
      <c r="A76" s="21">
        <v>40565</v>
      </c>
      <c r="B76" s="22" t="s">
        <v>38</v>
      </c>
      <c r="C76" s="22" t="s">
        <v>43</v>
      </c>
      <c r="D76" s="22" t="s">
        <v>59</v>
      </c>
      <c r="E76" s="22" t="s">
        <v>51</v>
      </c>
      <c r="F76" s="22">
        <v>29</v>
      </c>
      <c r="G76" s="23">
        <v>783</v>
      </c>
      <c r="H76" s="23">
        <v>420.5</v>
      </c>
    </row>
    <row r="77" spans="1:8">
      <c r="A77" s="21">
        <v>40565</v>
      </c>
      <c r="B77" s="22" t="s">
        <v>52</v>
      </c>
      <c r="C77" s="22" t="s">
        <v>43</v>
      </c>
      <c r="D77" s="22" t="s">
        <v>63</v>
      </c>
      <c r="E77" s="22" t="s">
        <v>45</v>
      </c>
      <c r="F77" s="22">
        <v>29</v>
      </c>
      <c r="G77" s="23">
        <v>667</v>
      </c>
      <c r="H77" s="23">
        <v>319</v>
      </c>
    </row>
    <row r="78" spans="1:8">
      <c r="A78" s="21">
        <v>40565</v>
      </c>
      <c r="B78" s="22" t="s">
        <v>42</v>
      </c>
      <c r="C78" s="22" t="s">
        <v>46</v>
      </c>
      <c r="D78" s="22" t="s">
        <v>47</v>
      </c>
      <c r="E78" s="22" t="s">
        <v>48</v>
      </c>
      <c r="F78" s="22">
        <v>53</v>
      </c>
      <c r="G78" s="23">
        <v>1166</v>
      </c>
      <c r="H78" s="23">
        <v>530</v>
      </c>
    </row>
    <row r="79" spans="1:8">
      <c r="A79" s="21">
        <v>40565</v>
      </c>
      <c r="B79" s="22" t="s">
        <v>42</v>
      </c>
      <c r="C79" s="22" t="s">
        <v>46</v>
      </c>
      <c r="D79" s="22" t="s">
        <v>40</v>
      </c>
      <c r="E79" s="22" t="s">
        <v>77</v>
      </c>
      <c r="F79" s="22">
        <v>35</v>
      </c>
      <c r="G79" s="23">
        <v>770</v>
      </c>
      <c r="H79" s="23">
        <v>350</v>
      </c>
    </row>
    <row r="80" spans="1:8">
      <c r="A80" s="21">
        <v>40565</v>
      </c>
      <c r="B80" s="22" t="s">
        <v>42</v>
      </c>
      <c r="C80" s="22" t="s">
        <v>46</v>
      </c>
      <c r="D80" s="22" t="s">
        <v>63</v>
      </c>
      <c r="E80" s="22" t="s">
        <v>68</v>
      </c>
      <c r="F80" s="22">
        <v>6</v>
      </c>
      <c r="G80" s="23">
        <v>132</v>
      </c>
      <c r="H80" s="23">
        <v>60</v>
      </c>
    </row>
    <row r="81" spans="1:8">
      <c r="A81" s="21">
        <v>40566</v>
      </c>
      <c r="B81" s="22" t="s">
        <v>38</v>
      </c>
      <c r="C81" s="22" t="s">
        <v>39</v>
      </c>
      <c r="D81" s="22" t="s">
        <v>59</v>
      </c>
      <c r="E81" s="22" t="s">
        <v>56</v>
      </c>
      <c r="F81" s="22">
        <v>44</v>
      </c>
      <c r="G81" s="23">
        <v>1188</v>
      </c>
      <c r="H81" s="23">
        <v>638</v>
      </c>
    </row>
    <row r="82" spans="1:8">
      <c r="A82" s="21">
        <v>40566</v>
      </c>
      <c r="B82" s="22" t="s">
        <v>42</v>
      </c>
      <c r="C82" s="22" t="s">
        <v>39</v>
      </c>
      <c r="D82" s="22" t="s">
        <v>44</v>
      </c>
      <c r="E82" s="22" t="s">
        <v>78</v>
      </c>
      <c r="F82" s="22">
        <v>9</v>
      </c>
      <c r="G82" s="23">
        <v>198</v>
      </c>
      <c r="H82" s="23">
        <v>90</v>
      </c>
    </row>
    <row r="83" spans="1:8">
      <c r="A83" s="21">
        <v>40566</v>
      </c>
      <c r="B83" s="22" t="s">
        <v>38</v>
      </c>
      <c r="C83" s="22" t="s">
        <v>39</v>
      </c>
      <c r="D83" s="22" t="s">
        <v>47</v>
      </c>
      <c r="E83" s="22" t="s">
        <v>68</v>
      </c>
      <c r="F83" s="22">
        <v>22</v>
      </c>
      <c r="G83" s="23">
        <v>594</v>
      </c>
      <c r="H83" s="23">
        <v>319</v>
      </c>
    </row>
    <row r="84" spans="1:8">
      <c r="A84" s="21">
        <v>40566</v>
      </c>
      <c r="B84" s="22" t="s">
        <v>50</v>
      </c>
      <c r="C84" s="22" t="s">
        <v>43</v>
      </c>
      <c r="D84" s="22" t="s">
        <v>22</v>
      </c>
      <c r="E84" s="22" t="s">
        <v>67</v>
      </c>
      <c r="F84" s="22">
        <v>49</v>
      </c>
      <c r="G84" s="23">
        <v>931</v>
      </c>
      <c r="H84" s="23">
        <v>392</v>
      </c>
    </row>
    <row r="85" spans="1:8">
      <c r="A85" s="21">
        <v>40567</v>
      </c>
      <c r="B85" s="22" t="s">
        <v>52</v>
      </c>
      <c r="C85" s="22" t="s">
        <v>53</v>
      </c>
      <c r="D85" s="22" t="s">
        <v>59</v>
      </c>
      <c r="E85" s="22" t="s">
        <v>57</v>
      </c>
      <c r="F85" s="22">
        <v>13</v>
      </c>
      <c r="G85" s="23">
        <v>299</v>
      </c>
      <c r="H85" s="23">
        <v>143</v>
      </c>
    </row>
    <row r="86" spans="1:8">
      <c r="A86" s="21">
        <v>40567</v>
      </c>
      <c r="B86" s="22" t="s">
        <v>38</v>
      </c>
      <c r="C86" s="22" t="s">
        <v>46</v>
      </c>
      <c r="D86" s="22" t="s">
        <v>44</v>
      </c>
      <c r="E86" s="22" t="s">
        <v>69</v>
      </c>
      <c r="F86" s="22">
        <v>63</v>
      </c>
      <c r="G86" s="23">
        <v>1701</v>
      </c>
      <c r="H86" s="23">
        <v>913.5</v>
      </c>
    </row>
    <row r="87" spans="1:8">
      <c r="A87" s="21">
        <v>40568</v>
      </c>
      <c r="B87" s="22" t="s">
        <v>50</v>
      </c>
      <c r="C87" s="22" t="s">
        <v>53</v>
      </c>
      <c r="D87" s="22" t="s">
        <v>59</v>
      </c>
      <c r="E87" s="22" t="s">
        <v>76</v>
      </c>
      <c r="F87" s="22">
        <v>21</v>
      </c>
      <c r="G87" s="23">
        <v>399</v>
      </c>
      <c r="H87" s="23">
        <v>168</v>
      </c>
    </row>
    <row r="88" spans="1:8">
      <c r="A88" s="21">
        <v>40569</v>
      </c>
      <c r="B88" s="22" t="s">
        <v>42</v>
      </c>
      <c r="C88" s="22" t="s">
        <v>39</v>
      </c>
      <c r="D88" s="22" t="s">
        <v>22</v>
      </c>
      <c r="E88" s="22" t="s">
        <v>65</v>
      </c>
      <c r="F88" s="22">
        <v>17</v>
      </c>
      <c r="G88" s="23">
        <v>374</v>
      </c>
      <c r="H88" s="23">
        <v>170</v>
      </c>
    </row>
    <row r="89" spans="1:8">
      <c r="A89" s="21">
        <v>40569</v>
      </c>
      <c r="B89" s="22" t="s">
        <v>42</v>
      </c>
      <c r="C89" s="22" t="s">
        <v>53</v>
      </c>
      <c r="D89" s="22" t="s">
        <v>44</v>
      </c>
      <c r="E89" s="22" t="s">
        <v>62</v>
      </c>
      <c r="F89" s="22">
        <v>21</v>
      </c>
      <c r="G89" s="23">
        <v>462</v>
      </c>
      <c r="H89" s="23">
        <v>210</v>
      </c>
    </row>
    <row r="90" spans="1:8">
      <c r="A90" s="21">
        <v>40569</v>
      </c>
      <c r="B90" s="22" t="s">
        <v>54</v>
      </c>
      <c r="C90" s="22" t="s">
        <v>43</v>
      </c>
      <c r="D90" s="22" t="s">
        <v>40</v>
      </c>
      <c r="E90" s="22" t="s">
        <v>78</v>
      </c>
      <c r="F90" s="22">
        <v>44</v>
      </c>
      <c r="G90" s="23">
        <v>924</v>
      </c>
      <c r="H90" s="23">
        <v>407</v>
      </c>
    </row>
    <row r="91" spans="1:8">
      <c r="A91" s="21">
        <v>40569</v>
      </c>
      <c r="B91" s="22" t="s">
        <v>42</v>
      </c>
      <c r="C91" s="22" t="s">
        <v>46</v>
      </c>
      <c r="D91" s="22" t="s">
        <v>47</v>
      </c>
      <c r="E91" s="22" t="s">
        <v>80</v>
      </c>
      <c r="F91" s="22">
        <v>61</v>
      </c>
      <c r="G91" s="23">
        <v>5000</v>
      </c>
      <c r="H91" s="23">
        <v>610</v>
      </c>
    </row>
    <row r="92" spans="1:8">
      <c r="A92" s="21">
        <v>40570</v>
      </c>
      <c r="B92" s="22" t="s">
        <v>52</v>
      </c>
      <c r="C92" s="22" t="s">
        <v>46</v>
      </c>
      <c r="D92" s="22" t="s">
        <v>44</v>
      </c>
      <c r="E92" s="22" t="s">
        <v>64</v>
      </c>
      <c r="F92" s="22">
        <v>10</v>
      </c>
      <c r="G92" s="23">
        <v>230</v>
      </c>
      <c r="H92" s="23">
        <v>110</v>
      </c>
    </row>
    <row r="93" spans="1:8">
      <c r="A93" s="21">
        <v>40571</v>
      </c>
      <c r="B93" s="22" t="s">
        <v>54</v>
      </c>
      <c r="C93" s="22" t="s">
        <v>39</v>
      </c>
      <c r="D93" s="22" t="s">
        <v>63</v>
      </c>
      <c r="E93" s="22" t="s">
        <v>81</v>
      </c>
      <c r="F93" s="22">
        <v>36</v>
      </c>
      <c r="G93" s="23">
        <v>756</v>
      </c>
      <c r="H93" s="23">
        <v>333</v>
      </c>
    </row>
    <row r="94" spans="1:8">
      <c r="A94" s="21">
        <v>40571</v>
      </c>
      <c r="B94" s="22" t="s">
        <v>38</v>
      </c>
      <c r="C94" s="22" t="s">
        <v>53</v>
      </c>
      <c r="D94" s="22" t="s">
        <v>63</v>
      </c>
      <c r="E94" s="22" t="s">
        <v>77</v>
      </c>
      <c r="F94" s="22">
        <v>42</v>
      </c>
      <c r="G94" s="23">
        <v>1134</v>
      </c>
      <c r="H94" s="23">
        <v>609</v>
      </c>
    </row>
    <row r="95" spans="1:8">
      <c r="A95" s="21">
        <v>40571</v>
      </c>
      <c r="B95" s="22" t="s">
        <v>52</v>
      </c>
      <c r="C95" s="22" t="s">
        <v>43</v>
      </c>
      <c r="D95" s="22" t="s">
        <v>59</v>
      </c>
      <c r="E95" s="22" t="s">
        <v>79</v>
      </c>
      <c r="F95" s="22">
        <v>46</v>
      </c>
      <c r="G95" s="23">
        <v>1058</v>
      </c>
      <c r="H95" s="23">
        <v>506</v>
      </c>
    </row>
    <row r="96" spans="1:8">
      <c r="A96" s="21">
        <v>40571</v>
      </c>
      <c r="B96" s="22" t="s">
        <v>38</v>
      </c>
      <c r="C96" s="22" t="s">
        <v>43</v>
      </c>
      <c r="D96" s="22" t="s">
        <v>59</v>
      </c>
      <c r="E96" s="22" t="s">
        <v>77</v>
      </c>
      <c r="F96" s="22">
        <v>44</v>
      </c>
      <c r="G96" s="23">
        <v>1188</v>
      </c>
      <c r="H96" s="23">
        <v>638</v>
      </c>
    </row>
    <row r="97" spans="1:8">
      <c r="A97" s="21">
        <v>40571</v>
      </c>
      <c r="B97" s="22" t="s">
        <v>38</v>
      </c>
      <c r="C97" s="22" t="s">
        <v>43</v>
      </c>
      <c r="D97" s="22" t="s">
        <v>44</v>
      </c>
      <c r="E97" s="22" t="s">
        <v>45</v>
      </c>
      <c r="F97" s="22">
        <v>56</v>
      </c>
      <c r="G97" s="23">
        <v>1512</v>
      </c>
      <c r="H97" s="23">
        <v>812</v>
      </c>
    </row>
    <row r="98" spans="1:8">
      <c r="A98" s="21">
        <v>40571</v>
      </c>
      <c r="B98" s="22" t="s">
        <v>42</v>
      </c>
      <c r="C98" s="22" t="s">
        <v>43</v>
      </c>
      <c r="D98" s="22" t="s">
        <v>40</v>
      </c>
      <c r="E98" s="22" t="s">
        <v>64</v>
      </c>
      <c r="F98" s="22">
        <v>25</v>
      </c>
      <c r="G98" s="23">
        <v>550</v>
      </c>
      <c r="H98" s="23">
        <v>250</v>
      </c>
    </row>
    <row r="99" spans="1:8">
      <c r="A99" s="21">
        <v>40571</v>
      </c>
      <c r="B99" s="22" t="s">
        <v>50</v>
      </c>
      <c r="C99" s="22" t="s">
        <v>43</v>
      </c>
      <c r="D99" s="22" t="s">
        <v>63</v>
      </c>
      <c r="E99" s="22" t="s">
        <v>80</v>
      </c>
      <c r="F99" s="22">
        <v>51</v>
      </c>
      <c r="G99" s="23">
        <v>969</v>
      </c>
      <c r="H99" s="23">
        <v>408</v>
      </c>
    </row>
    <row r="100" spans="1:8">
      <c r="A100" s="21">
        <v>40571</v>
      </c>
      <c r="B100" s="22" t="s">
        <v>54</v>
      </c>
      <c r="C100" s="22" t="s">
        <v>46</v>
      </c>
      <c r="D100" s="22" t="s">
        <v>22</v>
      </c>
      <c r="E100" s="22" t="s">
        <v>51</v>
      </c>
      <c r="F100" s="22">
        <v>62</v>
      </c>
      <c r="G100" s="23">
        <v>1302</v>
      </c>
      <c r="H100" s="23">
        <v>573.5</v>
      </c>
    </row>
    <row r="101" spans="1:8">
      <c r="A101" s="21">
        <v>40571</v>
      </c>
      <c r="B101" s="22" t="s">
        <v>52</v>
      </c>
      <c r="C101" s="22" t="s">
        <v>46</v>
      </c>
      <c r="D101" s="22" t="s">
        <v>63</v>
      </c>
      <c r="E101" s="22" t="s">
        <v>82</v>
      </c>
      <c r="F101" s="22">
        <v>15</v>
      </c>
      <c r="G101" s="23">
        <v>345</v>
      </c>
      <c r="H101" s="23">
        <v>165</v>
      </c>
    </row>
    <row r="102" spans="1:8">
      <c r="A102" s="21">
        <v>40572</v>
      </c>
      <c r="B102" s="22" t="s">
        <v>42</v>
      </c>
      <c r="C102" s="22" t="s">
        <v>39</v>
      </c>
      <c r="D102" s="22" t="s">
        <v>22</v>
      </c>
      <c r="E102" s="22" t="s">
        <v>48</v>
      </c>
      <c r="F102" s="22">
        <v>50</v>
      </c>
      <c r="G102" s="23">
        <v>1100</v>
      </c>
      <c r="H102" s="23">
        <v>500</v>
      </c>
    </row>
    <row r="103" spans="1:8">
      <c r="A103" s="21">
        <v>40572</v>
      </c>
      <c r="B103" s="22" t="s">
        <v>38</v>
      </c>
      <c r="C103" s="22" t="s">
        <v>53</v>
      </c>
      <c r="D103" s="22" t="s">
        <v>44</v>
      </c>
      <c r="E103" s="22" t="s">
        <v>75</v>
      </c>
      <c r="F103" s="22">
        <v>10</v>
      </c>
      <c r="G103" s="23">
        <v>270</v>
      </c>
      <c r="H103" s="23">
        <v>145</v>
      </c>
    </row>
    <row r="104" spans="1:8">
      <c r="A104" s="21">
        <v>40573</v>
      </c>
      <c r="B104" s="22" t="s">
        <v>50</v>
      </c>
      <c r="C104" s="22" t="s">
        <v>43</v>
      </c>
      <c r="D104" s="22" t="s">
        <v>40</v>
      </c>
      <c r="E104" s="22" t="s">
        <v>58</v>
      </c>
      <c r="F104" s="22">
        <v>23</v>
      </c>
      <c r="G104" s="23">
        <v>437</v>
      </c>
      <c r="H104" s="23">
        <v>184</v>
      </c>
    </row>
    <row r="105" spans="1:8">
      <c r="A105" s="21">
        <v>40573</v>
      </c>
      <c r="B105" s="22" t="s">
        <v>38</v>
      </c>
      <c r="C105" s="22" t="s">
        <v>43</v>
      </c>
      <c r="D105" s="22" t="s">
        <v>40</v>
      </c>
      <c r="E105" s="22" t="s">
        <v>58</v>
      </c>
      <c r="F105" s="22">
        <v>25</v>
      </c>
      <c r="G105" s="23">
        <v>675</v>
      </c>
      <c r="H105" s="23">
        <v>362.5</v>
      </c>
    </row>
    <row r="106" spans="1:8">
      <c r="A106" s="21">
        <v>40573</v>
      </c>
      <c r="B106" s="22" t="s">
        <v>50</v>
      </c>
      <c r="C106" s="22" t="s">
        <v>46</v>
      </c>
      <c r="D106" s="22" t="s">
        <v>44</v>
      </c>
      <c r="E106" s="22" t="s">
        <v>72</v>
      </c>
      <c r="F106" s="22">
        <v>49</v>
      </c>
      <c r="G106" s="23">
        <v>931</v>
      </c>
      <c r="H106" s="23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F7" sqref="F7"/>
    </sheetView>
  </sheetViews>
  <sheetFormatPr defaultColWidth="9.140625" defaultRowHeight="15"/>
  <cols>
    <col min="1" max="1" width="10.42578125" bestFit="1" customWidth="1"/>
    <col min="2" max="2" width="11.42578125" customWidth="1"/>
    <col min="3" max="3" width="12.28515625" bestFit="1" customWidth="1"/>
    <col min="4" max="4" width="6.42578125" bestFit="1" customWidth="1"/>
    <col min="5" max="5" width="9" bestFit="1" customWidth="1"/>
  </cols>
  <sheetData>
    <row r="1" spans="1:5">
      <c r="A1" s="30" t="s">
        <v>94</v>
      </c>
    </row>
    <row r="5" spans="1:5">
      <c r="A5" s="25" t="s">
        <v>84</v>
      </c>
      <c r="B5" s="25"/>
      <c r="C5" s="25"/>
      <c r="D5" s="25"/>
      <c r="E5" s="25"/>
    </row>
    <row r="6" spans="1:5" ht="45">
      <c r="A6" s="26" t="s">
        <v>33</v>
      </c>
      <c r="B6" s="26" t="s">
        <v>85</v>
      </c>
      <c r="C6" s="26" t="s">
        <v>86</v>
      </c>
      <c r="D6" s="26" t="s">
        <v>87</v>
      </c>
      <c r="E6" s="27" t="s">
        <v>93</v>
      </c>
    </row>
    <row r="7" spans="1:5">
      <c r="A7" s="1" t="s">
        <v>56</v>
      </c>
      <c r="B7" s="28">
        <v>100000</v>
      </c>
      <c r="C7" s="28">
        <v>1500000</v>
      </c>
      <c r="D7" s="1">
        <v>4</v>
      </c>
      <c r="E7" s="17" t="str">
        <f>IF(AND(B7&gt;=100000,C7&gt;=500000,D7&gt;=3),"Y","N")</f>
        <v>Y</v>
      </c>
    </row>
    <row r="8" spans="1:5">
      <c r="A8" s="1" t="s">
        <v>88</v>
      </c>
      <c r="B8" s="28">
        <v>1000000</v>
      </c>
      <c r="C8" s="28">
        <v>5000000</v>
      </c>
      <c r="D8" s="1">
        <v>2</v>
      </c>
      <c r="E8" s="17" t="str">
        <f t="shared" ref="E8:E12" si="0">IF(AND(B8&gt;=100000,C8&gt;=500000,D8&gt;=3),"Y","N")</f>
        <v>N</v>
      </c>
    </row>
    <row r="9" spans="1:5">
      <c r="A9" s="1" t="s">
        <v>51</v>
      </c>
      <c r="B9" s="28">
        <v>250000</v>
      </c>
      <c r="C9" s="28">
        <v>1250000</v>
      </c>
      <c r="D9" s="1">
        <v>3.5</v>
      </c>
      <c r="E9" s="17" t="str">
        <f t="shared" si="0"/>
        <v>Y</v>
      </c>
    </row>
    <row r="10" spans="1:5">
      <c r="A10" s="1" t="s">
        <v>89</v>
      </c>
      <c r="B10" s="28">
        <v>6000000</v>
      </c>
      <c r="C10" s="28">
        <v>35000000</v>
      </c>
      <c r="D10" s="1">
        <v>3.5</v>
      </c>
      <c r="E10" s="17" t="str">
        <f t="shared" si="0"/>
        <v>Y</v>
      </c>
    </row>
    <row r="11" spans="1:5">
      <c r="A11" s="1" t="s">
        <v>90</v>
      </c>
      <c r="B11" s="28">
        <v>95000</v>
      </c>
      <c r="C11" s="28">
        <v>52000</v>
      </c>
      <c r="D11" s="1">
        <v>5</v>
      </c>
      <c r="E11" s="17" t="str">
        <f t="shared" si="0"/>
        <v>N</v>
      </c>
    </row>
    <row r="12" spans="1:5">
      <c r="A12" s="1" t="s">
        <v>91</v>
      </c>
      <c r="B12" s="28">
        <v>125000</v>
      </c>
      <c r="C12" s="28">
        <v>95000</v>
      </c>
      <c r="D12" s="1">
        <v>5</v>
      </c>
      <c r="E12" s="17" t="str">
        <f t="shared" si="0"/>
        <v>N</v>
      </c>
    </row>
    <row r="14" spans="1:5">
      <c r="A14" s="29" t="s">
        <v>92</v>
      </c>
      <c r="B14" s="29"/>
    </row>
    <row r="15" spans="1:5">
      <c r="A15" s="26" t="s">
        <v>85</v>
      </c>
      <c r="B15" s="28">
        <v>100000</v>
      </c>
    </row>
    <row r="16" spans="1:5" ht="30">
      <c r="A16" s="26" t="s">
        <v>86</v>
      </c>
      <c r="B16" s="28">
        <v>500000</v>
      </c>
    </row>
    <row r="17" spans="1:2" ht="30">
      <c r="A17" s="26" t="s">
        <v>87</v>
      </c>
      <c r="B17" s="28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M34"/>
  <sheetViews>
    <sheetView workbookViewId="0">
      <selection activeCell="B6" sqref="B6"/>
    </sheetView>
  </sheetViews>
  <sheetFormatPr defaultRowHeight="15"/>
  <cols>
    <col min="1" max="1" width="13.140625" customWidth="1"/>
    <col min="2" max="2" width="16.28515625" bestFit="1" customWidth="1"/>
    <col min="3" max="3" width="7.28515625" customWidth="1"/>
    <col min="4" max="4" width="5.7109375" customWidth="1"/>
    <col min="5" max="5" width="7" customWidth="1"/>
    <col min="7" max="7" width="12.140625" bestFit="1" customWidth="1"/>
    <col min="8" max="9" width="9" customWidth="1"/>
    <col min="10" max="10" width="8" customWidth="1"/>
    <col min="12" max="12" width="17.42578125" bestFit="1" customWidth="1"/>
    <col min="13" max="13" width="17.28515625" bestFit="1" customWidth="1"/>
  </cols>
  <sheetData>
    <row r="3" spans="1:13">
      <c r="B3" s="34" t="s">
        <v>104</v>
      </c>
    </row>
    <row r="4" spans="1:13">
      <c r="B4" t="s">
        <v>101</v>
      </c>
      <c r="G4" t="s">
        <v>103</v>
      </c>
      <c r="L4" t="s">
        <v>105</v>
      </c>
      <c r="M4" t="s">
        <v>106</v>
      </c>
    </row>
    <row r="5" spans="1:13">
      <c r="A5" s="34" t="s">
        <v>99</v>
      </c>
      <c r="B5" t="s">
        <v>42</v>
      </c>
      <c r="C5" t="s">
        <v>52</v>
      </c>
      <c r="D5" t="s">
        <v>38</v>
      </c>
      <c r="E5" t="s">
        <v>54</v>
      </c>
      <c r="F5" t="s">
        <v>50</v>
      </c>
      <c r="G5" t="s">
        <v>42</v>
      </c>
      <c r="H5" t="s">
        <v>52</v>
      </c>
      <c r="I5" t="s">
        <v>38</v>
      </c>
      <c r="J5" t="s">
        <v>54</v>
      </c>
      <c r="K5" t="s">
        <v>50</v>
      </c>
    </row>
    <row r="6" spans="1:13">
      <c r="A6" s="35" t="s">
        <v>39</v>
      </c>
      <c r="B6" s="37">
        <v>81</v>
      </c>
      <c r="C6" s="37">
        <v>152</v>
      </c>
      <c r="D6" s="37">
        <v>327</v>
      </c>
      <c r="E6" s="37">
        <v>65</v>
      </c>
      <c r="F6" s="37">
        <v>273</v>
      </c>
      <c r="G6" s="37">
        <v>1862.1899999999998</v>
      </c>
      <c r="H6" s="37">
        <v>3646.48</v>
      </c>
      <c r="I6" s="37">
        <v>8825.73</v>
      </c>
      <c r="J6" s="37">
        <v>1364.35</v>
      </c>
      <c r="K6" s="37">
        <v>5184.2700000000004</v>
      </c>
      <c r="L6" s="37">
        <v>898</v>
      </c>
      <c r="M6" s="37">
        <v>20883.019999999997</v>
      </c>
    </row>
    <row r="7" spans="1:13">
      <c r="A7" s="36" t="s">
        <v>22</v>
      </c>
      <c r="B7" s="37">
        <v>0</v>
      </c>
      <c r="C7" s="37">
        <v>0</v>
      </c>
      <c r="D7" s="37">
        <v>59</v>
      </c>
      <c r="E7" s="37">
        <v>0</v>
      </c>
      <c r="F7" s="37">
        <v>0</v>
      </c>
      <c r="G7" s="37">
        <v>0</v>
      </c>
      <c r="H7" s="37">
        <v>0</v>
      </c>
      <c r="I7" s="37">
        <v>1592.4099999999999</v>
      </c>
      <c r="J7" s="37">
        <v>0</v>
      </c>
      <c r="K7" s="37">
        <v>0</v>
      </c>
      <c r="L7" s="37">
        <v>59</v>
      </c>
      <c r="M7" s="37">
        <v>1592.4099999999999</v>
      </c>
    </row>
    <row r="8" spans="1:13">
      <c r="A8" s="36" t="s">
        <v>59</v>
      </c>
      <c r="B8" s="37">
        <v>0</v>
      </c>
      <c r="C8" s="37">
        <v>0</v>
      </c>
      <c r="D8" s="37">
        <v>50</v>
      </c>
      <c r="E8" s="37">
        <v>29</v>
      </c>
      <c r="F8" s="37">
        <v>64</v>
      </c>
      <c r="G8" s="37">
        <v>0</v>
      </c>
      <c r="H8" s="37">
        <v>0</v>
      </c>
      <c r="I8" s="37">
        <v>1349.5</v>
      </c>
      <c r="J8" s="37">
        <v>608.70999999999992</v>
      </c>
      <c r="K8" s="37">
        <v>1215.3599999999999</v>
      </c>
      <c r="L8" s="37">
        <v>143</v>
      </c>
      <c r="M8" s="37">
        <v>3173.5699999999997</v>
      </c>
    </row>
    <row r="9" spans="1:13">
      <c r="A9" s="36" t="s">
        <v>44</v>
      </c>
      <c r="B9" s="37">
        <v>0</v>
      </c>
      <c r="C9" s="37">
        <v>75</v>
      </c>
      <c r="D9" s="37">
        <v>36</v>
      </c>
      <c r="E9" s="37">
        <v>36</v>
      </c>
      <c r="F9" s="37">
        <v>61</v>
      </c>
      <c r="G9" s="37">
        <v>0</v>
      </c>
      <c r="H9" s="37">
        <v>1799.25</v>
      </c>
      <c r="I9" s="37">
        <v>971.64</v>
      </c>
      <c r="J9" s="37">
        <v>755.63999999999987</v>
      </c>
      <c r="K9" s="37">
        <v>1158.3899999999999</v>
      </c>
      <c r="L9" s="37">
        <v>208</v>
      </c>
      <c r="M9" s="37">
        <v>4684.92</v>
      </c>
    </row>
    <row r="10" spans="1:13">
      <c r="A10" s="36" t="s">
        <v>47</v>
      </c>
      <c r="B10" s="37">
        <v>26</v>
      </c>
      <c r="C10" s="37">
        <v>9</v>
      </c>
      <c r="D10" s="37">
        <v>70</v>
      </c>
      <c r="E10" s="37">
        <v>0</v>
      </c>
      <c r="F10" s="37">
        <v>108</v>
      </c>
      <c r="G10" s="37">
        <v>597.74</v>
      </c>
      <c r="H10" s="37">
        <v>215.91</v>
      </c>
      <c r="I10" s="37">
        <v>1889.2999999999997</v>
      </c>
      <c r="J10" s="37">
        <v>0</v>
      </c>
      <c r="K10" s="37">
        <v>2050.9199999999996</v>
      </c>
      <c r="L10" s="37">
        <v>213</v>
      </c>
      <c r="M10" s="37">
        <v>4753.869999999999</v>
      </c>
    </row>
    <row r="11" spans="1:13">
      <c r="A11" s="36" t="s">
        <v>40</v>
      </c>
      <c r="B11" s="37">
        <v>0</v>
      </c>
      <c r="C11" s="37">
        <v>60</v>
      </c>
      <c r="D11" s="37">
        <v>50</v>
      </c>
      <c r="E11" s="37">
        <v>0</v>
      </c>
      <c r="F11" s="37">
        <v>40</v>
      </c>
      <c r="G11" s="37">
        <v>0</v>
      </c>
      <c r="H11" s="37">
        <v>1439.3999999999999</v>
      </c>
      <c r="I11" s="37">
        <v>1349.5</v>
      </c>
      <c r="J11" s="37">
        <v>0</v>
      </c>
      <c r="K11" s="37">
        <v>759.59999999999991</v>
      </c>
      <c r="L11" s="37">
        <v>150</v>
      </c>
      <c r="M11" s="37">
        <v>3548.4999999999995</v>
      </c>
    </row>
    <row r="12" spans="1:13">
      <c r="A12" s="36" t="s">
        <v>63</v>
      </c>
      <c r="B12" s="37">
        <v>55</v>
      </c>
      <c r="C12" s="37">
        <v>8</v>
      </c>
      <c r="D12" s="37">
        <v>62</v>
      </c>
      <c r="E12" s="37">
        <v>0</v>
      </c>
      <c r="F12" s="37">
        <v>0</v>
      </c>
      <c r="G12" s="37">
        <v>1264.4499999999998</v>
      </c>
      <c r="H12" s="37">
        <v>191.92</v>
      </c>
      <c r="I12" s="37">
        <v>1673.3799999999999</v>
      </c>
      <c r="J12" s="37">
        <v>0</v>
      </c>
      <c r="K12" s="37">
        <v>0</v>
      </c>
      <c r="L12" s="37">
        <v>125</v>
      </c>
      <c r="M12" s="37">
        <v>3129.75</v>
      </c>
    </row>
    <row r="13" spans="1:13">
      <c r="A13" s="35" t="s">
        <v>53</v>
      </c>
      <c r="B13" s="37">
        <v>273</v>
      </c>
      <c r="C13" s="37">
        <v>196</v>
      </c>
      <c r="D13" s="37">
        <v>288</v>
      </c>
      <c r="E13" s="37">
        <v>53</v>
      </c>
      <c r="F13" s="37">
        <v>161</v>
      </c>
      <c r="G13" s="37">
        <v>6276.2699999999995</v>
      </c>
      <c r="H13" s="37">
        <v>4702.04</v>
      </c>
      <c r="I13" s="37">
        <v>7773.119999999999</v>
      </c>
      <c r="J13" s="37">
        <v>1112.4699999999998</v>
      </c>
      <c r="K13" s="37">
        <v>3057.3899999999994</v>
      </c>
      <c r="L13" s="37">
        <v>971</v>
      </c>
      <c r="M13" s="37">
        <v>22921.289999999997</v>
      </c>
    </row>
    <row r="14" spans="1:13">
      <c r="A14" s="36" t="s">
        <v>22</v>
      </c>
      <c r="B14" s="37">
        <v>57</v>
      </c>
      <c r="C14" s="37">
        <v>13</v>
      </c>
      <c r="D14" s="37">
        <v>54</v>
      </c>
      <c r="E14" s="37">
        <v>0</v>
      </c>
      <c r="F14" s="37">
        <v>0</v>
      </c>
      <c r="G14" s="37">
        <v>1310.4299999999998</v>
      </c>
      <c r="H14" s="37">
        <v>311.87</v>
      </c>
      <c r="I14" s="37">
        <v>1457.4599999999998</v>
      </c>
      <c r="J14" s="37">
        <v>0</v>
      </c>
      <c r="K14" s="37">
        <v>0</v>
      </c>
      <c r="L14" s="37">
        <v>124</v>
      </c>
      <c r="M14" s="37">
        <v>3079.7599999999993</v>
      </c>
    </row>
    <row r="15" spans="1:13">
      <c r="A15" s="36" t="s">
        <v>59</v>
      </c>
      <c r="B15" s="37">
        <v>22</v>
      </c>
      <c r="C15" s="37">
        <v>53</v>
      </c>
      <c r="D15" s="37">
        <v>61</v>
      </c>
      <c r="E15" s="37">
        <v>0</v>
      </c>
      <c r="F15" s="37">
        <v>14</v>
      </c>
      <c r="G15" s="37">
        <v>505.78</v>
      </c>
      <c r="H15" s="37">
        <v>1271.47</v>
      </c>
      <c r="I15" s="37">
        <v>1646.3899999999999</v>
      </c>
      <c r="J15" s="37">
        <v>0</v>
      </c>
      <c r="K15" s="37">
        <v>265.85999999999996</v>
      </c>
      <c r="L15" s="37">
        <v>150</v>
      </c>
      <c r="M15" s="37">
        <v>3689.5</v>
      </c>
    </row>
    <row r="16" spans="1:13">
      <c r="A16" s="36" t="s">
        <v>44</v>
      </c>
      <c r="B16" s="37">
        <v>161</v>
      </c>
      <c r="C16" s="37">
        <v>58</v>
      </c>
      <c r="D16" s="37">
        <v>65</v>
      </c>
      <c r="E16" s="37">
        <v>0</v>
      </c>
      <c r="F16" s="37">
        <v>0</v>
      </c>
      <c r="G16" s="37">
        <v>3701.39</v>
      </c>
      <c r="H16" s="37">
        <v>1391.42</v>
      </c>
      <c r="I16" s="37">
        <v>1754.35</v>
      </c>
      <c r="J16" s="37">
        <v>0</v>
      </c>
      <c r="K16" s="37">
        <v>0</v>
      </c>
      <c r="L16" s="37">
        <v>284</v>
      </c>
      <c r="M16" s="37">
        <v>6847.16</v>
      </c>
    </row>
    <row r="17" spans="1:13">
      <c r="A17" s="36" t="s">
        <v>47</v>
      </c>
      <c r="B17" s="37">
        <v>20</v>
      </c>
      <c r="C17" s="37">
        <v>62</v>
      </c>
      <c r="D17" s="37">
        <v>28</v>
      </c>
      <c r="E17" s="37">
        <v>53</v>
      </c>
      <c r="F17" s="37">
        <v>0</v>
      </c>
      <c r="G17" s="37">
        <v>459.79999999999995</v>
      </c>
      <c r="H17" s="37">
        <v>1487.3799999999999</v>
      </c>
      <c r="I17" s="37">
        <v>755.72</v>
      </c>
      <c r="J17" s="37">
        <v>1112.4699999999998</v>
      </c>
      <c r="K17" s="37">
        <v>0</v>
      </c>
      <c r="L17" s="37">
        <v>163</v>
      </c>
      <c r="M17" s="37">
        <v>3815.3699999999994</v>
      </c>
    </row>
    <row r="18" spans="1:13">
      <c r="A18" s="36" t="s">
        <v>40</v>
      </c>
      <c r="B18" s="37">
        <v>0</v>
      </c>
      <c r="C18" s="37">
        <v>10</v>
      </c>
      <c r="D18" s="37">
        <v>0</v>
      </c>
      <c r="E18" s="37">
        <v>0</v>
      </c>
      <c r="F18" s="37">
        <v>92</v>
      </c>
      <c r="G18" s="37">
        <v>0</v>
      </c>
      <c r="H18" s="37">
        <v>239.89999999999998</v>
      </c>
      <c r="I18" s="37">
        <v>0</v>
      </c>
      <c r="J18" s="37">
        <v>0</v>
      </c>
      <c r="K18" s="37">
        <v>1747.08</v>
      </c>
      <c r="L18" s="37">
        <v>102</v>
      </c>
      <c r="M18" s="37">
        <v>1986.98</v>
      </c>
    </row>
    <row r="19" spans="1:13">
      <c r="A19" s="36" t="s">
        <v>63</v>
      </c>
      <c r="B19" s="37">
        <v>13</v>
      </c>
      <c r="C19" s="37">
        <v>0</v>
      </c>
      <c r="D19" s="37">
        <v>80</v>
      </c>
      <c r="E19" s="37">
        <v>0</v>
      </c>
      <c r="F19" s="37">
        <v>55</v>
      </c>
      <c r="G19" s="37">
        <v>298.87</v>
      </c>
      <c r="H19" s="37">
        <v>0</v>
      </c>
      <c r="I19" s="37">
        <v>2159.1999999999998</v>
      </c>
      <c r="J19" s="37">
        <v>0</v>
      </c>
      <c r="K19" s="37">
        <v>1044.4499999999998</v>
      </c>
      <c r="L19" s="37">
        <v>148</v>
      </c>
      <c r="M19" s="37">
        <v>3502.5199999999995</v>
      </c>
    </row>
    <row r="20" spans="1:13">
      <c r="A20" s="35" t="s">
        <v>43</v>
      </c>
      <c r="B20" s="37">
        <v>254</v>
      </c>
      <c r="C20" s="37">
        <v>221</v>
      </c>
      <c r="D20" s="37">
        <v>219</v>
      </c>
      <c r="E20" s="37">
        <v>194</v>
      </c>
      <c r="F20" s="37">
        <v>199</v>
      </c>
      <c r="G20" s="37">
        <v>5839.4599999999991</v>
      </c>
      <c r="H20" s="37">
        <v>5301.7899999999991</v>
      </c>
      <c r="I20" s="37">
        <v>5910.8099999999995</v>
      </c>
      <c r="J20" s="37">
        <v>4072.0599999999995</v>
      </c>
      <c r="K20" s="37">
        <v>3779.01</v>
      </c>
      <c r="L20" s="37">
        <v>1087</v>
      </c>
      <c r="M20" s="37">
        <v>24903.129999999997</v>
      </c>
    </row>
    <row r="21" spans="1:13">
      <c r="A21" s="36" t="s">
        <v>22</v>
      </c>
      <c r="B21" s="37">
        <v>0</v>
      </c>
      <c r="C21" s="37">
        <v>14</v>
      </c>
      <c r="D21" s="37">
        <v>43</v>
      </c>
      <c r="E21" s="37">
        <v>0</v>
      </c>
      <c r="F21" s="37">
        <v>0</v>
      </c>
      <c r="G21" s="37">
        <v>0</v>
      </c>
      <c r="H21" s="37">
        <v>335.85999999999996</v>
      </c>
      <c r="I21" s="37">
        <v>1160.57</v>
      </c>
      <c r="J21" s="37">
        <v>0</v>
      </c>
      <c r="K21" s="37">
        <v>0</v>
      </c>
      <c r="L21" s="37">
        <v>57</v>
      </c>
      <c r="M21" s="37">
        <v>1496.4299999999998</v>
      </c>
    </row>
    <row r="22" spans="1:13">
      <c r="A22" s="36" t="s">
        <v>59</v>
      </c>
      <c r="B22" s="37">
        <v>0</v>
      </c>
      <c r="C22" s="37">
        <v>19</v>
      </c>
      <c r="D22" s="37">
        <v>51</v>
      </c>
      <c r="E22" s="37">
        <v>0</v>
      </c>
      <c r="F22" s="37">
        <v>0</v>
      </c>
      <c r="G22" s="37">
        <v>0</v>
      </c>
      <c r="H22" s="37">
        <v>455.80999999999995</v>
      </c>
      <c r="I22" s="37">
        <v>1376.49</v>
      </c>
      <c r="J22" s="37">
        <v>0</v>
      </c>
      <c r="K22" s="37">
        <v>0</v>
      </c>
      <c r="L22" s="37">
        <v>70</v>
      </c>
      <c r="M22" s="37">
        <v>1832.3</v>
      </c>
    </row>
    <row r="23" spans="1:13">
      <c r="A23" s="36" t="s">
        <v>44</v>
      </c>
      <c r="B23" s="37">
        <v>62</v>
      </c>
      <c r="C23" s="37">
        <v>140</v>
      </c>
      <c r="D23" s="37">
        <v>0</v>
      </c>
      <c r="E23" s="37">
        <v>53</v>
      </c>
      <c r="F23" s="37">
        <v>0</v>
      </c>
      <c r="G23" s="37">
        <v>1425.38</v>
      </c>
      <c r="H23" s="37">
        <v>3358.5999999999995</v>
      </c>
      <c r="I23" s="37">
        <v>0</v>
      </c>
      <c r="J23" s="37">
        <v>1112.47</v>
      </c>
      <c r="K23" s="37">
        <v>0</v>
      </c>
      <c r="L23" s="37">
        <v>255</v>
      </c>
      <c r="M23" s="37">
        <v>5896.45</v>
      </c>
    </row>
    <row r="24" spans="1:13">
      <c r="A24" s="36" t="s">
        <v>47</v>
      </c>
      <c r="B24" s="37">
        <v>47</v>
      </c>
      <c r="C24" s="37">
        <v>0</v>
      </c>
      <c r="D24" s="37">
        <v>32</v>
      </c>
      <c r="E24" s="37">
        <v>21</v>
      </c>
      <c r="F24" s="37">
        <v>62</v>
      </c>
      <c r="G24" s="37">
        <v>1080.5299999999997</v>
      </c>
      <c r="H24" s="37">
        <v>0</v>
      </c>
      <c r="I24" s="37">
        <v>863.68</v>
      </c>
      <c r="J24" s="37">
        <v>440.78999999999996</v>
      </c>
      <c r="K24" s="37">
        <v>1177.3799999999999</v>
      </c>
      <c r="L24" s="37">
        <v>162</v>
      </c>
      <c r="M24" s="37">
        <v>3562.3799999999992</v>
      </c>
    </row>
    <row r="25" spans="1:13">
      <c r="A25" s="36" t="s">
        <v>40</v>
      </c>
      <c r="B25" s="37">
        <v>50</v>
      </c>
      <c r="C25" s="37">
        <v>48</v>
      </c>
      <c r="D25" s="37">
        <v>37</v>
      </c>
      <c r="E25" s="37">
        <v>81</v>
      </c>
      <c r="F25" s="37">
        <v>0</v>
      </c>
      <c r="G25" s="37">
        <v>1149.5</v>
      </c>
      <c r="H25" s="37">
        <v>1151.52</v>
      </c>
      <c r="I25" s="37">
        <v>998.62999999999988</v>
      </c>
      <c r="J25" s="37">
        <v>1700.1899999999998</v>
      </c>
      <c r="K25" s="37">
        <v>0</v>
      </c>
      <c r="L25" s="37">
        <v>216</v>
      </c>
      <c r="M25" s="37">
        <v>4999.8399999999992</v>
      </c>
    </row>
    <row r="26" spans="1:13">
      <c r="A26" s="36" t="s">
        <v>63</v>
      </c>
      <c r="B26" s="37">
        <v>95</v>
      </c>
      <c r="C26" s="37">
        <v>0</v>
      </c>
      <c r="D26" s="37">
        <v>56</v>
      </c>
      <c r="E26" s="37">
        <v>39</v>
      </c>
      <c r="F26" s="37">
        <v>137</v>
      </c>
      <c r="G26" s="37">
        <v>2184.0499999999997</v>
      </c>
      <c r="H26" s="37">
        <v>0</v>
      </c>
      <c r="I26" s="37">
        <v>1511.4399999999998</v>
      </c>
      <c r="J26" s="37">
        <v>818.6099999999999</v>
      </c>
      <c r="K26" s="37">
        <v>2601.63</v>
      </c>
      <c r="L26" s="37">
        <v>327</v>
      </c>
      <c r="M26" s="37">
        <v>7115.73</v>
      </c>
    </row>
    <row r="27" spans="1:13">
      <c r="A27" s="35" t="s">
        <v>46</v>
      </c>
      <c r="B27" s="37">
        <v>107</v>
      </c>
      <c r="C27" s="37">
        <v>83</v>
      </c>
      <c r="D27" s="37">
        <v>281</v>
      </c>
      <c r="E27" s="37">
        <v>73</v>
      </c>
      <c r="F27" s="37">
        <v>166</v>
      </c>
      <c r="G27" s="37">
        <v>2459.9299999999998</v>
      </c>
      <c r="H27" s="37">
        <v>1991.1699999999998</v>
      </c>
      <c r="I27" s="37">
        <v>7584.1899999999987</v>
      </c>
      <c r="J27" s="37">
        <v>1532.27</v>
      </c>
      <c r="K27" s="37">
        <v>3152.3399999999997</v>
      </c>
      <c r="L27" s="37">
        <v>710</v>
      </c>
      <c r="M27" s="37">
        <v>16719.899999999998</v>
      </c>
    </row>
    <row r="28" spans="1:13">
      <c r="A28" s="36" t="s">
        <v>22</v>
      </c>
      <c r="B28" s="37">
        <v>57</v>
      </c>
      <c r="C28" s="37">
        <v>0</v>
      </c>
      <c r="D28" s="37">
        <v>65</v>
      </c>
      <c r="E28" s="37">
        <v>0</v>
      </c>
      <c r="F28" s="37">
        <v>0</v>
      </c>
      <c r="G28" s="37">
        <v>1310.4299999999998</v>
      </c>
      <c r="H28" s="37">
        <v>0</v>
      </c>
      <c r="I28" s="37">
        <v>1754.35</v>
      </c>
      <c r="J28" s="37">
        <v>0</v>
      </c>
      <c r="K28" s="37">
        <v>0</v>
      </c>
      <c r="L28" s="37">
        <v>122</v>
      </c>
      <c r="M28" s="37">
        <v>3064.7799999999997</v>
      </c>
    </row>
    <row r="29" spans="1:13">
      <c r="A29" s="36" t="s">
        <v>59</v>
      </c>
      <c r="B29" s="37">
        <v>24</v>
      </c>
      <c r="C29" s="37">
        <v>0</v>
      </c>
      <c r="D29" s="37">
        <v>57</v>
      </c>
      <c r="E29" s="37">
        <v>0</v>
      </c>
      <c r="F29" s="37">
        <v>45</v>
      </c>
      <c r="G29" s="37">
        <v>551.76</v>
      </c>
      <c r="H29" s="37">
        <v>0</v>
      </c>
      <c r="I29" s="37">
        <v>1538.4299999999998</v>
      </c>
      <c r="J29" s="37">
        <v>0</v>
      </c>
      <c r="K29" s="37">
        <v>854.55</v>
      </c>
      <c r="L29" s="37">
        <v>126</v>
      </c>
      <c r="M29" s="37">
        <v>2944.74</v>
      </c>
    </row>
    <row r="30" spans="1:13">
      <c r="A30" s="36" t="s">
        <v>44</v>
      </c>
      <c r="B30" s="37">
        <v>0</v>
      </c>
      <c r="C30" s="37">
        <v>0</v>
      </c>
      <c r="D30" s="37">
        <v>31</v>
      </c>
      <c r="E30" s="37">
        <v>0</v>
      </c>
      <c r="F30" s="37">
        <v>0</v>
      </c>
      <c r="G30" s="37">
        <v>0</v>
      </c>
      <c r="H30" s="37">
        <v>0</v>
      </c>
      <c r="I30" s="37">
        <v>836.68999999999994</v>
      </c>
      <c r="J30" s="37">
        <v>0</v>
      </c>
      <c r="K30" s="37">
        <v>0</v>
      </c>
      <c r="L30" s="37">
        <v>31</v>
      </c>
      <c r="M30" s="37">
        <v>836.68999999999994</v>
      </c>
    </row>
    <row r="31" spans="1:13">
      <c r="A31" s="36" t="s">
        <v>47</v>
      </c>
      <c r="B31" s="37">
        <v>0</v>
      </c>
      <c r="C31" s="37">
        <v>45</v>
      </c>
      <c r="D31" s="37">
        <v>55</v>
      </c>
      <c r="E31" s="37">
        <v>0</v>
      </c>
      <c r="F31" s="37">
        <v>41</v>
      </c>
      <c r="G31" s="37">
        <v>0</v>
      </c>
      <c r="H31" s="37">
        <v>1079.55</v>
      </c>
      <c r="I31" s="37">
        <v>1484.4499999999998</v>
      </c>
      <c r="J31" s="37">
        <v>0</v>
      </c>
      <c r="K31" s="37">
        <v>778.58999999999992</v>
      </c>
      <c r="L31" s="37">
        <v>141</v>
      </c>
      <c r="M31" s="37">
        <v>3342.59</v>
      </c>
    </row>
    <row r="32" spans="1:13">
      <c r="A32" s="36" t="s">
        <v>40</v>
      </c>
      <c r="B32" s="37">
        <v>0</v>
      </c>
      <c r="C32" s="37">
        <v>22</v>
      </c>
      <c r="D32" s="37">
        <v>0</v>
      </c>
      <c r="E32" s="37">
        <v>50</v>
      </c>
      <c r="F32" s="37">
        <v>16</v>
      </c>
      <c r="G32" s="37">
        <v>0</v>
      </c>
      <c r="H32" s="37">
        <v>527.78</v>
      </c>
      <c r="I32" s="37">
        <v>0</v>
      </c>
      <c r="J32" s="37">
        <v>1049.5</v>
      </c>
      <c r="K32" s="37">
        <v>303.83999999999997</v>
      </c>
      <c r="L32" s="37">
        <v>88</v>
      </c>
      <c r="M32" s="37">
        <v>1881.12</v>
      </c>
    </row>
    <row r="33" spans="1:13">
      <c r="A33" s="36" t="s">
        <v>63</v>
      </c>
      <c r="B33" s="37">
        <v>26</v>
      </c>
      <c r="C33" s="37">
        <v>16</v>
      </c>
      <c r="D33" s="37">
        <v>73</v>
      </c>
      <c r="E33" s="37">
        <v>23</v>
      </c>
      <c r="F33" s="37">
        <v>64</v>
      </c>
      <c r="G33" s="37">
        <v>597.74</v>
      </c>
      <c r="H33" s="37">
        <v>383.84</v>
      </c>
      <c r="I33" s="37">
        <v>1970.27</v>
      </c>
      <c r="J33" s="37">
        <v>482.77</v>
      </c>
      <c r="K33" s="37">
        <v>1215.3599999999999</v>
      </c>
      <c r="L33" s="37">
        <v>202</v>
      </c>
      <c r="M33" s="37">
        <v>4649.9799999999996</v>
      </c>
    </row>
    <row r="34" spans="1:13">
      <c r="A34" s="35" t="s">
        <v>100</v>
      </c>
      <c r="B34" s="37">
        <v>715</v>
      </c>
      <c r="C34" s="37">
        <v>652</v>
      </c>
      <c r="D34" s="37">
        <v>1115</v>
      </c>
      <c r="E34" s="37">
        <v>385</v>
      </c>
      <c r="F34" s="37">
        <v>799</v>
      </c>
      <c r="G34" s="37">
        <v>16437.849999999999</v>
      </c>
      <c r="H34" s="37">
        <v>15641.480000000001</v>
      </c>
      <c r="I34" s="37">
        <v>30093.85</v>
      </c>
      <c r="J34" s="37">
        <v>8081.15</v>
      </c>
      <c r="K34" s="37">
        <v>15173.009999999998</v>
      </c>
      <c r="L34" s="37">
        <v>3666</v>
      </c>
      <c r="M34" s="37">
        <v>85427.339999999982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C33"/>
  <sheetViews>
    <sheetView workbookViewId="0">
      <selection activeCell="D4" sqref="D4"/>
    </sheetView>
  </sheetViews>
  <sheetFormatPr defaultRowHeight="15"/>
  <cols>
    <col min="1" max="1" width="13.140625" bestFit="1" customWidth="1"/>
    <col min="2" max="2" width="15.7109375" bestFit="1" customWidth="1"/>
    <col min="3" max="3" width="16.7109375" bestFit="1" customWidth="1"/>
  </cols>
  <sheetData>
    <row r="3" spans="1:3">
      <c r="B3" s="34" t="s">
        <v>102</v>
      </c>
    </row>
    <row r="4" spans="1:3">
      <c r="A4" s="34" t="s">
        <v>99</v>
      </c>
      <c r="B4" t="s">
        <v>108</v>
      </c>
      <c r="C4" t="s">
        <v>107</v>
      </c>
    </row>
    <row r="5" spans="1:3">
      <c r="A5" s="35" t="s">
        <v>39</v>
      </c>
      <c r="B5" s="39"/>
      <c r="C5" s="38">
        <v>835.32079999999985</v>
      </c>
    </row>
    <row r="6" spans="1:3">
      <c r="A6" s="36" t="s">
        <v>22</v>
      </c>
      <c r="B6" s="39"/>
      <c r="C6" s="38">
        <v>1592.4099999999999</v>
      </c>
    </row>
    <row r="7" spans="1:3">
      <c r="A7" s="36" t="s">
        <v>59</v>
      </c>
      <c r="B7" s="39"/>
      <c r="C7" s="38">
        <v>1057.8566666666666</v>
      </c>
    </row>
    <row r="8" spans="1:3">
      <c r="A8" s="36" t="s">
        <v>44</v>
      </c>
      <c r="B8" s="39"/>
      <c r="C8" s="38">
        <v>585.6149999999999</v>
      </c>
    </row>
    <row r="9" spans="1:3">
      <c r="A9" s="36" t="s">
        <v>47</v>
      </c>
      <c r="B9" s="39"/>
      <c r="C9" s="38">
        <v>792.3116666666665</v>
      </c>
    </row>
    <row r="10" spans="1:3">
      <c r="A10" s="36" t="s">
        <v>40</v>
      </c>
      <c r="B10" s="39"/>
      <c r="C10" s="38">
        <v>1182.8333333333333</v>
      </c>
    </row>
    <row r="11" spans="1:3">
      <c r="A11" s="36" t="s">
        <v>63</v>
      </c>
      <c r="B11" s="39"/>
      <c r="C11" s="38">
        <v>782.4375</v>
      </c>
    </row>
    <row r="12" spans="1:3">
      <c r="A12" s="35" t="s">
        <v>53</v>
      </c>
      <c r="B12" s="39">
        <v>-8.5329851716849203E-2</v>
      </c>
      <c r="C12" s="38">
        <v>764.04300000000001</v>
      </c>
    </row>
    <row r="13" spans="1:3">
      <c r="A13" s="36" t="s">
        <v>22</v>
      </c>
      <c r="B13" s="39">
        <v>-0.35532515704707551</v>
      </c>
      <c r="C13" s="38">
        <v>1026.5866666666664</v>
      </c>
    </row>
    <row r="14" spans="1:3">
      <c r="A14" s="36" t="s">
        <v>59</v>
      </c>
      <c r="B14" s="39">
        <v>-0.12807185598553053</v>
      </c>
      <c r="C14" s="38">
        <v>922.37499999999989</v>
      </c>
    </row>
    <row r="15" spans="1:3">
      <c r="A15" s="36" t="s">
        <v>44</v>
      </c>
      <c r="B15" s="39">
        <v>0.461531893821026</v>
      </c>
      <c r="C15" s="38">
        <v>855.89499999999998</v>
      </c>
    </row>
    <row r="16" spans="1:3">
      <c r="A16" s="36" t="s">
        <v>47</v>
      </c>
      <c r="B16" s="39">
        <v>-0.31207266019955465</v>
      </c>
      <c r="C16" s="38">
        <v>545.05285714285708</v>
      </c>
    </row>
    <row r="17" spans="1:3">
      <c r="A17" s="36" t="s">
        <v>40</v>
      </c>
      <c r="B17" s="39">
        <v>-0.44005072565872899</v>
      </c>
      <c r="C17" s="38">
        <v>662.32666666666671</v>
      </c>
    </row>
    <row r="18" spans="1:3">
      <c r="A18" s="36" t="s">
        <v>63</v>
      </c>
      <c r="B18" s="39">
        <v>-0.10471571211758139</v>
      </c>
      <c r="C18" s="38">
        <v>700.50399999999991</v>
      </c>
    </row>
    <row r="19" spans="1:3">
      <c r="A19" s="35" t="s">
        <v>43</v>
      </c>
      <c r="B19" s="39">
        <v>-6.2448662438031408E-3</v>
      </c>
      <c r="C19" s="38">
        <v>830.10433333333322</v>
      </c>
    </row>
    <row r="20" spans="1:3">
      <c r="A20" s="36" t="s">
        <v>22</v>
      </c>
      <c r="B20" s="39">
        <v>-0.53013671102291493</v>
      </c>
      <c r="C20" s="38">
        <v>748.21499999999992</v>
      </c>
    </row>
    <row r="21" spans="1:3">
      <c r="A21" s="36" t="s">
        <v>59</v>
      </c>
      <c r="B21" s="39">
        <v>-0.42263759740607587</v>
      </c>
      <c r="C21" s="38">
        <v>610.76666666666654</v>
      </c>
    </row>
    <row r="22" spans="1:3">
      <c r="A22" s="36" t="s">
        <v>44</v>
      </c>
      <c r="B22" s="39">
        <v>0.6781360905486824</v>
      </c>
      <c r="C22" s="38">
        <v>982.74166666666645</v>
      </c>
    </row>
    <row r="23" spans="1:3">
      <c r="A23" s="36" t="s">
        <v>47</v>
      </c>
      <c r="B23" s="39">
        <v>-0.10076295733791622</v>
      </c>
      <c r="C23" s="38">
        <v>712.47599999999989</v>
      </c>
    </row>
    <row r="24" spans="1:3">
      <c r="A24" s="36" t="s">
        <v>40</v>
      </c>
      <c r="B24" s="39">
        <v>-0.29549950683387338</v>
      </c>
      <c r="C24" s="38">
        <v>833.30666666666673</v>
      </c>
    </row>
    <row r="25" spans="1:3">
      <c r="A25" s="36" t="s">
        <v>63</v>
      </c>
      <c r="B25" s="39">
        <v>0.13678888090103036</v>
      </c>
      <c r="C25" s="38">
        <v>889.46624999999995</v>
      </c>
    </row>
    <row r="26" spans="1:3">
      <c r="A26" s="35" t="s">
        <v>46</v>
      </c>
      <c r="B26" s="39">
        <v>8.0711506285973214E-4</v>
      </c>
      <c r="C26" s="38">
        <v>835.99499999999989</v>
      </c>
    </row>
    <row r="27" spans="1:3">
      <c r="A27" s="36" t="s">
        <v>22</v>
      </c>
      <c r="B27" s="39">
        <v>-0.35846086539689315</v>
      </c>
      <c r="C27" s="38">
        <v>1021.5933333333332</v>
      </c>
    </row>
    <row r="28" spans="1:3">
      <c r="A28" s="36" t="s">
        <v>59</v>
      </c>
      <c r="B28" s="39">
        <v>-7.210491654508959E-2</v>
      </c>
      <c r="C28" s="38">
        <v>981.57999999999993</v>
      </c>
    </row>
    <row r="29" spans="1:3">
      <c r="A29" s="36" t="s">
        <v>44</v>
      </c>
      <c r="B29" s="39">
        <v>0.42873731034894957</v>
      </c>
      <c r="C29" s="38">
        <v>836.68999999999994</v>
      </c>
    </row>
    <row r="30" spans="1:3">
      <c r="A30" s="36" t="s">
        <v>47</v>
      </c>
      <c r="B30" s="39">
        <v>0.4062605834825101</v>
      </c>
      <c r="C30" s="38">
        <v>1114.1966666666665</v>
      </c>
    </row>
    <row r="31" spans="1:3">
      <c r="A31" s="36" t="s">
        <v>40</v>
      </c>
      <c r="B31" s="39">
        <v>-0.46988304917570806</v>
      </c>
      <c r="C31" s="38">
        <v>627.04</v>
      </c>
    </row>
    <row r="32" spans="1:3">
      <c r="A32" s="36" t="s">
        <v>63</v>
      </c>
      <c r="B32" s="39">
        <v>-0.1510084100738307</v>
      </c>
      <c r="C32" s="38">
        <v>664.2828571428571</v>
      </c>
    </row>
    <row r="33" spans="1:3">
      <c r="A33" s="35" t="s">
        <v>100</v>
      </c>
      <c r="B33" s="39"/>
      <c r="C33" s="38">
        <v>813.5937142857141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9"/>
  <sheetViews>
    <sheetView workbookViewId="0">
      <selection activeCell="A4" sqref="A4:H4"/>
    </sheetView>
  </sheetViews>
  <sheetFormatPr defaultRowHeight="15"/>
  <cols>
    <col min="7" max="7" width="17.85546875" customWidth="1"/>
    <col min="14" max="14" width="12.28515625" customWidth="1"/>
    <col min="16" max="16" width="12.42578125" bestFit="1" customWidth="1"/>
    <col min="17" max="17" width="13.140625" bestFit="1" customWidth="1"/>
  </cols>
  <sheetData>
    <row r="1" spans="1:8">
      <c r="A1" s="30" t="s">
        <v>97</v>
      </c>
    </row>
    <row r="2" spans="1:8">
      <c r="A2" s="30" t="s">
        <v>98</v>
      </c>
    </row>
    <row r="4" spans="1:8">
      <c r="A4" s="31" t="s">
        <v>30</v>
      </c>
      <c r="B4" s="31" t="s">
        <v>0</v>
      </c>
      <c r="C4" s="31" t="s">
        <v>31</v>
      </c>
      <c r="D4" s="31" t="s">
        <v>32</v>
      </c>
      <c r="E4" s="31" t="s">
        <v>33</v>
      </c>
      <c r="F4" s="31" t="s">
        <v>34</v>
      </c>
      <c r="G4" s="31" t="s">
        <v>35</v>
      </c>
      <c r="H4" s="31" t="s">
        <v>36</v>
      </c>
    </row>
    <row r="5" spans="1:8">
      <c r="A5" s="32">
        <v>40555</v>
      </c>
      <c r="B5" s="1" t="s">
        <v>38</v>
      </c>
      <c r="C5" s="1" t="s">
        <v>39</v>
      </c>
      <c r="D5" s="1" t="s">
        <v>44</v>
      </c>
      <c r="E5" s="1" t="s">
        <v>58</v>
      </c>
      <c r="F5" s="1">
        <v>36</v>
      </c>
      <c r="G5" s="3">
        <v>971.64</v>
      </c>
      <c r="H5" s="3">
        <v>522</v>
      </c>
    </row>
    <row r="6" spans="1:8">
      <c r="A6" s="32">
        <v>40554</v>
      </c>
      <c r="B6" s="1" t="s">
        <v>38</v>
      </c>
      <c r="C6" s="1" t="s">
        <v>39</v>
      </c>
      <c r="D6" s="1" t="s">
        <v>63</v>
      </c>
      <c r="E6" s="1" t="s">
        <v>69</v>
      </c>
      <c r="F6" s="1">
        <v>62</v>
      </c>
      <c r="G6" s="3">
        <v>1673.3799999999999</v>
      </c>
      <c r="H6" s="3">
        <v>899</v>
      </c>
    </row>
    <row r="7" spans="1:8">
      <c r="A7" s="32">
        <v>40549</v>
      </c>
      <c r="B7" s="1" t="s">
        <v>38</v>
      </c>
      <c r="C7" s="1" t="s">
        <v>39</v>
      </c>
      <c r="D7" s="1" t="s">
        <v>59</v>
      </c>
      <c r="E7" s="1" t="s">
        <v>51</v>
      </c>
      <c r="F7" s="1">
        <v>50</v>
      </c>
      <c r="G7" s="3">
        <v>1349.5</v>
      </c>
      <c r="H7" s="3">
        <v>725</v>
      </c>
    </row>
    <row r="8" spans="1:8">
      <c r="A8" s="32">
        <v>40546</v>
      </c>
      <c r="B8" s="1" t="s">
        <v>52</v>
      </c>
      <c r="C8" s="1" t="s">
        <v>43</v>
      </c>
      <c r="D8" s="1" t="s">
        <v>44</v>
      </c>
      <c r="E8" s="1" t="s">
        <v>73</v>
      </c>
      <c r="F8" s="1">
        <v>59</v>
      </c>
      <c r="G8" s="3">
        <v>1415.4099999999999</v>
      </c>
      <c r="H8" s="3">
        <v>649</v>
      </c>
    </row>
    <row r="9" spans="1:8">
      <c r="A9" s="32">
        <v>40559</v>
      </c>
      <c r="B9" s="1" t="s">
        <v>52</v>
      </c>
      <c r="C9" s="1" t="s">
        <v>53</v>
      </c>
      <c r="D9" s="1" t="s">
        <v>59</v>
      </c>
      <c r="E9" s="1" t="s">
        <v>76</v>
      </c>
      <c r="F9" s="1">
        <v>53</v>
      </c>
      <c r="G9" s="3">
        <v>1271.47</v>
      </c>
      <c r="H9" s="3">
        <v>583</v>
      </c>
    </row>
    <row r="10" spans="1:8">
      <c r="A10" s="32">
        <v>40567</v>
      </c>
      <c r="B10" s="1" t="s">
        <v>50</v>
      </c>
      <c r="C10" s="1" t="s">
        <v>46</v>
      </c>
      <c r="D10" s="1" t="s">
        <v>47</v>
      </c>
      <c r="E10" s="1" t="s">
        <v>61</v>
      </c>
      <c r="F10" s="1">
        <v>41</v>
      </c>
      <c r="G10" s="3">
        <v>778.58999999999992</v>
      </c>
      <c r="H10" s="3">
        <v>328</v>
      </c>
    </row>
    <row r="11" spans="1:8">
      <c r="A11" s="32">
        <v>40553</v>
      </c>
      <c r="B11" s="1" t="s">
        <v>42</v>
      </c>
      <c r="C11" s="1" t="s">
        <v>53</v>
      </c>
      <c r="D11" s="1" t="s">
        <v>63</v>
      </c>
      <c r="E11" s="1" t="s">
        <v>66</v>
      </c>
      <c r="F11" s="1">
        <v>13</v>
      </c>
      <c r="G11" s="3">
        <v>298.87</v>
      </c>
      <c r="H11" s="3">
        <v>130</v>
      </c>
    </row>
    <row r="12" spans="1:8">
      <c r="A12" s="32">
        <v>40567</v>
      </c>
      <c r="B12" s="1" t="s">
        <v>38</v>
      </c>
      <c r="C12" s="1" t="s">
        <v>43</v>
      </c>
      <c r="D12" s="1" t="s">
        <v>63</v>
      </c>
      <c r="E12" s="1" t="s">
        <v>58</v>
      </c>
      <c r="F12" s="1">
        <v>56</v>
      </c>
      <c r="G12" s="3">
        <v>1511.4399999999998</v>
      </c>
      <c r="H12" s="3">
        <v>812</v>
      </c>
    </row>
    <row r="13" spans="1:8">
      <c r="A13" s="32">
        <v>40556</v>
      </c>
      <c r="B13" s="1" t="s">
        <v>50</v>
      </c>
      <c r="C13" s="1" t="s">
        <v>39</v>
      </c>
      <c r="D13" s="1" t="s">
        <v>44</v>
      </c>
      <c r="E13" s="1" t="s">
        <v>68</v>
      </c>
      <c r="F13" s="1">
        <v>50</v>
      </c>
      <c r="G13" s="3">
        <v>949.49999999999989</v>
      </c>
      <c r="H13" s="3">
        <v>400</v>
      </c>
    </row>
    <row r="14" spans="1:8">
      <c r="A14" s="32">
        <v>40568</v>
      </c>
      <c r="B14" s="1" t="s">
        <v>50</v>
      </c>
      <c r="C14" s="1" t="s">
        <v>53</v>
      </c>
      <c r="D14" s="1" t="s">
        <v>63</v>
      </c>
      <c r="E14" s="1" t="s">
        <v>62</v>
      </c>
      <c r="F14" s="1">
        <v>26</v>
      </c>
      <c r="G14" s="3">
        <v>493.73999999999995</v>
      </c>
      <c r="H14" s="3">
        <v>208</v>
      </c>
    </row>
    <row r="15" spans="1:8">
      <c r="A15" s="32">
        <v>40553</v>
      </c>
      <c r="B15" s="1" t="s">
        <v>42</v>
      </c>
      <c r="C15" s="1" t="s">
        <v>39</v>
      </c>
      <c r="D15" s="1" t="s">
        <v>47</v>
      </c>
      <c r="E15" s="1" t="s">
        <v>69</v>
      </c>
      <c r="F15" s="1">
        <v>26</v>
      </c>
      <c r="G15" s="3">
        <v>597.74</v>
      </c>
      <c r="H15" s="3">
        <v>260</v>
      </c>
    </row>
    <row r="16" spans="1:8">
      <c r="A16" s="32">
        <v>40572</v>
      </c>
      <c r="B16" s="1" t="s">
        <v>54</v>
      </c>
      <c r="C16" s="1" t="s">
        <v>43</v>
      </c>
      <c r="D16" s="1" t="s">
        <v>44</v>
      </c>
      <c r="E16" s="1" t="s">
        <v>71</v>
      </c>
      <c r="F16" s="1">
        <v>53</v>
      </c>
      <c r="G16" s="3">
        <v>1112.47</v>
      </c>
      <c r="H16" s="3">
        <v>490.25</v>
      </c>
    </row>
    <row r="17" spans="1:8">
      <c r="A17" s="32">
        <v>40560</v>
      </c>
      <c r="B17" s="1" t="s">
        <v>38</v>
      </c>
      <c r="C17" s="1" t="s">
        <v>39</v>
      </c>
      <c r="D17" s="1" t="s">
        <v>47</v>
      </c>
      <c r="E17" s="1" t="s">
        <v>72</v>
      </c>
      <c r="F17" s="1">
        <v>43</v>
      </c>
      <c r="G17" s="3">
        <v>1160.57</v>
      </c>
      <c r="H17" s="3">
        <v>623.5</v>
      </c>
    </row>
    <row r="18" spans="1:8">
      <c r="A18" s="32">
        <v>40546</v>
      </c>
      <c r="B18" s="1" t="s">
        <v>38</v>
      </c>
      <c r="C18" s="1" t="s">
        <v>53</v>
      </c>
      <c r="D18" s="1" t="s">
        <v>44</v>
      </c>
      <c r="E18" s="1" t="s">
        <v>51</v>
      </c>
      <c r="F18" s="1">
        <v>36</v>
      </c>
      <c r="G18" s="3">
        <v>971.64</v>
      </c>
      <c r="H18" s="3">
        <v>522</v>
      </c>
    </row>
    <row r="19" spans="1:8">
      <c r="A19" s="32">
        <v>40567</v>
      </c>
      <c r="B19" s="1" t="s">
        <v>38</v>
      </c>
      <c r="C19" s="1" t="s">
        <v>43</v>
      </c>
      <c r="D19" s="1" t="s">
        <v>59</v>
      </c>
      <c r="E19" s="1" t="s">
        <v>45</v>
      </c>
      <c r="F19" s="1">
        <v>9</v>
      </c>
      <c r="G19" s="3">
        <v>242.91</v>
      </c>
      <c r="H19" s="3">
        <v>130.5</v>
      </c>
    </row>
    <row r="20" spans="1:8">
      <c r="A20" s="32">
        <v>40566</v>
      </c>
      <c r="B20" s="1" t="s">
        <v>52</v>
      </c>
      <c r="C20" s="1" t="s">
        <v>43</v>
      </c>
      <c r="D20" s="1" t="s">
        <v>44</v>
      </c>
      <c r="E20" s="1" t="s">
        <v>60</v>
      </c>
      <c r="F20" s="1">
        <v>60</v>
      </c>
      <c r="G20" s="3">
        <v>1439.3999999999999</v>
      </c>
      <c r="H20" s="3">
        <v>660</v>
      </c>
    </row>
    <row r="21" spans="1:8">
      <c r="A21" s="32">
        <v>40563</v>
      </c>
      <c r="B21" s="1" t="s">
        <v>54</v>
      </c>
      <c r="C21" s="1" t="s">
        <v>39</v>
      </c>
      <c r="D21" s="1" t="s">
        <v>44</v>
      </c>
      <c r="E21" s="1" t="s">
        <v>55</v>
      </c>
      <c r="F21" s="1">
        <v>7</v>
      </c>
      <c r="G21" s="3">
        <v>146.92999999999998</v>
      </c>
      <c r="H21" s="3">
        <v>64.75</v>
      </c>
    </row>
    <row r="22" spans="1:8">
      <c r="A22" s="32">
        <v>40568</v>
      </c>
      <c r="B22" s="1" t="s">
        <v>38</v>
      </c>
      <c r="C22" s="1" t="s">
        <v>39</v>
      </c>
      <c r="D22" s="1" t="s">
        <v>40</v>
      </c>
      <c r="E22" s="1" t="s">
        <v>62</v>
      </c>
      <c r="F22" s="1">
        <v>50</v>
      </c>
      <c r="G22" s="3">
        <v>1349.5</v>
      </c>
      <c r="H22" s="3">
        <v>725</v>
      </c>
    </row>
    <row r="23" spans="1:8">
      <c r="A23" s="32">
        <v>40558</v>
      </c>
      <c r="B23" s="1" t="s">
        <v>52</v>
      </c>
      <c r="C23" s="1" t="s">
        <v>46</v>
      </c>
      <c r="D23" s="1" t="s">
        <v>63</v>
      </c>
      <c r="E23" s="1" t="s">
        <v>72</v>
      </c>
      <c r="F23" s="1">
        <v>16</v>
      </c>
      <c r="G23" s="3">
        <v>383.84</v>
      </c>
      <c r="H23" s="3">
        <v>176</v>
      </c>
    </row>
    <row r="24" spans="1:8">
      <c r="A24" s="32">
        <v>40568</v>
      </c>
      <c r="B24" s="1" t="s">
        <v>42</v>
      </c>
      <c r="C24" s="1" t="s">
        <v>53</v>
      </c>
      <c r="D24" s="1" t="s">
        <v>44</v>
      </c>
      <c r="E24" s="1" t="s">
        <v>88</v>
      </c>
      <c r="F24" s="1">
        <v>28</v>
      </c>
      <c r="G24" s="3">
        <v>643.71999999999991</v>
      </c>
      <c r="H24" s="3">
        <v>280</v>
      </c>
    </row>
    <row r="25" spans="1:8">
      <c r="A25" s="32">
        <v>40549</v>
      </c>
      <c r="B25" s="1" t="s">
        <v>50</v>
      </c>
      <c r="C25" s="1" t="s">
        <v>43</v>
      </c>
      <c r="D25" s="1" t="s">
        <v>63</v>
      </c>
      <c r="E25" s="1" t="s">
        <v>71</v>
      </c>
      <c r="F25" s="1">
        <v>53</v>
      </c>
      <c r="G25" s="3">
        <v>1006.4699999999999</v>
      </c>
      <c r="H25" s="3">
        <v>424</v>
      </c>
    </row>
    <row r="26" spans="1:8">
      <c r="A26" s="32">
        <v>40567</v>
      </c>
      <c r="B26" s="1" t="s">
        <v>38</v>
      </c>
      <c r="C26" s="1" t="s">
        <v>53</v>
      </c>
      <c r="D26" s="1" t="s">
        <v>59</v>
      </c>
      <c r="E26" s="1" t="s">
        <v>41</v>
      </c>
      <c r="F26" s="1">
        <v>61</v>
      </c>
      <c r="G26" s="3">
        <v>1646.3899999999999</v>
      </c>
      <c r="H26" s="3">
        <v>884.5</v>
      </c>
    </row>
    <row r="27" spans="1:8">
      <c r="A27" s="32">
        <v>40566</v>
      </c>
      <c r="B27" s="1" t="s">
        <v>54</v>
      </c>
      <c r="C27" s="1" t="s">
        <v>53</v>
      </c>
      <c r="D27" s="1" t="s">
        <v>47</v>
      </c>
      <c r="E27" s="1" t="s">
        <v>61</v>
      </c>
      <c r="F27" s="1">
        <v>23</v>
      </c>
      <c r="G27" s="3">
        <v>482.77</v>
      </c>
      <c r="H27" s="3">
        <v>212.75</v>
      </c>
    </row>
    <row r="28" spans="1:8">
      <c r="A28" s="32">
        <v>40545</v>
      </c>
      <c r="B28" s="1" t="s">
        <v>50</v>
      </c>
      <c r="C28" s="1" t="s">
        <v>46</v>
      </c>
      <c r="D28" s="1" t="s">
        <v>40</v>
      </c>
      <c r="E28" s="1" t="s">
        <v>58</v>
      </c>
      <c r="F28" s="1">
        <v>16</v>
      </c>
      <c r="G28" s="3">
        <v>303.83999999999997</v>
      </c>
      <c r="H28" s="3">
        <v>128</v>
      </c>
    </row>
    <row r="29" spans="1:8">
      <c r="A29" s="32">
        <v>40557</v>
      </c>
      <c r="B29" s="1" t="s">
        <v>38</v>
      </c>
      <c r="C29" s="1" t="s">
        <v>46</v>
      </c>
      <c r="D29" s="1" t="s">
        <v>22</v>
      </c>
      <c r="E29" s="1" t="s">
        <v>71</v>
      </c>
      <c r="F29" s="1">
        <v>43</v>
      </c>
      <c r="G29" s="3">
        <v>1160.57</v>
      </c>
      <c r="H29" s="3">
        <v>623.5</v>
      </c>
    </row>
    <row r="30" spans="1:8">
      <c r="A30" s="32">
        <v>40569</v>
      </c>
      <c r="B30" s="1" t="s">
        <v>54</v>
      </c>
      <c r="C30" s="1" t="s">
        <v>39</v>
      </c>
      <c r="D30" s="1" t="s">
        <v>59</v>
      </c>
      <c r="E30" s="1" t="s">
        <v>58</v>
      </c>
      <c r="F30" s="1">
        <v>29</v>
      </c>
      <c r="G30" s="3">
        <v>608.70999999999992</v>
      </c>
      <c r="H30" s="3">
        <v>268.25</v>
      </c>
    </row>
    <row r="31" spans="1:8">
      <c r="A31" s="32">
        <v>40556</v>
      </c>
      <c r="B31" s="1" t="s">
        <v>52</v>
      </c>
      <c r="C31" s="1" t="s">
        <v>39</v>
      </c>
      <c r="D31" s="1" t="s">
        <v>40</v>
      </c>
      <c r="E31" s="1" t="s">
        <v>60</v>
      </c>
      <c r="F31" s="1">
        <v>60</v>
      </c>
      <c r="G31" s="3">
        <v>1439.3999999999999</v>
      </c>
      <c r="H31" s="3">
        <v>660</v>
      </c>
    </row>
    <row r="32" spans="1:8">
      <c r="A32" s="32">
        <v>40571</v>
      </c>
      <c r="B32" s="1" t="s">
        <v>52</v>
      </c>
      <c r="C32" s="1" t="s">
        <v>43</v>
      </c>
      <c r="D32" s="1" t="s">
        <v>59</v>
      </c>
      <c r="E32" s="1" t="s">
        <v>80</v>
      </c>
      <c r="F32" s="1">
        <v>19</v>
      </c>
      <c r="G32" s="3">
        <v>455.80999999999995</v>
      </c>
      <c r="H32" s="3">
        <v>209</v>
      </c>
    </row>
    <row r="33" spans="1:8">
      <c r="A33" s="32">
        <v>40557</v>
      </c>
      <c r="B33" s="1" t="s">
        <v>38</v>
      </c>
      <c r="C33" s="1" t="s">
        <v>53</v>
      </c>
      <c r="D33" s="1" t="s">
        <v>44</v>
      </c>
      <c r="E33" s="1" t="s">
        <v>60</v>
      </c>
      <c r="F33" s="1">
        <v>29</v>
      </c>
      <c r="G33" s="3">
        <v>782.70999999999992</v>
      </c>
      <c r="H33" s="3">
        <v>420.5</v>
      </c>
    </row>
    <row r="34" spans="1:8">
      <c r="A34" s="32">
        <v>40568</v>
      </c>
      <c r="B34" s="1" t="s">
        <v>52</v>
      </c>
      <c r="C34" s="1" t="s">
        <v>43</v>
      </c>
      <c r="D34" s="1" t="s">
        <v>44</v>
      </c>
      <c r="E34" s="1" t="s">
        <v>80</v>
      </c>
      <c r="F34" s="1">
        <v>21</v>
      </c>
      <c r="G34" s="3">
        <v>503.78999999999996</v>
      </c>
      <c r="H34" s="3">
        <v>231</v>
      </c>
    </row>
    <row r="35" spans="1:8">
      <c r="A35" s="32">
        <v>40563</v>
      </c>
      <c r="B35" s="1" t="s">
        <v>42</v>
      </c>
      <c r="C35" s="1" t="s">
        <v>43</v>
      </c>
      <c r="D35" s="1" t="s">
        <v>47</v>
      </c>
      <c r="E35" s="1" t="s">
        <v>81</v>
      </c>
      <c r="F35" s="1">
        <v>28</v>
      </c>
      <c r="G35" s="3">
        <v>643.71999999999991</v>
      </c>
      <c r="H35" s="3">
        <v>280</v>
      </c>
    </row>
    <row r="36" spans="1:8">
      <c r="A36" s="32">
        <v>40552</v>
      </c>
      <c r="B36" s="1" t="s">
        <v>50</v>
      </c>
      <c r="C36" s="1" t="s">
        <v>46</v>
      </c>
      <c r="D36" s="1" t="s">
        <v>59</v>
      </c>
      <c r="E36" s="1" t="s">
        <v>70</v>
      </c>
      <c r="F36" s="1">
        <v>45</v>
      </c>
      <c r="G36" s="3">
        <v>854.55</v>
      </c>
      <c r="H36" s="3">
        <v>360</v>
      </c>
    </row>
    <row r="37" spans="1:8">
      <c r="A37" s="32">
        <v>40568</v>
      </c>
      <c r="B37" s="1" t="s">
        <v>38</v>
      </c>
      <c r="C37" s="1" t="s">
        <v>53</v>
      </c>
      <c r="D37" s="1" t="s">
        <v>47</v>
      </c>
      <c r="E37" s="1" t="s">
        <v>61</v>
      </c>
      <c r="F37" s="1">
        <v>11</v>
      </c>
      <c r="G37" s="3">
        <v>296.89</v>
      </c>
      <c r="H37" s="3">
        <v>159.5</v>
      </c>
    </row>
    <row r="38" spans="1:8">
      <c r="A38" s="32">
        <v>40545</v>
      </c>
      <c r="B38" s="1" t="s">
        <v>54</v>
      </c>
      <c r="C38" s="1" t="s">
        <v>43</v>
      </c>
      <c r="D38" s="1" t="s">
        <v>40</v>
      </c>
      <c r="E38" s="1" t="s">
        <v>65</v>
      </c>
      <c r="F38" s="1">
        <v>58</v>
      </c>
      <c r="G38" s="3">
        <v>1217.4199999999998</v>
      </c>
      <c r="H38" s="3">
        <v>536.5</v>
      </c>
    </row>
    <row r="39" spans="1:8">
      <c r="A39" s="32">
        <v>40548</v>
      </c>
      <c r="B39" s="1" t="s">
        <v>42</v>
      </c>
      <c r="C39" s="1" t="s">
        <v>53</v>
      </c>
      <c r="D39" s="1" t="s">
        <v>22</v>
      </c>
      <c r="E39" s="1" t="s">
        <v>41</v>
      </c>
      <c r="F39" s="1">
        <v>57</v>
      </c>
      <c r="G39" s="3">
        <v>1310.4299999999998</v>
      </c>
      <c r="H39" s="3">
        <v>570</v>
      </c>
    </row>
    <row r="40" spans="1:8">
      <c r="A40" s="32">
        <v>40548</v>
      </c>
      <c r="B40" s="1" t="s">
        <v>54</v>
      </c>
      <c r="C40" s="1" t="s">
        <v>43</v>
      </c>
      <c r="D40" s="1" t="s">
        <v>63</v>
      </c>
      <c r="E40" s="1" t="s">
        <v>65</v>
      </c>
      <c r="F40" s="1">
        <v>39</v>
      </c>
      <c r="G40" s="3">
        <v>818.6099999999999</v>
      </c>
      <c r="H40" s="3">
        <v>360.75</v>
      </c>
    </row>
    <row r="41" spans="1:8">
      <c r="A41" s="32">
        <v>40568</v>
      </c>
      <c r="B41" s="1" t="s">
        <v>52</v>
      </c>
      <c r="C41" s="1" t="s">
        <v>53</v>
      </c>
      <c r="D41" s="1" t="s">
        <v>22</v>
      </c>
      <c r="E41" s="1" t="s">
        <v>79</v>
      </c>
      <c r="F41" s="1">
        <v>13</v>
      </c>
      <c r="G41" s="3">
        <v>311.87</v>
      </c>
      <c r="H41" s="3">
        <v>143</v>
      </c>
    </row>
    <row r="42" spans="1:8">
      <c r="A42" s="32">
        <v>40548</v>
      </c>
      <c r="B42" s="1" t="s">
        <v>38</v>
      </c>
      <c r="C42" s="1" t="s">
        <v>53</v>
      </c>
      <c r="D42" s="1" t="s">
        <v>22</v>
      </c>
      <c r="E42" s="1" t="s">
        <v>62</v>
      </c>
      <c r="F42" s="1">
        <v>54</v>
      </c>
      <c r="G42" s="3">
        <v>1457.4599999999998</v>
      </c>
      <c r="H42" s="3">
        <v>783</v>
      </c>
    </row>
    <row r="43" spans="1:8">
      <c r="A43" s="32">
        <v>40552</v>
      </c>
      <c r="B43" s="1" t="s">
        <v>52</v>
      </c>
      <c r="C43" s="1" t="s">
        <v>39</v>
      </c>
      <c r="D43" s="1" t="s">
        <v>44</v>
      </c>
      <c r="E43" s="1" t="s">
        <v>51</v>
      </c>
      <c r="F43" s="1">
        <v>10</v>
      </c>
      <c r="G43" s="3">
        <v>239.89999999999998</v>
      </c>
      <c r="H43" s="3">
        <v>110</v>
      </c>
    </row>
    <row r="44" spans="1:8">
      <c r="A44" s="32">
        <v>40556</v>
      </c>
      <c r="B44" s="1" t="s">
        <v>50</v>
      </c>
      <c r="C44" s="1" t="s">
        <v>43</v>
      </c>
      <c r="D44" s="1" t="s">
        <v>47</v>
      </c>
      <c r="E44" s="1" t="s">
        <v>88</v>
      </c>
      <c r="F44" s="1">
        <v>62</v>
      </c>
      <c r="G44" s="3">
        <v>1177.3799999999999</v>
      </c>
      <c r="H44" s="3">
        <v>496</v>
      </c>
    </row>
    <row r="45" spans="1:8">
      <c r="A45" s="32">
        <v>40561</v>
      </c>
      <c r="B45" s="1" t="s">
        <v>50</v>
      </c>
      <c r="C45" s="1" t="s">
        <v>39</v>
      </c>
      <c r="D45" s="1" t="s">
        <v>47</v>
      </c>
      <c r="E45" s="1" t="s">
        <v>55</v>
      </c>
      <c r="F45" s="1">
        <v>51</v>
      </c>
      <c r="G45" s="3">
        <v>968.4899999999999</v>
      </c>
      <c r="H45" s="3">
        <v>408</v>
      </c>
    </row>
    <row r="46" spans="1:8">
      <c r="A46" s="32">
        <v>40555</v>
      </c>
      <c r="B46" s="1" t="s">
        <v>42</v>
      </c>
      <c r="C46" s="1" t="s">
        <v>53</v>
      </c>
      <c r="D46" s="1" t="s">
        <v>59</v>
      </c>
      <c r="E46" s="1" t="s">
        <v>70</v>
      </c>
      <c r="F46" s="1">
        <v>22</v>
      </c>
      <c r="G46" s="3">
        <v>505.78</v>
      </c>
      <c r="H46" s="3">
        <v>220</v>
      </c>
    </row>
    <row r="47" spans="1:8">
      <c r="A47" s="32">
        <v>40555</v>
      </c>
      <c r="B47" s="1" t="s">
        <v>42</v>
      </c>
      <c r="C47" s="1" t="s">
        <v>43</v>
      </c>
      <c r="D47" s="1" t="s">
        <v>40</v>
      </c>
      <c r="E47" s="1" t="s">
        <v>48</v>
      </c>
      <c r="F47" s="1">
        <v>50</v>
      </c>
      <c r="G47" s="3">
        <v>1149.5</v>
      </c>
      <c r="H47" s="3">
        <v>500</v>
      </c>
    </row>
    <row r="48" spans="1:8">
      <c r="A48" s="32">
        <v>40553</v>
      </c>
      <c r="B48" s="1" t="s">
        <v>52</v>
      </c>
      <c r="C48" s="1" t="s">
        <v>39</v>
      </c>
      <c r="D48" s="1" t="s">
        <v>47</v>
      </c>
      <c r="E48" s="1" t="s">
        <v>58</v>
      </c>
      <c r="F48" s="1">
        <v>9</v>
      </c>
      <c r="G48" s="3">
        <v>215.91</v>
      </c>
      <c r="H48" s="3">
        <v>99</v>
      </c>
    </row>
    <row r="49" spans="1:8">
      <c r="A49" s="32">
        <v>40544</v>
      </c>
      <c r="B49" s="1" t="s">
        <v>42</v>
      </c>
      <c r="C49" s="1" t="s">
        <v>46</v>
      </c>
      <c r="D49" s="1" t="s">
        <v>59</v>
      </c>
      <c r="E49" s="1" t="s">
        <v>62</v>
      </c>
      <c r="F49" s="1">
        <v>24</v>
      </c>
      <c r="G49" s="3">
        <v>551.76</v>
      </c>
      <c r="H49" s="3">
        <v>240</v>
      </c>
    </row>
    <row r="50" spans="1:8">
      <c r="A50" s="32">
        <v>40560</v>
      </c>
      <c r="B50" s="1" t="s">
        <v>38</v>
      </c>
      <c r="C50" s="1" t="s">
        <v>43</v>
      </c>
      <c r="D50" s="1" t="s">
        <v>59</v>
      </c>
      <c r="E50" s="1" t="s">
        <v>49</v>
      </c>
      <c r="F50" s="1">
        <v>42</v>
      </c>
      <c r="G50" s="3">
        <v>1133.58</v>
      </c>
      <c r="H50" s="3">
        <v>609</v>
      </c>
    </row>
    <row r="51" spans="1:8">
      <c r="A51" s="32">
        <v>40545</v>
      </c>
      <c r="B51" s="1" t="s">
        <v>42</v>
      </c>
      <c r="C51" s="1" t="s">
        <v>43</v>
      </c>
      <c r="D51" s="1" t="s">
        <v>63</v>
      </c>
      <c r="E51" s="1" t="s">
        <v>45</v>
      </c>
      <c r="F51" s="1">
        <v>17</v>
      </c>
      <c r="G51" s="3">
        <v>390.83</v>
      </c>
      <c r="H51" s="3">
        <v>170</v>
      </c>
    </row>
    <row r="52" spans="1:8">
      <c r="A52" s="32">
        <v>40572</v>
      </c>
      <c r="B52" s="1" t="s">
        <v>42</v>
      </c>
      <c r="C52" s="1" t="s">
        <v>46</v>
      </c>
      <c r="D52" s="1" t="s">
        <v>63</v>
      </c>
      <c r="E52" s="1" t="s">
        <v>70</v>
      </c>
      <c r="F52" s="1">
        <v>20</v>
      </c>
      <c r="G52" s="3">
        <v>459.79999999999995</v>
      </c>
      <c r="H52" s="3">
        <v>200</v>
      </c>
    </row>
    <row r="53" spans="1:8">
      <c r="A53" s="32">
        <v>40569</v>
      </c>
      <c r="B53" s="1" t="s">
        <v>38</v>
      </c>
      <c r="C53" s="1" t="s">
        <v>43</v>
      </c>
      <c r="D53" s="1" t="s">
        <v>40</v>
      </c>
      <c r="E53" s="1" t="s">
        <v>74</v>
      </c>
      <c r="F53" s="1">
        <v>20</v>
      </c>
      <c r="G53" s="3">
        <v>539.79999999999995</v>
      </c>
      <c r="H53" s="3">
        <v>290</v>
      </c>
    </row>
    <row r="54" spans="1:8">
      <c r="A54" s="32">
        <v>40556</v>
      </c>
      <c r="B54" s="1" t="s">
        <v>50</v>
      </c>
      <c r="C54" s="1" t="s">
        <v>39</v>
      </c>
      <c r="D54" s="1" t="s">
        <v>44</v>
      </c>
      <c r="E54" s="1" t="s">
        <v>67</v>
      </c>
      <c r="F54" s="1">
        <v>11</v>
      </c>
      <c r="G54" s="3">
        <v>208.89</v>
      </c>
      <c r="H54" s="3">
        <v>88</v>
      </c>
    </row>
    <row r="55" spans="1:8">
      <c r="A55" s="32">
        <v>40545</v>
      </c>
      <c r="B55" s="1" t="s">
        <v>38</v>
      </c>
      <c r="C55" s="1" t="s">
        <v>46</v>
      </c>
      <c r="D55" s="1" t="s">
        <v>22</v>
      </c>
      <c r="E55" s="1" t="s">
        <v>58</v>
      </c>
      <c r="F55" s="1">
        <v>22</v>
      </c>
      <c r="G55" s="3">
        <v>593.78</v>
      </c>
      <c r="H55" s="3">
        <v>319</v>
      </c>
    </row>
    <row r="56" spans="1:8">
      <c r="A56" s="32">
        <v>40566</v>
      </c>
      <c r="B56" s="1" t="s">
        <v>42</v>
      </c>
      <c r="C56" s="1" t="s">
        <v>43</v>
      </c>
      <c r="D56" s="1" t="s">
        <v>47</v>
      </c>
      <c r="E56" s="1" t="s">
        <v>64</v>
      </c>
      <c r="F56" s="1">
        <v>19</v>
      </c>
      <c r="G56" s="3">
        <v>436.80999999999995</v>
      </c>
      <c r="H56" s="3">
        <v>190</v>
      </c>
    </row>
    <row r="57" spans="1:8">
      <c r="A57" s="32">
        <v>40564</v>
      </c>
      <c r="B57" s="1" t="s">
        <v>52</v>
      </c>
      <c r="C57" s="1" t="s">
        <v>39</v>
      </c>
      <c r="D57" s="1" t="s">
        <v>44</v>
      </c>
      <c r="E57" s="1" t="s">
        <v>41</v>
      </c>
      <c r="F57" s="1">
        <v>32</v>
      </c>
      <c r="G57" s="3">
        <v>767.68</v>
      </c>
      <c r="H57" s="3">
        <v>352</v>
      </c>
    </row>
    <row r="58" spans="1:8">
      <c r="A58" s="32">
        <v>40551</v>
      </c>
      <c r="B58" s="1" t="s">
        <v>38</v>
      </c>
      <c r="C58" s="1" t="s">
        <v>46</v>
      </c>
      <c r="D58" s="1" t="s">
        <v>63</v>
      </c>
      <c r="E58" s="1" t="s">
        <v>57</v>
      </c>
      <c r="F58" s="1">
        <v>26</v>
      </c>
      <c r="G58" s="3">
        <v>701.74</v>
      </c>
      <c r="H58" s="3">
        <v>377</v>
      </c>
    </row>
    <row r="59" spans="1:8">
      <c r="A59" s="32">
        <v>40562</v>
      </c>
      <c r="B59" s="1" t="s">
        <v>38</v>
      </c>
      <c r="C59" s="1" t="s">
        <v>46</v>
      </c>
      <c r="D59" s="1" t="s">
        <v>59</v>
      </c>
      <c r="E59" s="1" t="s">
        <v>75</v>
      </c>
      <c r="F59" s="1">
        <v>57</v>
      </c>
      <c r="G59" s="3">
        <v>1538.4299999999998</v>
      </c>
      <c r="H59" s="3">
        <v>826.5</v>
      </c>
    </row>
    <row r="60" spans="1:8">
      <c r="A60" s="32">
        <v>40567</v>
      </c>
      <c r="B60" s="1" t="s">
        <v>50</v>
      </c>
      <c r="C60" s="1" t="s">
        <v>39</v>
      </c>
      <c r="D60" s="1" t="s">
        <v>47</v>
      </c>
      <c r="E60" s="1" t="s">
        <v>70</v>
      </c>
      <c r="F60" s="1">
        <v>57</v>
      </c>
      <c r="G60" s="3">
        <v>1082.4299999999998</v>
      </c>
      <c r="H60" s="3">
        <v>456</v>
      </c>
    </row>
    <row r="61" spans="1:8">
      <c r="A61" s="32">
        <v>40555</v>
      </c>
      <c r="B61" s="1" t="s">
        <v>38</v>
      </c>
      <c r="C61" s="1" t="s">
        <v>39</v>
      </c>
      <c r="D61" s="1" t="s">
        <v>22</v>
      </c>
      <c r="E61" s="1" t="s">
        <v>77</v>
      </c>
      <c r="F61" s="1">
        <v>59</v>
      </c>
      <c r="G61" s="3">
        <v>1592.4099999999999</v>
      </c>
      <c r="H61" s="3">
        <v>855.5</v>
      </c>
    </row>
    <row r="62" spans="1:8">
      <c r="A62" s="32">
        <v>40554</v>
      </c>
      <c r="B62" s="1" t="s">
        <v>42</v>
      </c>
      <c r="C62" s="1" t="s">
        <v>43</v>
      </c>
      <c r="D62" s="1" t="s">
        <v>63</v>
      </c>
      <c r="E62" s="1" t="s">
        <v>82</v>
      </c>
      <c r="F62" s="1">
        <v>15</v>
      </c>
      <c r="G62" s="3">
        <v>344.84999999999997</v>
      </c>
      <c r="H62" s="3">
        <v>150</v>
      </c>
    </row>
    <row r="63" spans="1:8">
      <c r="A63" s="32">
        <v>40566</v>
      </c>
      <c r="B63" s="1" t="s">
        <v>38</v>
      </c>
      <c r="C63" s="1" t="s">
        <v>53</v>
      </c>
      <c r="D63" s="1" t="s">
        <v>63</v>
      </c>
      <c r="E63" s="1" t="s">
        <v>73</v>
      </c>
      <c r="F63" s="1">
        <v>50</v>
      </c>
      <c r="G63" s="3">
        <v>1349.5</v>
      </c>
      <c r="H63" s="3">
        <v>725</v>
      </c>
    </row>
    <row r="64" spans="1:8">
      <c r="A64" s="32">
        <v>40566</v>
      </c>
      <c r="B64" s="1" t="s">
        <v>54</v>
      </c>
      <c r="C64" s="1" t="s">
        <v>39</v>
      </c>
      <c r="D64" s="1" t="s">
        <v>44</v>
      </c>
      <c r="E64" s="1" t="s">
        <v>48</v>
      </c>
      <c r="F64" s="1">
        <v>29</v>
      </c>
      <c r="G64" s="3">
        <v>608.70999999999992</v>
      </c>
      <c r="H64" s="3">
        <v>268.25</v>
      </c>
    </row>
    <row r="65" spans="1:8">
      <c r="A65" s="32">
        <v>40573</v>
      </c>
      <c r="B65" s="1" t="s">
        <v>54</v>
      </c>
      <c r="C65" s="1" t="s">
        <v>46</v>
      </c>
      <c r="D65" s="1" t="s">
        <v>63</v>
      </c>
      <c r="E65" s="1" t="s">
        <v>78</v>
      </c>
      <c r="F65" s="1">
        <v>23</v>
      </c>
      <c r="G65" s="3">
        <v>482.77</v>
      </c>
      <c r="H65" s="3">
        <v>212.75</v>
      </c>
    </row>
    <row r="66" spans="1:8">
      <c r="A66" s="32">
        <v>40548</v>
      </c>
      <c r="B66" s="1" t="s">
        <v>42</v>
      </c>
      <c r="C66" s="1" t="s">
        <v>39</v>
      </c>
      <c r="D66" s="1" t="s">
        <v>63</v>
      </c>
      <c r="E66" s="1" t="s">
        <v>95</v>
      </c>
      <c r="F66" s="1">
        <v>10</v>
      </c>
      <c r="G66" s="3">
        <v>229.89999999999998</v>
      </c>
      <c r="H66" s="3">
        <v>100</v>
      </c>
    </row>
    <row r="67" spans="1:8">
      <c r="A67" s="32">
        <v>40572</v>
      </c>
      <c r="B67" s="1" t="s">
        <v>50</v>
      </c>
      <c r="C67" s="1" t="s">
        <v>39</v>
      </c>
      <c r="D67" s="1" t="s">
        <v>40</v>
      </c>
      <c r="E67" s="1" t="s">
        <v>70</v>
      </c>
      <c r="F67" s="1">
        <v>40</v>
      </c>
      <c r="G67" s="3">
        <v>759.59999999999991</v>
      </c>
      <c r="H67" s="3">
        <v>320</v>
      </c>
    </row>
    <row r="68" spans="1:8">
      <c r="A68" s="32">
        <v>40548</v>
      </c>
      <c r="B68" s="1" t="s">
        <v>54</v>
      </c>
      <c r="C68" s="1" t="s">
        <v>43</v>
      </c>
      <c r="D68" s="1" t="s">
        <v>40</v>
      </c>
      <c r="E68" s="1" t="s">
        <v>48</v>
      </c>
      <c r="F68" s="1">
        <v>23</v>
      </c>
      <c r="G68" s="3">
        <v>482.77</v>
      </c>
      <c r="H68" s="3">
        <v>212.75</v>
      </c>
    </row>
    <row r="69" spans="1:8">
      <c r="A69" s="32">
        <v>40568</v>
      </c>
      <c r="B69" s="1" t="s">
        <v>42</v>
      </c>
      <c r="C69" s="1" t="s">
        <v>53</v>
      </c>
      <c r="D69" s="1" t="s">
        <v>47</v>
      </c>
      <c r="E69" s="1" t="s">
        <v>73</v>
      </c>
      <c r="F69" s="1">
        <v>10</v>
      </c>
      <c r="G69" s="3">
        <v>229.89999999999998</v>
      </c>
      <c r="H69" s="3">
        <v>100</v>
      </c>
    </row>
    <row r="70" spans="1:8">
      <c r="A70" s="32">
        <v>40560</v>
      </c>
      <c r="B70" s="1" t="s">
        <v>38</v>
      </c>
      <c r="C70" s="1" t="s">
        <v>46</v>
      </c>
      <c r="D70" s="1" t="s">
        <v>63</v>
      </c>
      <c r="E70" s="1" t="s">
        <v>45</v>
      </c>
      <c r="F70" s="1">
        <v>47</v>
      </c>
      <c r="G70" s="3">
        <v>1268.53</v>
      </c>
      <c r="H70" s="3">
        <v>681.5</v>
      </c>
    </row>
    <row r="71" spans="1:8">
      <c r="A71" s="32">
        <v>40565</v>
      </c>
      <c r="B71" s="1" t="s">
        <v>50</v>
      </c>
      <c r="C71" s="1" t="s">
        <v>46</v>
      </c>
      <c r="D71" s="1" t="s">
        <v>63</v>
      </c>
      <c r="E71" s="1" t="s">
        <v>68</v>
      </c>
      <c r="F71" s="1">
        <v>64</v>
      </c>
      <c r="G71" s="3">
        <v>1215.3599999999999</v>
      </c>
      <c r="H71" s="3">
        <v>512</v>
      </c>
    </row>
    <row r="72" spans="1:8">
      <c r="A72" s="32">
        <v>40573</v>
      </c>
      <c r="B72" s="1" t="s">
        <v>42</v>
      </c>
      <c r="C72" s="1" t="s">
        <v>53</v>
      </c>
      <c r="D72" s="1" t="s">
        <v>47</v>
      </c>
      <c r="E72" s="1" t="s">
        <v>80</v>
      </c>
      <c r="F72" s="1">
        <v>10</v>
      </c>
      <c r="G72" s="3">
        <v>229.89999999999998</v>
      </c>
      <c r="H72" s="3">
        <v>100</v>
      </c>
    </row>
    <row r="73" spans="1:8">
      <c r="A73" s="32">
        <v>40551</v>
      </c>
      <c r="B73" s="1" t="s">
        <v>42</v>
      </c>
      <c r="C73" s="1" t="s">
        <v>43</v>
      </c>
      <c r="D73" s="1" t="s">
        <v>63</v>
      </c>
      <c r="E73" s="1" t="s">
        <v>96</v>
      </c>
      <c r="F73" s="1">
        <v>63</v>
      </c>
      <c r="G73" s="3">
        <v>1448.37</v>
      </c>
      <c r="H73" s="3">
        <v>630</v>
      </c>
    </row>
    <row r="74" spans="1:8">
      <c r="A74" s="32">
        <v>40557</v>
      </c>
      <c r="B74" s="1" t="s">
        <v>42</v>
      </c>
      <c r="C74" s="1" t="s">
        <v>43</v>
      </c>
      <c r="D74" s="1" t="s">
        <v>44</v>
      </c>
      <c r="E74" s="1" t="s">
        <v>76</v>
      </c>
      <c r="F74" s="1">
        <v>52</v>
      </c>
      <c r="G74" s="3">
        <v>1195.48</v>
      </c>
      <c r="H74" s="3">
        <v>520</v>
      </c>
    </row>
    <row r="75" spans="1:8">
      <c r="A75" s="32">
        <v>40552</v>
      </c>
      <c r="B75" s="1" t="s">
        <v>50</v>
      </c>
      <c r="C75" s="1" t="s">
        <v>43</v>
      </c>
      <c r="D75" s="1" t="s">
        <v>63</v>
      </c>
      <c r="E75" s="1" t="s">
        <v>41</v>
      </c>
      <c r="F75" s="1">
        <v>22</v>
      </c>
      <c r="G75" s="3">
        <v>417.78</v>
      </c>
      <c r="H75" s="3">
        <v>176</v>
      </c>
    </row>
    <row r="76" spans="1:8">
      <c r="A76" s="32">
        <v>40565</v>
      </c>
      <c r="B76" s="1" t="s">
        <v>50</v>
      </c>
      <c r="C76" s="1" t="s">
        <v>53</v>
      </c>
      <c r="D76" s="1" t="s">
        <v>63</v>
      </c>
      <c r="E76" s="1" t="s">
        <v>79</v>
      </c>
      <c r="F76" s="1">
        <v>29</v>
      </c>
      <c r="G76" s="3">
        <v>550.70999999999992</v>
      </c>
      <c r="H76" s="3">
        <v>232</v>
      </c>
    </row>
    <row r="77" spans="1:8">
      <c r="A77" s="32">
        <v>40553</v>
      </c>
      <c r="B77" s="1" t="s">
        <v>42</v>
      </c>
      <c r="C77" s="1" t="s">
        <v>53</v>
      </c>
      <c r="D77" s="1" t="s">
        <v>44</v>
      </c>
      <c r="E77" s="1" t="s">
        <v>58</v>
      </c>
      <c r="F77" s="1">
        <v>50</v>
      </c>
      <c r="G77" s="3">
        <v>1149.5</v>
      </c>
      <c r="H77" s="3">
        <v>500</v>
      </c>
    </row>
    <row r="78" spans="1:8">
      <c r="A78" s="32">
        <v>40569</v>
      </c>
      <c r="B78" s="1" t="s">
        <v>54</v>
      </c>
      <c r="C78" s="1" t="s">
        <v>46</v>
      </c>
      <c r="D78" s="1" t="s">
        <v>40</v>
      </c>
      <c r="E78" s="1" t="s">
        <v>51</v>
      </c>
      <c r="F78" s="1">
        <v>50</v>
      </c>
      <c r="G78" s="3">
        <v>1049.5</v>
      </c>
      <c r="H78" s="3">
        <v>462.5</v>
      </c>
    </row>
    <row r="79" spans="1:8">
      <c r="A79" s="32">
        <v>40557</v>
      </c>
      <c r="B79" s="1" t="s">
        <v>52</v>
      </c>
      <c r="C79" s="1" t="s">
        <v>43</v>
      </c>
      <c r="D79" s="1" t="s">
        <v>40</v>
      </c>
      <c r="E79" s="1" t="s">
        <v>74</v>
      </c>
      <c r="F79" s="1">
        <v>48</v>
      </c>
      <c r="G79" s="3">
        <v>1151.52</v>
      </c>
      <c r="H79" s="3">
        <v>528</v>
      </c>
    </row>
    <row r="80" spans="1:8">
      <c r="A80" s="32">
        <v>40556</v>
      </c>
      <c r="B80" s="1" t="s">
        <v>38</v>
      </c>
      <c r="C80" s="1" t="s">
        <v>39</v>
      </c>
      <c r="D80" s="1" t="s">
        <v>47</v>
      </c>
      <c r="E80" s="1" t="s">
        <v>49</v>
      </c>
      <c r="F80" s="1">
        <v>27</v>
      </c>
      <c r="G80" s="3">
        <v>728.7299999999999</v>
      </c>
      <c r="H80" s="3">
        <v>391.5</v>
      </c>
    </row>
    <row r="81" spans="1:8">
      <c r="A81" s="32">
        <v>40555</v>
      </c>
      <c r="B81" s="1" t="s">
        <v>42</v>
      </c>
      <c r="C81" s="1" t="s">
        <v>46</v>
      </c>
      <c r="D81" s="1" t="s">
        <v>63</v>
      </c>
      <c r="E81" s="1" t="s">
        <v>56</v>
      </c>
      <c r="F81" s="1">
        <v>6</v>
      </c>
      <c r="G81" s="3">
        <v>137.94</v>
      </c>
      <c r="H81" s="3">
        <v>60</v>
      </c>
    </row>
    <row r="82" spans="1:8">
      <c r="A82" s="32">
        <v>40571</v>
      </c>
      <c r="B82" s="1" t="s">
        <v>52</v>
      </c>
      <c r="C82" s="1" t="s">
        <v>53</v>
      </c>
      <c r="D82" s="1" t="s">
        <v>47</v>
      </c>
      <c r="E82" s="1" t="s">
        <v>75</v>
      </c>
      <c r="F82" s="1">
        <v>62</v>
      </c>
      <c r="G82" s="3">
        <v>1487.3799999999999</v>
      </c>
      <c r="H82" s="3">
        <v>682</v>
      </c>
    </row>
    <row r="83" spans="1:8">
      <c r="A83" s="32">
        <v>40565</v>
      </c>
      <c r="B83" s="1" t="s">
        <v>52</v>
      </c>
      <c r="C83" s="1" t="s">
        <v>53</v>
      </c>
      <c r="D83" s="1" t="s">
        <v>40</v>
      </c>
      <c r="E83" s="1" t="s">
        <v>71</v>
      </c>
      <c r="F83" s="1">
        <v>10</v>
      </c>
      <c r="G83" s="3">
        <v>239.89999999999998</v>
      </c>
      <c r="H83" s="3">
        <v>110</v>
      </c>
    </row>
    <row r="84" spans="1:8">
      <c r="A84" s="32">
        <v>40547</v>
      </c>
      <c r="B84" s="1" t="s">
        <v>52</v>
      </c>
      <c r="C84" s="1" t="s">
        <v>39</v>
      </c>
      <c r="D84" s="1" t="s">
        <v>44</v>
      </c>
      <c r="E84" s="1" t="s">
        <v>73</v>
      </c>
      <c r="F84" s="1">
        <v>33</v>
      </c>
      <c r="G84" s="3">
        <v>791.67</v>
      </c>
      <c r="H84" s="3">
        <v>363</v>
      </c>
    </row>
    <row r="85" spans="1:8">
      <c r="A85" s="32">
        <v>40569</v>
      </c>
      <c r="B85" s="1" t="s">
        <v>38</v>
      </c>
      <c r="C85" s="1" t="s">
        <v>43</v>
      </c>
      <c r="D85" s="1" t="s">
        <v>40</v>
      </c>
      <c r="E85" s="1" t="s">
        <v>64</v>
      </c>
      <c r="F85" s="1">
        <v>17</v>
      </c>
      <c r="G85" s="3">
        <v>458.83</v>
      </c>
      <c r="H85" s="3">
        <v>246.5</v>
      </c>
    </row>
    <row r="86" spans="1:8">
      <c r="A86" s="32">
        <v>40562</v>
      </c>
      <c r="B86" s="1" t="s">
        <v>42</v>
      </c>
      <c r="C86" s="1" t="s">
        <v>43</v>
      </c>
      <c r="D86" s="1" t="s">
        <v>44</v>
      </c>
      <c r="E86" s="1" t="s">
        <v>78</v>
      </c>
      <c r="F86" s="1">
        <v>10</v>
      </c>
      <c r="G86" s="3">
        <v>229.89999999999998</v>
      </c>
      <c r="H86" s="3">
        <v>100</v>
      </c>
    </row>
    <row r="87" spans="1:8">
      <c r="A87" s="32">
        <v>40544</v>
      </c>
      <c r="B87" s="1" t="s">
        <v>52</v>
      </c>
      <c r="C87" s="1" t="s">
        <v>39</v>
      </c>
      <c r="D87" s="1" t="s">
        <v>63</v>
      </c>
      <c r="E87" s="1" t="s">
        <v>73</v>
      </c>
      <c r="F87" s="1">
        <v>8</v>
      </c>
      <c r="G87" s="3">
        <v>191.92</v>
      </c>
      <c r="H87" s="3">
        <v>88</v>
      </c>
    </row>
    <row r="88" spans="1:8">
      <c r="A88" s="32">
        <v>40549</v>
      </c>
      <c r="B88" s="1" t="s">
        <v>54</v>
      </c>
      <c r="C88" s="1" t="s">
        <v>53</v>
      </c>
      <c r="D88" s="1" t="s">
        <v>47</v>
      </c>
      <c r="E88" s="1" t="s">
        <v>71</v>
      </c>
      <c r="F88" s="1">
        <v>30</v>
      </c>
      <c r="G88" s="3">
        <v>629.69999999999993</v>
      </c>
      <c r="H88" s="3">
        <v>277.5</v>
      </c>
    </row>
    <row r="89" spans="1:8">
      <c r="A89" s="32">
        <v>40551</v>
      </c>
      <c r="B89" s="1" t="s">
        <v>52</v>
      </c>
      <c r="C89" s="1" t="s">
        <v>46</v>
      </c>
      <c r="D89" s="1" t="s">
        <v>40</v>
      </c>
      <c r="E89" s="1" t="s">
        <v>58</v>
      </c>
      <c r="F89" s="1">
        <v>22</v>
      </c>
      <c r="G89" s="3">
        <v>527.78</v>
      </c>
      <c r="H89" s="3">
        <v>242</v>
      </c>
    </row>
    <row r="90" spans="1:8">
      <c r="A90" s="32">
        <v>40571</v>
      </c>
      <c r="B90" s="1" t="s">
        <v>38</v>
      </c>
      <c r="C90" s="1" t="s">
        <v>53</v>
      </c>
      <c r="D90" s="1" t="s">
        <v>63</v>
      </c>
      <c r="E90" s="1" t="s">
        <v>51</v>
      </c>
      <c r="F90" s="1">
        <v>30</v>
      </c>
      <c r="G90" s="3">
        <v>809.69999999999993</v>
      </c>
      <c r="H90" s="3">
        <v>435</v>
      </c>
    </row>
    <row r="91" spans="1:8">
      <c r="A91" s="32">
        <v>40555</v>
      </c>
      <c r="B91" s="1" t="s">
        <v>42</v>
      </c>
      <c r="C91" s="1" t="s">
        <v>53</v>
      </c>
      <c r="D91" s="1" t="s">
        <v>44</v>
      </c>
      <c r="E91" s="1" t="s">
        <v>79</v>
      </c>
      <c r="F91" s="1">
        <v>64</v>
      </c>
      <c r="G91" s="3">
        <v>1471.36</v>
      </c>
      <c r="H91" s="3">
        <v>640</v>
      </c>
    </row>
    <row r="92" spans="1:8">
      <c r="A92" s="32">
        <v>40553</v>
      </c>
      <c r="B92" s="1" t="s">
        <v>38</v>
      </c>
      <c r="C92" s="1" t="s">
        <v>43</v>
      </c>
      <c r="D92" s="1" t="s">
        <v>22</v>
      </c>
      <c r="E92" s="1" t="s">
        <v>75</v>
      </c>
      <c r="F92" s="1">
        <v>43</v>
      </c>
      <c r="G92" s="3">
        <v>1160.57</v>
      </c>
      <c r="H92" s="3">
        <v>623.5</v>
      </c>
    </row>
    <row r="93" spans="1:8">
      <c r="A93" s="32">
        <v>40571</v>
      </c>
      <c r="B93" s="1" t="s">
        <v>42</v>
      </c>
      <c r="C93" s="1" t="s">
        <v>39</v>
      </c>
      <c r="D93" s="1" t="s">
        <v>63</v>
      </c>
      <c r="E93" s="1" t="s">
        <v>58</v>
      </c>
      <c r="F93" s="1">
        <v>45</v>
      </c>
      <c r="G93" s="3">
        <v>1034.55</v>
      </c>
      <c r="H93" s="3">
        <v>450</v>
      </c>
    </row>
    <row r="94" spans="1:8">
      <c r="A94" s="32">
        <v>40565</v>
      </c>
      <c r="B94" s="1" t="s">
        <v>52</v>
      </c>
      <c r="C94" s="1" t="s">
        <v>46</v>
      </c>
      <c r="D94" s="1" t="s">
        <v>47</v>
      </c>
      <c r="E94" s="1" t="s">
        <v>82</v>
      </c>
      <c r="F94" s="1">
        <v>45</v>
      </c>
      <c r="G94" s="3">
        <v>1079.55</v>
      </c>
      <c r="H94" s="3">
        <v>495</v>
      </c>
    </row>
    <row r="95" spans="1:8">
      <c r="A95" s="32">
        <v>40568</v>
      </c>
      <c r="B95" s="1" t="s">
        <v>50</v>
      </c>
      <c r="C95" s="1" t="s">
        <v>53</v>
      </c>
      <c r="D95" s="1" t="s">
        <v>40</v>
      </c>
      <c r="E95" s="1" t="s">
        <v>67</v>
      </c>
      <c r="F95" s="1">
        <v>55</v>
      </c>
      <c r="G95" s="3">
        <v>1044.4499999999998</v>
      </c>
      <c r="H95" s="3">
        <v>440</v>
      </c>
    </row>
    <row r="96" spans="1:8">
      <c r="A96" s="32">
        <v>40561</v>
      </c>
      <c r="B96" s="1" t="s">
        <v>50</v>
      </c>
      <c r="C96" s="1" t="s">
        <v>43</v>
      </c>
      <c r="D96" s="1" t="s">
        <v>63</v>
      </c>
      <c r="E96" s="1" t="s">
        <v>60</v>
      </c>
      <c r="F96" s="1">
        <v>62</v>
      </c>
      <c r="G96" s="3">
        <v>1177.3799999999999</v>
      </c>
      <c r="H96" s="3">
        <v>496</v>
      </c>
    </row>
    <row r="97" spans="1:8">
      <c r="A97" s="32">
        <v>40549</v>
      </c>
      <c r="B97" s="1" t="s">
        <v>52</v>
      </c>
      <c r="C97" s="1" t="s">
        <v>53</v>
      </c>
      <c r="D97" s="1" t="s">
        <v>44</v>
      </c>
      <c r="E97" s="1" t="s">
        <v>51</v>
      </c>
      <c r="F97" s="1">
        <v>11</v>
      </c>
      <c r="G97" s="3">
        <v>263.89</v>
      </c>
      <c r="H97" s="3">
        <v>121</v>
      </c>
    </row>
    <row r="98" spans="1:8">
      <c r="A98" s="32">
        <v>40569</v>
      </c>
      <c r="B98" s="1" t="s">
        <v>38</v>
      </c>
      <c r="C98" s="1" t="s">
        <v>53</v>
      </c>
      <c r="D98" s="1" t="s">
        <v>47</v>
      </c>
      <c r="E98" s="1" t="s">
        <v>70</v>
      </c>
      <c r="F98" s="1">
        <v>17</v>
      </c>
      <c r="G98" s="3">
        <v>458.83</v>
      </c>
      <c r="H98" s="3">
        <v>246.5</v>
      </c>
    </row>
    <row r="99" spans="1:8">
      <c r="A99" s="32">
        <v>40554</v>
      </c>
      <c r="B99" s="1" t="s">
        <v>42</v>
      </c>
      <c r="C99" s="1" t="s">
        <v>46</v>
      </c>
      <c r="D99" s="1" t="s">
        <v>22</v>
      </c>
      <c r="E99" s="1" t="s">
        <v>73</v>
      </c>
      <c r="F99" s="1">
        <v>57</v>
      </c>
      <c r="G99" s="3">
        <v>1310.4299999999998</v>
      </c>
      <c r="H99" s="3">
        <v>570</v>
      </c>
    </row>
    <row r="100" spans="1:8">
      <c r="A100" s="32">
        <v>40563</v>
      </c>
      <c r="B100" s="1" t="s">
        <v>50</v>
      </c>
      <c r="C100" s="1" t="s">
        <v>39</v>
      </c>
      <c r="D100" s="1" t="s">
        <v>59</v>
      </c>
      <c r="E100" s="1" t="s">
        <v>79</v>
      </c>
      <c r="F100" s="1">
        <v>64</v>
      </c>
      <c r="G100" s="3">
        <v>1215.3599999999999</v>
      </c>
      <c r="H100" s="3">
        <v>512</v>
      </c>
    </row>
    <row r="101" spans="1:8">
      <c r="A101" s="32">
        <v>40566</v>
      </c>
      <c r="B101" s="1" t="s">
        <v>38</v>
      </c>
      <c r="C101" s="1" t="s">
        <v>46</v>
      </c>
      <c r="D101" s="1" t="s">
        <v>44</v>
      </c>
      <c r="E101" s="1" t="s">
        <v>65</v>
      </c>
      <c r="F101" s="1">
        <v>31</v>
      </c>
      <c r="G101" s="3">
        <v>836.68999999999994</v>
      </c>
      <c r="H101" s="3">
        <v>449.5</v>
      </c>
    </row>
    <row r="102" spans="1:8">
      <c r="A102" s="32">
        <v>40563</v>
      </c>
      <c r="B102" s="1" t="s">
        <v>54</v>
      </c>
      <c r="C102" s="1" t="s">
        <v>43</v>
      </c>
      <c r="D102" s="1" t="s">
        <v>47</v>
      </c>
      <c r="E102" s="1" t="s">
        <v>41</v>
      </c>
      <c r="F102" s="1">
        <v>21</v>
      </c>
      <c r="G102" s="3">
        <v>440.78999999999996</v>
      </c>
      <c r="H102" s="3">
        <v>194.25</v>
      </c>
    </row>
    <row r="103" spans="1:8">
      <c r="A103" s="32">
        <v>40546</v>
      </c>
      <c r="B103" s="1" t="s">
        <v>38</v>
      </c>
      <c r="C103" s="1" t="s">
        <v>43</v>
      </c>
      <c r="D103" s="1" t="s">
        <v>47</v>
      </c>
      <c r="E103" s="1" t="s">
        <v>55</v>
      </c>
      <c r="F103" s="1">
        <v>32</v>
      </c>
      <c r="G103" s="3">
        <v>863.68</v>
      </c>
      <c r="H103" s="3">
        <v>464</v>
      </c>
    </row>
    <row r="104" spans="1:8">
      <c r="A104" s="32">
        <v>40548</v>
      </c>
      <c r="B104" s="1" t="s">
        <v>52</v>
      </c>
      <c r="C104" s="1" t="s">
        <v>53</v>
      </c>
      <c r="D104" s="1" t="s">
        <v>44</v>
      </c>
      <c r="E104" s="1" t="s">
        <v>70</v>
      </c>
      <c r="F104" s="1">
        <v>47</v>
      </c>
      <c r="G104" s="3">
        <v>1127.53</v>
      </c>
      <c r="H104" s="3">
        <v>517</v>
      </c>
    </row>
    <row r="105" spans="1:8">
      <c r="A105" s="32">
        <v>40554</v>
      </c>
      <c r="B105" s="1" t="s">
        <v>42</v>
      </c>
      <c r="C105" s="1" t="s">
        <v>53</v>
      </c>
      <c r="D105" s="1" t="s">
        <v>44</v>
      </c>
      <c r="E105" s="1" t="s">
        <v>71</v>
      </c>
      <c r="F105" s="1">
        <v>19</v>
      </c>
      <c r="G105" s="3">
        <v>436.80999999999995</v>
      </c>
      <c r="H105" s="3">
        <v>190</v>
      </c>
    </row>
    <row r="106" spans="1:8">
      <c r="A106" s="32">
        <v>40571</v>
      </c>
      <c r="B106" s="1" t="s">
        <v>52</v>
      </c>
      <c r="C106" s="1" t="s">
        <v>43</v>
      </c>
      <c r="D106" s="1" t="s">
        <v>22</v>
      </c>
      <c r="E106" s="1" t="s">
        <v>45</v>
      </c>
      <c r="F106" s="1">
        <v>14</v>
      </c>
      <c r="G106" s="3">
        <v>335.85999999999996</v>
      </c>
      <c r="H106" s="3">
        <v>154</v>
      </c>
    </row>
    <row r="107" spans="1:8">
      <c r="A107" s="32">
        <v>40548</v>
      </c>
      <c r="B107" s="1" t="s">
        <v>50</v>
      </c>
      <c r="C107" s="1" t="s">
        <v>53</v>
      </c>
      <c r="D107" s="1" t="s">
        <v>59</v>
      </c>
      <c r="E107" s="1" t="s">
        <v>75</v>
      </c>
      <c r="F107" s="1">
        <v>14</v>
      </c>
      <c r="G107" s="3">
        <v>265.85999999999996</v>
      </c>
      <c r="H107" s="3">
        <v>112</v>
      </c>
    </row>
    <row r="108" spans="1:8">
      <c r="A108" s="32">
        <v>40558</v>
      </c>
      <c r="B108" s="1" t="s">
        <v>38</v>
      </c>
      <c r="C108" s="1" t="s">
        <v>46</v>
      </c>
      <c r="D108" s="1" t="s">
        <v>47</v>
      </c>
      <c r="E108" s="1" t="s">
        <v>60</v>
      </c>
      <c r="F108" s="1">
        <v>55</v>
      </c>
      <c r="G108" s="3">
        <v>1484.4499999999998</v>
      </c>
      <c r="H108" s="3">
        <v>797.5</v>
      </c>
    </row>
    <row r="109" spans="1:8">
      <c r="A109" s="32">
        <v>40547</v>
      </c>
      <c r="B109" s="1" t="s">
        <v>50</v>
      </c>
      <c r="C109" s="1" t="s">
        <v>53</v>
      </c>
      <c r="D109" s="1" t="s">
        <v>40</v>
      </c>
      <c r="E109" s="1" t="s">
        <v>64</v>
      </c>
      <c r="F109" s="1">
        <v>37</v>
      </c>
      <c r="G109" s="3">
        <v>702.63</v>
      </c>
      <c r="H109" s="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Q1.</vt:lpstr>
      <vt:lpstr>Q2.</vt:lpstr>
      <vt:lpstr>Q3.</vt:lpstr>
      <vt:lpstr>Answer4</vt:lpstr>
      <vt:lpstr>Q4.</vt:lpstr>
      <vt:lpstr>Q5.</vt:lpstr>
      <vt:lpstr>Answer6</vt:lpstr>
      <vt:lpstr>Answer_6</vt:lpstr>
      <vt:lpstr>Q6.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Somenath Banerjee</cp:lastModifiedBy>
  <dcterms:created xsi:type="dcterms:W3CDTF">2014-12-14T03:30:00Z</dcterms:created>
  <dcterms:modified xsi:type="dcterms:W3CDTF">2019-07-05T15:14:27Z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