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Sofia\Git\1DAW_ED_smarti\doc_professor\avaluacio\"/>
    </mc:Choice>
  </mc:AlternateContent>
  <xr:revisionPtr revIDLastSave="0" documentId="13_ncr:1_{319FAC45-F940-4FBC-9DBF-8593F33FF19D}" xr6:coauthVersionLast="47" xr6:coauthVersionMax="47" xr10:uidLastSave="{00000000-0000-0000-0000-000000000000}"/>
  <bookViews>
    <workbookView xWindow="35805" yWindow="-2550" windowWidth="19740" windowHeight="13710" activeTab="5" xr2:uid="{00000000-000D-0000-FFFF-FFFF00000000}"/>
  </bookViews>
  <sheets>
    <sheet name="MÒDUL" sheetId="2" r:id="rId1"/>
    <sheet name="RA-1" sheetId="3" r:id="rId2"/>
    <sheet name="RA-2" sheetId="1" r:id="rId3"/>
    <sheet name="RA-3" sheetId="4" r:id="rId4"/>
    <sheet name="RA-4" sheetId="6" r:id="rId5"/>
    <sheet name="RA-5" sheetId="7" r:id="rId6"/>
    <sheet name="RA-6" sheetId="8" r:id="rId7"/>
    <sheet name="RAs" sheetId="11" r:id="rId8"/>
    <sheet name="Evidències" sheetId="1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2" l="1"/>
  <c r="K16" i="7" s="1"/>
  <c r="C16" i="12"/>
  <c r="H11" i="12"/>
  <c r="J15" i="7" s="1"/>
  <c r="C4" i="12"/>
  <c r="J13" i="7" l="1"/>
  <c r="J14" i="7"/>
  <c r="J11" i="7"/>
  <c r="J12" i="7"/>
  <c r="I11" i="3" l="1"/>
  <c r="H11" i="3" s="1"/>
  <c r="I11" i="8"/>
  <c r="H11" i="8" s="1"/>
  <c r="I12" i="8" l="1"/>
  <c r="H12" i="8" s="1"/>
  <c r="I13" i="8"/>
  <c r="H13" i="8" s="1"/>
  <c r="I14" i="8"/>
  <c r="H14" i="8" s="1"/>
  <c r="I15" i="8"/>
  <c r="H15" i="8" s="1"/>
  <c r="I16" i="8"/>
  <c r="H16" i="8" s="1"/>
  <c r="I17" i="8"/>
  <c r="H17" i="8" s="1"/>
  <c r="I18" i="8"/>
  <c r="H18" i="8" s="1"/>
  <c r="I18" i="4"/>
  <c r="H18" i="4" s="1"/>
  <c r="I11" i="1"/>
  <c r="H11" i="1" s="1"/>
  <c r="I12" i="1"/>
  <c r="H12" i="1" s="1"/>
  <c r="I15" i="1"/>
  <c r="H15" i="1" s="1"/>
  <c r="I16" i="1"/>
  <c r="H16" i="1" s="1"/>
  <c r="I17" i="1"/>
  <c r="H17" i="1" s="1"/>
  <c r="I13" i="1"/>
  <c r="H13" i="1" s="1"/>
  <c r="I14" i="1"/>
  <c r="H14" i="1" s="1"/>
  <c r="I16" i="3"/>
  <c r="H16" i="3" s="1"/>
  <c r="I13" i="3"/>
  <c r="H13" i="3" s="1"/>
  <c r="I12" i="3"/>
  <c r="H12" i="3" s="1"/>
  <c r="I15" i="3"/>
  <c r="H15" i="3" s="1"/>
  <c r="I14" i="3"/>
  <c r="H14" i="3" s="1"/>
  <c r="G14" i="2"/>
  <c r="G19" i="8"/>
  <c r="G18" i="7"/>
  <c r="G18" i="6"/>
  <c r="G19" i="4"/>
  <c r="G17" i="3"/>
  <c r="G18" i="1"/>
  <c r="I12" i="4" l="1"/>
  <c r="H12" i="4" s="1"/>
  <c r="I11" i="4"/>
  <c r="H11" i="4" s="1"/>
  <c r="I17" i="4"/>
  <c r="H17" i="4" s="1"/>
  <c r="I16" i="4"/>
  <c r="H16" i="4" s="1"/>
  <c r="I15" i="4"/>
  <c r="H15" i="4" s="1"/>
  <c r="I13" i="4"/>
  <c r="H13" i="4" s="1"/>
  <c r="I14" i="4"/>
  <c r="H14" i="4" s="1"/>
  <c r="I12" i="6"/>
  <c r="H12" i="6" s="1"/>
  <c r="I11" i="6"/>
  <c r="H11" i="6" s="1"/>
  <c r="I16" i="7"/>
  <c r="H16" i="7" s="1"/>
  <c r="I15" i="7"/>
  <c r="H15" i="7" s="1"/>
  <c r="I11" i="7"/>
  <c r="H11" i="7" s="1"/>
  <c r="I17" i="7"/>
  <c r="H17" i="7" s="1"/>
  <c r="I14" i="7"/>
  <c r="H14" i="7" s="1"/>
  <c r="I13" i="7"/>
  <c r="H13" i="7" s="1"/>
  <c r="I12" i="7"/>
  <c r="H12" i="7" s="1"/>
  <c r="I17" i="6"/>
  <c r="H17" i="6" s="1"/>
  <c r="I15" i="6"/>
  <c r="H15" i="6" s="1"/>
  <c r="I14" i="6"/>
  <c r="H14" i="6" s="1"/>
  <c r="I13" i="6"/>
  <c r="H13" i="6" s="1"/>
  <c r="I16" i="6"/>
  <c r="H16" i="6" s="1"/>
  <c r="H19" i="8"/>
  <c r="F7" i="8" s="1"/>
  <c r="I18" i="1"/>
  <c r="D3" i="1" s="1"/>
  <c r="H11" i="2" s="1"/>
  <c r="H18" i="1"/>
  <c r="F7" i="1" s="1"/>
  <c r="H17" i="3"/>
  <c r="F7" i="3" s="1"/>
  <c r="I17" i="3"/>
  <c r="D3" i="3" s="1"/>
  <c r="C3" i="3" s="1"/>
  <c r="I19" i="8"/>
  <c r="D3" i="8" s="1"/>
  <c r="G16" i="2"/>
  <c r="H19" i="4" l="1"/>
  <c r="F7" i="4" s="1"/>
  <c r="I19" i="4"/>
  <c r="D3" i="4" s="1"/>
  <c r="C3" i="4" s="1"/>
  <c r="H18" i="7"/>
  <c r="F7" i="7" s="1"/>
  <c r="I18" i="7"/>
  <c r="D3" i="7" s="1"/>
  <c r="C3" i="7" s="1"/>
  <c r="H18" i="6"/>
  <c r="F7" i="6" s="1"/>
  <c r="I18" i="6"/>
  <c r="D3" i="6" s="1"/>
  <c r="C3" i="6" s="1"/>
  <c r="C3" i="8"/>
  <c r="H15" i="2"/>
  <c r="H13" i="2"/>
  <c r="C3" i="1"/>
  <c r="H10" i="2"/>
  <c r="H12" i="2" l="1"/>
  <c r="H14" i="2"/>
  <c r="H16" i="2" l="1"/>
  <c r="A2" i="2" s="1"/>
  <c r="F6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<sst xmlns="http://schemas.openxmlformats.org/spreadsheetml/2006/main" count="326" uniqueCount="159">
  <si>
    <t>Nota Mòdul</t>
  </si>
  <si>
    <t>Senyal</t>
  </si>
  <si>
    <t>Mínim</t>
  </si>
  <si>
    <t>Foto</t>
  </si>
  <si>
    <t>Roig</t>
  </si>
  <si>
    <t>Ambar</t>
  </si>
  <si>
    <t>Verd</t>
  </si>
  <si>
    <t>Ponderació</t>
  </si>
  <si>
    <t>Mòdul</t>
  </si>
  <si>
    <t>RAs</t>
  </si>
  <si>
    <t>Aconseguit</t>
  </si>
  <si>
    <t>RA 1</t>
  </si>
  <si>
    <t>RA 2</t>
  </si>
  <si>
    <t>RA 3</t>
  </si>
  <si>
    <t>Nom</t>
  </si>
  <si>
    <t>Items</t>
  </si>
  <si>
    <t>Progrés</t>
  </si>
  <si>
    <t>Evidència 1</t>
  </si>
  <si>
    <t>Evidència 2</t>
  </si>
  <si>
    <t>Evidència 3</t>
  </si>
  <si>
    <t>Afig evidències a l'esquerra de la N</t>
  </si>
  <si>
    <t>TOTALS</t>
  </si>
  <si>
    <t>No poses nota i no fa mitja</t>
  </si>
  <si>
    <t xml:space="preserve">Puntua en base als descriptors </t>
  </si>
  <si>
    <t>Si vols puntuar sobre 10 canvia la formúla de la columna I</t>
  </si>
  <si>
    <t>RA - 2</t>
  </si>
  <si>
    <t>Afig evidències a l'esquerra</t>
  </si>
  <si>
    <t>RA - 1</t>
  </si>
  <si>
    <t>Si vols puntuar les evidències sobre 10 canvia la formúla de la columna I</t>
  </si>
  <si>
    <t>RA 4</t>
  </si>
  <si>
    <t>RA 5</t>
  </si>
  <si>
    <t>RA 6</t>
  </si>
  <si>
    <t>RA - 3</t>
  </si>
  <si>
    <t>RA - 4</t>
  </si>
  <si>
    <t>RA - 5</t>
  </si>
  <si>
    <t>RA - 6</t>
  </si>
  <si>
    <t>Evidència 5</t>
  </si>
  <si>
    <t>Evidència 4</t>
  </si>
  <si>
    <t>RA5. Genera diagrames de classes valorant la seua importància en el desenvolupament d'aplicacions i emprant les eines disponibles en l'entorn</t>
  </si>
  <si>
    <t xml:space="preserve">a) S'han identificat els conceptes bàsics de la programació orientada a objectes. </t>
  </si>
  <si>
    <t xml:space="preserve">b) S'ha instal·lat el mòdul de l'entorn integrat de desenvolupament que permet la utilització de diagrames de classes. </t>
  </si>
  <si>
    <t xml:space="preserve">c) S'han identificat les eines per a l'elaboració de diagrames de classes. </t>
  </si>
  <si>
    <t xml:space="preserve">d) S'ha interpretat el significat de diagrames de classes. </t>
  </si>
  <si>
    <t xml:space="preserve">e) S'han traçat diagrames de classes a partir de les especificacions de les mateixes. </t>
  </si>
  <si>
    <t xml:space="preserve">f) S'ha generat codi a partir d'un diagrama de classes. </t>
  </si>
  <si>
    <t>g) S'ha generat un diagrama de classes mitjançant enginyeria inversa.</t>
  </si>
  <si>
    <t>Resultats d'aprenentatge</t>
  </si>
  <si>
    <t>Criteris d'avaluació</t>
  </si>
  <si>
    <t>Módulo Profesional: Entorns de Desenvolupament
Duració: 96 hores
Codi: 0487</t>
  </si>
  <si>
    <t>a) S’ha reconegut la relació dels programes amb els components del sistema informàtic: memòria, processador i perifèrics, entre altres.</t>
  </si>
  <si>
    <t>b) S’han identificat les fases de desenvolupament d’una aplicació informàtica.</t>
  </si>
  <si>
    <t>c) S’han diferenciat els conceptes de codi font, codi objecte i codi executable.</t>
  </si>
  <si>
    <t>d) S’han reconegut les característiques de la generació de codi intermedi per a la seua execució en màquines virtuals.</t>
  </si>
  <si>
    <t>e) S’han classificat els llenguatges de programació.</t>
  </si>
  <si>
    <t>f) S’ha avaluat la funcionalitat oferida per les ferramentes utilitzades en programació.</t>
  </si>
  <si>
    <t>RA2. Avalua entorns integrats de desenvolupament, analitzant-ne les característiques per a editar codi font i generar executables.</t>
  </si>
  <si>
    <t>a) S’han instal·lat entorns de desenvolupament, tant propietaris com lliures.</t>
  </si>
  <si>
    <t>b) S’han afegit i eliminat mòduls en l’entorn de desenvolupament.</t>
  </si>
  <si>
    <t>c) S’ha personalitzat i automatitzat l’entorn de desenvolupament.</t>
  </si>
  <si>
    <t>d) S’ha configurat el sistema d’actualització de l’entorn de desenvolupament.</t>
  </si>
  <si>
    <t>e) S’han generat executables a partir de codi font de diferents llenguatges en un mateix entorn de desenvolupament.</t>
  </si>
  <si>
    <t>f) S’han generat executables a partir d’un mateix codi font amb diversos entorns de desenvolupament.</t>
  </si>
  <si>
    <t>g) S’han identificat les característiques comunes i específiques de diversos entorns de desenvolupament.</t>
  </si>
  <si>
    <t>RA3. Verifica el funcionament de programes, dissenyant i realitzant proves.</t>
  </si>
  <si>
    <t>a) S’han identificat els diferents tipus de proves.</t>
  </si>
  <si>
    <t>b) S’han definit casos de prova.</t>
  </si>
  <si>
    <t>c) S’han identificat les ferramentes de depuració i prova d’aplicacions oferides per l’entorn de desenvolupament.</t>
  </si>
  <si>
    <t>d) S’han utilitzat ferramentes de depuració per a definir punts de ruptura i seguiment.</t>
  </si>
  <si>
    <t>e) S’han utilitzat les ferramentes de depuració per a examinar i modificar el comportament d’un programa en temps d’execució.</t>
  </si>
  <si>
    <t>f) S’han efectuat proves unitàries de classes i funcions.</t>
  </si>
  <si>
    <t>g) S’han implementat proves automàtiques.</t>
  </si>
  <si>
    <t>h) S’han documentat les incidències detectades.</t>
  </si>
  <si>
    <t>RA4. Optimitza codi emprant les ferramentes disponibles en l’entorn de desenvolupament.</t>
  </si>
  <si>
    <t>a) S’han identificat els patrons de refactorització més usuals.</t>
  </si>
  <si>
    <t>b) S’han elaborat les proves associades a la refactorització.</t>
  </si>
  <si>
    <t>c) S’ha revisat el codi font usant un analitzador de codi.</t>
  </si>
  <si>
    <t>d) S’han identificat les possibilitats de configuració d’un analitzador de codi.</t>
  </si>
  <si>
    <t>e) S’han aplicat patrons de refactorització amb les ferramentes que proporciona l’entorn de desenvolupament.</t>
  </si>
  <si>
    <t>f) S’ha realitzat el control de versions integrat en l’entorn de desenvolupament.</t>
  </si>
  <si>
    <t>g) S’han utilitzat ferramentes de l’entorn de desenvolupament per a documentar les classes.</t>
  </si>
  <si>
    <t>a) S’han identificat els distints tipus de diagrames de comportament.</t>
  </si>
  <si>
    <t>b) S’ha reconegut el significat dels diagrames de casos d’ús.</t>
  </si>
  <si>
    <t>c) S’han interpretat diagrames d’interacció.</t>
  </si>
  <si>
    <t>d) S’han elaborat diagrames d’interacció senzills.</t>
  </si>
  <si>
    <t>e) S’ha interpretat el significat de diagrames d’activitats.</t>
  </si>
  <si>
    <t>f) S’han elaborat diagrames d’activitats senzills.</t>
  </si>
  <si>
    <t>g) S’han interpretat diagrames d’estats.</t>
  </si>
  <si>
    <t>h) S’han plantejat diagrames d’estats senzills.</t>
  </si>
  <si>
    <t>RA1. Reconeix els elements i ferramentes que intervenen en el desenvolupament d’un programa informàtic, analitzant-ne les característiques i les fases en què actuen fins a la seua posada en funcionament.</t>
  </si>
  <si>
    <t>RA6. Genera diagrames de comportament valorant la seua importància en el desenvolupament d’aplicacions i emprant les ferramentes disponibles en l’entorn.</t>
  </si>
  <si>
    <t>CRITERI</t>
  </si>
  <si>
    <t>INSUFICIENT</t>
  </si>
  <si>
    <t>(1-4)</t>
  </si>
  <si>
    <t>SUFICIENT</t>
  </si>
  <si>
    <t>(5-6)</t>
  </si>
  <si>
    <t>NOTABLE</t>
  </si>
  <si>
    <t>(7-8)</t>
  </si>
  <si>
    <t>EXCEL.LENT</t>
  </si>
  <si>
    <t>(9-10)</t>
  </si>
  <si>
    <t xml:space="preserve">1. Identificació de conceptes bàsics de Orientació a Objectes </t>
  </si>
  <si>
    <t>No s’identifiquen els conceptes bàsics o hi ha errors greus.</t>
  </si>
  <si>
    <t>Es reconeixen alguns conceptes bàsics, però amb mancances o confusions.</t>
  </si>
  <si>
    <t>Es mostren coneixements clars dels conceptes bàsics, amb alguna imprecisió menor.</t>
  </si>
  <si>
    <t>Es demostra una comprensió sòlida i completa dels conceptes bàsics de la POO.</t>
  </si>
  <si>
    <t xml:space="preserve">2. Interpretació del significat dels diagrames </t>
  </si>
  <si>
    <t>No s’interpreta correctament el diagrama o es fa de manera molt superficial.</t>
  </si>
  <si>
    <t>S’interpreta parcialment el significat, amb algunes errades o omissions.</t>
  </si>
  <si>
    <t>Bona interpretació del diagrama, amb explicacions clares i coherents.</t>
  </si>
  <si>
    <t>Interpretació profunda i precisa, amb capacitat d’anàlisi i justificació.</t>
  </si>
  <si>
    <t xml:space="preserve">3. Traçat del diagrama a partir d’especificacions </t>
  </si>
  <si>
    <t>El diagrama no reflecteix les especificacions o conté errors greus.</t>
  </si>
  <si>
    <t>El diagrama reflecteix parcialment les especificacions, amb algunes incoherències.</t>
  </si>
  <si>
    <t>El diagrama és coherent amb les especificacions, amb detalls ben representats.</t>
  </si>
  <si>
    <t>El diagrama és complet, flexible i fidel a les especificacions, anticipant possibles canvis.</t>
  </si>
  <si>
    <t xml:space="preserve">4. Claredat, coherència i correcció del model </t>
  </si>
  <si>
    <t>El model és confús, desorganitzat o conté errors conceptuals.</t>
  </si>
  <si>
    <t>El model és comprensible però amb problemes de coherència o presentació.</t>
  </si>
  <si>
    <t>El model és clar, coherent i ben estructurat, amb pocs errors.</t>
  </si>
  <si>
    <t>El model destaca per la seua claredat, coherència i correcció formal i conceptual.</t>
  </si>
  <si>
    <t xml:space="preserve">5. Correcta documentació del model </t>
  </si>
  <si>
    <t>La documentació és inexistent o molt deficient, amb informació incompleta o errònia.</t>
  </si>
  <si>
    <t>La documentació és bàsica i conté informació rellevant però amb algunes mancances.</t>
  </si>
  <si>
    <t>La documentació és completa i clara, amb informació detallada i ben organitzada.</t>
  </si>
  <si>
    <t>La documentació és excel·lent, amb informació exhaustiva, ben estructurada i fàcil de seguir.</t>
  </si>
  <si>
    <t xml:space="preserve">6. Presentació del model </t>
  </si>
  <si>
    <t xml:space="preserve">La presentació és deficient, l’explicació és incoherent o inexistent. </t>
  </si>
  <si>
    <t>La presentació és bàsica i conté informació rellevant però amb algunes mancances.</t>
  </si>
  <si>
    <t>La presentació és completa i clara, amb informació detallada i ben organitzada.</t>
  </si>
  <si>
    <t>La presentació és excel·lent, dinàmica, amb informació exhaustiva, ben estructurada i fàcil de seguir.</t>
  </si>
  <si>
    <t>Nota</t>
  </si>
  <si>
    <t>Fase 3</t>
  </si>
  <si>
    <t xml:space="preserve">RA.5. </t>
  </si>
  <si>
    <t xml:space="preserve">CA. a, b, c, d, e. </t>
  </si>
  <si>
    <t>TOTAL</t>
  </si>
  <si>
    <t>Ev. Fase 3</t>
  </si>
  <si>
    <t>Ev. Fase 4</t>
  </si>
  <si>
    <t>Ev. Empresa</t>
  </si>
  <si>
    <t>1. Qualitat del codi generat</t>
  </si>
  <si>
    <t>El codi és incomplet, amb molts errors i no funciona.</t>
  </si>
  <si>
    <t>El codi funciona parcialment, amb errors menors o estructura poc clara.</t>
  </si>
  <si>
    <t>El codi és funcional, ben estructurat i amb pocs errors.</t>
  </si>
  <si>
    <t>El codi és complet, funcional, ben estructurat i segueix bones pràctiques.</t>
  </si>
  <si>
    <t>2. Anàlisi crítica del codi generat</t>
  </si>
  <si>
    <t>No hi ha anàlisi o és molt superficial.</t>
  </si>
  <si>
    <t>L’anàlisi identifica alguns aspectes però sense profunditat.</t>
  </si>
  <si>
    <t>L’anàlisi és clara, amb observacions rellevants.</t>
  </si>
  <si>
    <t>L’anàlisi és profunda, reflexiva i proposa millores concretes.</t>
  </si>
  <si>
    <t>3. Documentació del procés</t>
  </si>
  <si>
    <t>El document és desorganitzat o incomplet.</t>
  </si>
  <si>
    <t>El document descriu el procés però amb poca claredat o detall.</t>
  </si>
  <si>
    <t>El document està ben estructurat i explica el procés amb exemples.</t>
  </si>
  <si>
    <t>El document és molt complet, clar, amb captures, exemples i reflexió.</t>
  </si>
  <si>
    <t>4. Reflexió final i valoració de l’experiència</t>
  </si>
  <si>
    <t>No hi ha reflexió o és molt bàsica.</t>
  </si>
  <si>
    <t>Reflexió breu, amb idees generals.</t>
  </si>
  <si>
    <t>Reflexió ben estructurada, amb valoracions personals.</t>
  </si>
  <si>
    <t>Reflexió profunda, crítica i amb connexions amb l’aprenentatge i la pràctica.</t>
  </si>
  <si>
    <t>Fase 4</t>
  </si>
  <si>
    <t xml:space="preserve">CA. 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</si>
</sst>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Calibri"/>
      <family val="2"/>
    </font>
    <font>
      <sz val="11"/>
      <color rgb="FFFFFFFF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sz val="9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15E9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/>
    <xf numFmtId="9" fontId="0" fillId="0" borderId="2" xfId="0" applyNumberFormat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/>
    <xf numFmtId="9" fontId="0" fillId="3" borderId="7" xfId="0" applyNumberFormat="1" applyFill="1" applyBorder="1"/>
    <xf numFmtId="0" fontId="3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2" fillId="2" borderId="6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" xfId="0" applyFont="1" applyFill="1" applyBorder="1"/>
    <xf numFmtId="0" fontId="2" fillId="2" borderId="1" xfId="0" applyFont="1" applyFill="1" applyBorder="1" applyAlignment="1">
      <alignment horizontal="center"/>
    </xf>
    <xf numFmtId="2" fontId="0" fillId="3" borderId="1" xfId="0" applyNumberFormat="1" applyFill="1" applyBorder="1"/>
    <xf numFmtId="10" fontId="0" fillId="3" borderId="7" xfId="0" applyNumberFormat="1" applyFill="1" applyBorder="1"/>
    <xf numFmtId="0" fontId="3" fillId="2" borderId="13" xfId="0" applyFont="1" applyFill="1" applyBorder="1" applyAlignment="1">
      <alignment horizontal="center"/>
    </xf>
    <xf numFmtId="0" fontId="0" fillId="0" borderId="13" xfId="0" applyBorder="1"/>
    <xf numFmtId="9" fontId="0" fillId="0" borderId="13" xfId="0" applyNumberFormat="1" applyBorder="1"/>
    <xf numFmtId="9" fontId="0" fillId="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7" fillId="7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/>
    <xf numFmtId="0" fontId="3" fillId="4" borderId="13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top"/>
    </xf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9" fontId="0" fillId="3" borderId="8" xfId="0" applyNumberFormat="1" applyFill="1" applyBorder="1" applyAlignment="1">
      <alignment horizontal="center" vertical="center"/>
    </xf>
    <xf numFmtId="0" fontId="3" fillId="4" borderId="2" xfId="0" applyFont="1" applyFill="1" applyBorder="1"/>
    <xf numFmtId="164" fontId="0" fillId="3" borderId="8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3" xfId="0" applyBorder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9" fillId="9" borderId="0" xfId="0" applyFont="1" applyFill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 wrapText="1"/>
    </xf>
    <xf numFmtId="0" fontId="11" fillId="11" borderId="18" xfId="0" applyFont="1" applyFill="1" applyBorder="1" applyAlignment="1">
      <alignment horizontal="center" vertical="center" wrapText="1"/>
    </xf>
    <xf numFmtId="0" fontId="11" fillId="11" borderId="22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1" fillId="11" borderId="13" xfId="0" applyFont="1" applyFill="1" applyBorder="1" applyAlignment="1">
      <alignment horizontal="center" vertical="center" wrapText="1"/>
    </xf>
    <xf numFmtId="0" fontId="11" fillId="11" borderId="13" xfId="0" applyFont="1" applyFill="1" applyBorder="1" applyAlignment="1">
      <alignment horizontal="center" vertical="center" wrapText="1"/>
    </xf>
    <xf numFmtId="0" fontId="10" fillId="0" borderId="0" xfId="0" applyFont="1"/>
    <xf numFmtId="9" fontId="12" fillId="0" borderId="13" xfId="0" applyNumberFormat="1" applyFont="1" applyBorder="1" applyAlignment="1">
      <alignment horizontal="center" vertical="center" wrapText="1"/>
    </xf>
    <xf numFmtId="9" fontId="11" fillId="11" borderId="13" xfId="0" applyNumberFormat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 wrapText="1"/>
    </xf>
    <xf numFmtId="9" fontId="12" fillId="0" borderId="26" xfId="0" applyNumberFormat="1" applyFont="1" applyBorder="1" applyAlignment="1">
      <alignment horizontal="center" vertical="center" wrapText="1"/>
    </xf>
    <xf numFmtId="0" fontId="13" fillId="0" borderId="26" xfId="0" applyFont="1" applyBorder="1" applyAlignment="1">
      <alignment horizontal="left" vertical="center" wrapText="1"/>
    </xf>
    <xf numFmtId="0" fontId="3" fillId="12" borderId="23" xfId="0" applyFont="1" applyFill="1" applyBorder="1" applyAlignment="1">
      <alignment horizontal="center" vertical="center"/>
    </xf>
    <xf numFmtId="0" fontId="14" fillId="12" borderId="27" xfId="0" applyFont="1" applyFill="1" applyBorder="1" applyAlignment="1">
      <alignment horizontal="left" vertical="center" wrapText="1"/>
    </xf>
    <xf numFmtId="9" fontId="14" fillId="12" borderId="27" xfId="0" applyNumberFormat="1" applyFont="1" applyFill="1" applyBorder="1" applyAlignment="1">
      <alignment horizontal="center" vertical="center" wrapText="1"/>
    </xf>
    <xf numFmtId="0" fontId="15" fillId="12" borderId="27" xfId="0" applyFont="1" applyFill="1" applyBorder="1" applyAlignment="1">
      <alignment horizontal="left" vertical="center" wrapText="1"/>
    </xf>
    <xf numFmtId="0" fontId="3" fillId="12" borderId="21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 wrapText="1"/>
    </xf>
    <xf numFmtId="9" fontId="11" fillId="11" borderId="16" xfId="0" applyNumberFormat="1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</cellXfs>
  <cellStyles count="2">
    <cellStyle name="Normal" xfId="0" builtinId="0"/>
    <cellStyle name="Percentat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2</v>
    <v>4</v>
  </rv>
  <rv s="0">
    <v>0</v>
    <v>4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F057-82A9-4170-B78F-EC8F4341D5FA}">
  <dimension ref="A1:H16"/>
  <sheetViews>
    <sheetView workbookViewId="0">
      <selection activeCell="G10" sqref="G10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</cols>
  <sheetData>
    <row r="1" spans="1:8" x14ac:dyDescent="0.3">
      <c r="A1" s="58" t="s">
        <v>0</v>
      </c>
      <c r="B1" s="58"/>
    </row>
    <row r="2" spans="1:8" ht="15" customHeight="1" x14ac:dyDescent="0.3">
      <c r="A2" s="59">
        <f>H16</f>
        <v>0.92857142857142849</v>
      </c>
      <c r="B2" s="60"/>
      <c r="F2" s="19" t="s">
        <v>1</v>
      </c>
      <c r="G2" s="19" t="s">
        <v>2</v>
      </c>
      <c r="H2" s="19" t="s">
        <v>3</v>
      </c>
    </row>
    <row r="3" spans="1:8" ht="18" customHeight="1" x14ac:dyDescent="0.3">
      <c r="A3" s="59"/>
      <c r="B3" s="60"/>
      <c r="F3" s="20" t="s">
        <v>4</v>
      </c>
      <c r="G3" s="21">
        <v>0</v>
      </c>
      <c r="H3" s="20" t="e" vm="1">
        <v>#VALUE!</v>
      </c>
    </row>
    <row r="4" spans="1:8" ht="21" customHeight="1" x14ac:dyDescent="0.3">
      <c r="A4" s="59"/>
      <c r="B4" s="60"/>
      <c r="F4" s="20" t="s">
        <v>5</v>
      </c>
      <c r="G4" s="21">
        <v>0.5</v>
      </c>
      <c r="H4" s="20" t="e" vm="2">
        <v>#VALUE!</v>
      </c>
    </row>
    <row r="5" spans="1:8" ht="19.5" customHeight="1" x14ac:dyDescent="0.3">
      <c r="A5" s="61"/>
      <c r="B5" s="62"/>
      <c r="F5" s="20" t="s">
        <v>6</v>
      </c>
      <c r="G5" s="21">
        <v>0.9</v>
      </c>
      <c r="H5" s="20" t="e" vm="3">
        <v>#VALUE!</v>
      </c>
    </row>
    <row r="6" spans="1:8" ht="24.75" customHeight="1" x14ac:dyDescent="0.3">
      <c r="F6" s="63" t="e" vm="4">
        <f>_xlfn.XLOOKUP(H16,G3:G5,H3:H5,,-1)</f>
        <v>#VALUE!</v>
      </c>
      <c r="G6" s="63"/>
      <c r="H6" s="63"/>
    </row>
    <row r="7" spans="1:8" x14ac:dyDescent="0.3">
      <c r="F7" s="63"/>
      <c r="G7" s="63"/>
      <c r="H7" s="63"/>
    </row>
    <row r="8" spans="1:8" ht="70.5" customHeight="1" x14ac:dyDescent="0.3">
      <c r="C8" s="64" t="s">
        <v>8</v>
      </c>
      <c r="D8" s="64"/>
      <c r="E8" s="64"/>
      <c r="F8" s="63"/>
      <c r="G8" s="63"/>
      <c r="H8" s="63"/>
    </row>
    <row r="9" spans="1:8" ht="21.75" customHeight="1" x14ac:dyDescent="0.3">
      <c r="A9" s="65" t="s">
        <v>9</v>
      </c>
      <c r="B9" s="65"/>
      <c r="C9" s="65"/>
      <c r="D9" s="65"/>
      <c r="E9" s="65"/>
      <c r="F9" s="66"/>
      <c r="G9" s="12" t="s">
        <v>7</v>
      </c>
      <c r="H9" s="16" t="s">
        <v>10</v>
      </c>
    </row>
    <row r="10" spans="1:8" x14ac:dyDescent="0.3">
      <c r="A10" s="55" t="s">
        <v>11</v>
      </c>
      <c r="B10" s="56"/>
      <c r="C10" s="56"/>
      <c r="D10" s="56"/>
      <c r="E10" s="56"/>
      <c r="F10" s="57"/>
      <c r="G10" s="8">
        <v>0.1</v>
      </c>
      <c r="H10" s="17">
        <f>'RA-1'!D$3</f>
        <v>0</v>
      </c>
    </row>
    <row r="11" spans="1:8" x14ac:dyDescent="0.3">
      <c r="A11" s="55" t="s">
        <v>12</v>
      </c>
      <c r="B11" s="56"/>
      <c r="C11" s="56"/>
      <c r="D11" s="56"/>
      <c r="E11" s="56"/>
      <c r="F11" s="57"/>
      <c r="G11" s="8">
        <v>0.15</v>
      </c>
      <c r="H11" s="17">
        <f>'RA-2'!D3</f>
        <v>0</v>
      </c>
    </row>
    <row r="12" spans="1:8" x14ac:dyDescent="0.3">
      <c r="A12" s="55" t="s">
        <v>13</v>
      </c>
      <c r="B12" s="56"/>
      <c r="C12" s="56"/>
      <c r="D12" s="56"/>
      <c r="E12" s="56"/>
      <c r="F12" s="57"/>
      <c r="G12" s="8">
        <v>0.2</v>
      </c>
      <c r="H12" s="17">
        <f>'RA-3'!D$3</f>
        <v>0</v>
      </c>
    </row>
    <row r="13" spans="1:8" x14ac:dyDescent="0.3">
      <c r="A13" s="55" t="s">
        <v>29</v>
      </c>
      <c r="B13" s="56"/>
      <c r="C13" s="56"/>
      <c r="D13" s="56"/>
      <c r="E13" s="56"/>
      <c r="F13" s="57"/>
      <c r="G13" s="8">
        <v>0.15</v>
      </c>
      <c r="H13" s="17">
        <f>'RA-4'!D$3</f>
        <v>0</v>
      </c>
    </row>
    <row r="14" spans="1:8" x14ac:dyDescent="0.3">
      <c r="A14" s="55" t="s">
        <v>30</v>
      </c>
      <c r="B14" s="56"/>
      <c r="C14" s="56"/>
      <c r="D14" s="56"/>
      <c r="E14" s="56"/>
      <c r="F14" s="57"/>
      <c r="G14" s="8">
        <f>'RA-5'!C$8</f>
        <v>0.2</v>
      </c>
      <c r="H14" s="17">
        <f>'RA-5'!D$3</f>
        <v>5.5714285714285712</v>
      </c>
    </row>
    <row r="15" spans="1:8" x14ac:dyDescent="0.3">
      <c r="A15" s="55" t="s">
        <v>31</v>
      </c>
      <c r="B15" s="56"/>
      <c r="C15" s="56"/>
      <c r="D15" s="56"/>
      <c r="E15" s="56"/>
      <c r="F15" s="57"/>
      <c r="G15" s="8">
        <v>0.2</v>
      </c>
      <c r="H15" s="17">
        <f>'RA-6'!D$3</f>
        <v>0</v>
      </c>
    </row>
    <row r="16" spans="1:8" x14ac:dyDescent="0.3">
      <c r="G16" s="18">
        <f>SUM(G10:G15)</f>
        <v>1</v>
      </c>
      <c r="H16" s="17">
        <f>SUM(H10:H15)/COUNT(H10:H15)</f>
        <v>0.92857142857142849</v>
      </c>
    </row>
  </sheetData>
  <mergeCells count="11">
    <mergeCell ref="A15:F15"/>
    <mergeCell ref="A1:B1"/>
    <mergeCell ref="A11:F11"/>
    <mergeCell ref="A2:B5"/>
    <mergeCell ref="F6:H8"/>
    <mergeCell ref="C8:E8"/>
    <mergeCell ref="A9:F9"/>
    <mergeCell ref="A10:F10"/>
    <mergeCell ref="A12:F12"/>
    <mergeCell ref="A13:F13"/>
    <mergeCell ref="A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467F-A5BC-45DF-B0D2-5D9259E16B74}">
  <dimension ref="A1:N17"/>
  <sheetViews>
    <sheetView workbookViewId="0">
      <selection activeCell="A11" sqref="A11:F16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3" width="15.77734375" customWidth="1"/>
  </cols>
  <sheetData>
    <row r="1" spans="1:14" ht="61.2" customHeight="1" x14ac:dyDescent="0.3">
      <c r="A1" s="70" t="s">
        <v>88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4" x14ac:dyDescent="0.3">
      <c r="C3" s="71">
        <f>D3*C8</f>
        <v>0</v>
      </c>
      <c r="D3" s="72">
        <f>I17*10</f>
        <v>0</v>
      </c>
      <c r="E3" s="73"/>
      <c r="F3" s="32" t="s">
        <v>1</v>
      </c>
      <c r="G3" s="33" t="s">
        <v>2</v>
      </c>
      <c r="H3" s="34" t="s">
        <v>3</v>
      </c>
      <c r="J3" s="30"/>
      <c r="K3" s="30"/>
      <c r="L3" s="30"/>
      <c r="M3" s="30"/>
    </row>
    <row r="4" spans="1:14" ht="18" customHeight="1" x14ac:dyDescent="0.3">
      <c r="C4" s="71"/>
      <c r="D4" s="72"/>
      <c r="E4" s="74"/>
      <c r="F4" s="20" t="s">
        <v>4</v>
      </c>
      <c r="G4" s="21">
        <v>0</v>
      </c>
      <c r="H4" s="20" t="e" vm="1">
        <v>#VALUE!</v>
      </c>
      <c r="M4" s="31"/>
    </row>
    <row r="5" spans="1:14" ht="21" customHeight="1" x14ac:dyDescent="0.3">
      <c r="C5" s="71"/>
      <c r="D5" s="72"/>
      <c r="E5" s="74"/>
      <c r="F5" s="20" t="s">
        <v>5</v>
      </c>
      <c r="G5" s="21">
        <v>0.6</v>
      </c>
      <c r="H5" s="20" t="e" vm="2">
        <v>#VALUE!</v>
      </c>
      <c r="J5" s="31"/>
      <c r="K5" s="31"/>
      <c r="L5" s="31"/>
      <c r="M5" s="31"/>
    </row>
    <row r="6" spans="1:14" ht="19.5" customHeight="1" x14ac:dyDescent="0.3">
      <c r="C6" s="71"/>
      <c r="D6" s="72"/>
      <c r="E6" s="74"/>
      <c r="F6" s="20" t="s">
        <v>6</v>
      </c>
      <c r="G6" s="21">
        <v>0.9</v>
      </c>
      <c r="H6" s="20" t="e" vm="3">
        <v>#VALUE!</v>
      </c>
      <c r="J6" s="31"/>
      <c r="K6" s="31"/>
      <c r="L6" s="31"/>
      <c r="M6" s="31"/>
    </row>
    <row r="7" spans="1:14" ht="24.75" customHeight="1" x14ac:dyDescent="0.3">
      <c r="F7" s="63" t="e" vm="5">
        <f>_xlfn.XLOOKUP(H17,G4:G6,H4:H6,,-1)</f>
        <v>#VALUE!</v>
      </c>
      <c r="G7" s="63"/>
      <c r="H7" s="63"/>
      <c r="J7" s="31"/>
      <c r="K7" s="31"/>
      <c r="L7" s="31"/>
      <c r="M7" s="31"/>
    </row>
    <row r="8" spans="1:14" ht="15.6" x14ac:dyDescent="0.3">
      <c r="B8" s="12" t="s">
        <v>7</v>
      </c>
      <c r="C8" s="13">
        <v>0.1</v>
      </c>
      <c r="F8" s="63"/>
      <c r="G8" s="63"/>
      <c r="H8" s="63"/>
      <c r="J8" s="30" t="s">
        <v>14</v>
      </c>
      <c r="K8" s="30"/>
      <c r="L8" s="30"/>
      <c r="M8" s="30" t="s">
        <v>14</v>
      </c>
    </row>
    <row r="9" spans="1:14" ht="70.5" customHeight="1" x14ac:dyDescent="0.3">
      <c r="C9" s="64" t="s">
        <v>27</v>
      </c>
      <c r="D9" s="64"/>
      <c r="E9" s="64"/>
      <c r="F9" s="63"/>
      <c r="G9" s="63"/>
      <c r="H9" s="63"/>
      <c r="J9" s="35"/>
      <c r="K9" s="35"/>
      <c r="L9" s="35"/>
      <c r="M9" s="35"/>
    </row>
    <row r="10" spans="1:14" ht="21.75" customHeight="1" x14ac:dyDescent="0.3">
      <c r="A10" s="68" t="s">
        <v>15</v>
      </c>
      <c r="B10" s="68"/>
      <c r="C10" s="68"/>
      <c r="D10" s="68"/>
      <c r="E10" s="68"/>
      <c r="F10" s="69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t="s">
        <v>20</v>
      </c>
    </row>
    <row r="11" spans="1:14" ht="28.8" customHeight="1" x14ac:dyDescent="0.3">
      <c r="A11" s="67" t="s">
        <v>49</v>
      </c>
      <c r="B11" s="67"/>
      <c r="C11" s="67"/>
      <c r="D11" s="67"/>
      <c r="E11" s="67"/>
      <c r="F11" s="67"/>
      <c r="G11" s="51">
        <v>0.15</v>
      </c>
      <c r="H11" s="22">
        <f>I11*G11</f>
        <v>0</v>
      </c>
      <c r="I11" s="22">
        <f t="shared" ref="I11:I16" si="0">IFERROR(IF(SUM(J11:M11)/COUNT(J11:M11)&gt;=10,1,(SUM(J11:M11)/COUNT(J11:M11)/10)),0)</f>
        <v>0</v>
      </c>
      <c r="J11" s="28"/>
      <c r="K11" s="28"/>
      <c r="L11" s="28"/>
      <c r="M11" s="28"/>
    </row>
    <row r="12" spans="1:14" ht="28.8" customHeight="1" x14ac:dyDescent="0.3">
      <c r="A12" s="67" t="s">
        <v>50</v>
      </c>
      <c r="B12" s="67"/>
      <c r="C12" s="67"/>
      <c r="D12" s="67"/>
      <c r="E12" s="67"/>
      <c r="F12" s="67"/>
      <c r="G12" s="51">
        <v>0.2</v>
      </c>
      <c r="H12" s="22">
        <f t="shared" ref="H12:H16" si="1">I12*G12</f>
        <v>0</v>
      </c>
      <c r="I12" s="22">
        <f t="shared" si="0"/>
        <v>0</v>
      </c>
      <c r="J12" s="28"/>
      <c r="K12" s="28"/>
      <c r="L12" s="28"/>
      <c r="M12" s="28"/>
    </row>
    <row r="13" spans="1:14" ht="28.8" customHeight="1" x14ac:dyDescent="0.3">
      <c r="A13" s="67" t="s">
        <v>51</v>
      </c>
      <c r="B13" s="67"/>
      <c r="C13" s="67"/>
      <c r="D13" s="67"/>
      <c r="E13" s="67"/>
      <c r="F13" s="67"/>
      <c r="G13" s="51">
        <v>0.15</v>
      </c>
      <c r="H13" s="22">
        <f t="shared" si="1"/>
        <v>0</v>
      </c>
      <c r="I13" s="22">
        <f t="shared" si="0"/>
        <v>0</v>
      </c>
      <c r="J13" s="28"/>
      <c r="K13" s="28"/>
      <c r="L13" s="28"/>
      <c r="M13" s="28"/>
    </row>
    <row r="14" spans="1:14" ht="28.8" customHeight="1" x14ac:dyDescent="0.3">
      <c r="A14" s="67" t="s">
        <v>52</v>
      </c>
      <c r="B14" s="67"/>
      <c r="C14" s="67"/>
      <c r="D14" s="67"/>
      <c r="E14" s="67"/>
      <c r="F14" s="67"/>
      <c r="G14" s="51">
        <v>0.15</v>
      </c>
      <c r="H14" s="22">
        <f t="shared" si="1"/>
        <v>0</v>
      </c>
      <c r="I14" s="22">
        <f t="shared" si="0"/>
        <v>0</v>
      </c>
      <c r="J14" s="28"/>
      <c r="K14" s="28"/>
      <c r="L14" s="28"/>
      <c r="M14" s="28"/>
    </row>
    <row r="15" spans="1:14" ht="28.8" customHeight="1" x14ac:dyDescent="0.3">
      <c r="A15" s="67" t="s">
        <v>53</v>
      </c>
      <c r="B15" s="67"/>
      <c r="C15" s="67"/>
      <c r="D15" s="67"/>
      <c r="E15" s="67"/>
      <c r="F15" s="67"/>
      <c r="G15" s="51">
        <v>0.15</v>
      </c>
      <c r="H15" s="22">
        <f t="shared" si="1"/>
        <v>0</v>
      </c>
      <c r="I15" s="22">
        <f t="shared" si="0"/>
        <v>0</v>
      </c>
      <c r="J15" s="28"/>
      <c r="K15" s="28"/>
      <c r="L15" s="28"/>
      <c r="M15" s="28"/>
    </row>
    <row r="16" spans="1:14" ht="28.8" customHeight="1" x14ac:dyDescent="0.3">
      <c r="A16" s="67" t="s">
        <v>54</v>
      </c>
      <c r="B16" s="67"/>
      <c r="C16" s="67"/>
      <c r="D16" s="67"/>
      <c r="E16" s="67"/>
      <c r="F16" s="67"/>
      <c r="G16" s="51">
        <v>0.2</v>
      </c>
      <c r="H16" s="22">
        <f t="shared" si="1"/>
        <v>0</v>
      </c>
      <c r="I16" s="22">
        <f t="shared" si="0"/>
        <v>0</v>
      </c>
      <c r="J16" s="28"/>
      <c r="K16" s="28"/>
      <c r="L16" s="28"/>
      <c r="M16" s="28"/>
    </row>
    <row r="17" spans="6:9" x14ac:dyDescent="0.3">
      <c r="F17" s="52" t="s">
        <v>21</v>
      </c>
      <c r="G17" s="22">
        <f>SUM(G11:G16)</f>
        <v>1</v>
      </c>
      <c r="H17" s="22">
        <f>SUM(H11:H16)</f>
        <v>0</v>
      </c>
      <c r="I17" s="23">
        <f>SUM(I11:I16)/COUNT(I11:I16)</f>
        <v>0</v>
      </c>
    </row>
  </sheetData>
  <mergeCells count="12">
    <mergeCell ref="A1:M1"/>
    <mergeCell ref="C3:C6"/>
    <mergeCell ref="D3:E6"/>
    <mergeCell ref="F7:H9"/>
    <mergeCell ref="C9:E9"/>
    <mergeCell ref="A13:F13"/>
    <mergeCell ref="A14:F14"/>
    <mergeCell ref="A15:F15"/>
    <mergeCell ref="A16:F16"/>
    <mergeCell ref="A10:F10"/>
    <mergeCell ref="A12:F12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K11" sqref="K11:N17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70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5" x14ac:dyDescent="0.3">
      <c r="C3" s="71">
        <f>D3*C8</f>
        <v>0</v>
      </c>
      <c r="D3" s="72">
        <f>I18*10</f>
        <v>0</v>
      </c>
      <c r="E3" s="73"/>
      <c r="F3" s="9" t="s">
        <v>1</v>
      </c>
      <c r="G3" s="3" t="s">
        <v>2</v>
      </c>
      <c r="H3" s="3" t="s">
        <v>3</v>
      </c>
      <c r="J3" s="30"/>
      <c r="K3" s="30"/>
      <c r="L3" s="30"/>
      <c r="M3" s="30"/>
      <c r="N3" s="30"/>
    </row>
    <row r="4" spans="1:15" ht="18" customHeight="1" x14ac:dyDescent="0.3">
      <c r="C4" s="71"/>
      <c r="D4" s="72"/>
      <c r="E4" s="73"/>
      <c r="F4" s="10" t="s">
        <v>4</v>
      </c>
      <c r="G4" s="5">
        <v>0</v>
      </c>
      <c r="H4" s="4" t="e" vm="1">
        <v>#VALUE!</v>
      </c>
      <c r="J4" s="31"/>
      <c r="K4" s="31"/>
      <c r="L4" s="31"/>
      <c r="M4" s="31"/>
      <c r="N4" s="31"/>
    </row>
    <row r="5" spans="1:15" ht="21" customHeight="1" x14ac:dyDescent="0.3">
      <c r="C5" s="71"/>
      <c r="D5" s="72"/>
      <c r="E5" s="73"/>
      <c r="F5" s="11" t="s">
        <v>5</v>
      </c>
      <c r="G5" s="2">
        <v>0.6</v>
      </c>
      <c r="H5" s="1" t="e" vm="2">
        <v>#VALUE!</v>
      </c>
      <c r="J5" s="31"/>
      <c r="K5" s="31"/>
      <c r="L5" s="31"/>
      <c r="M5" s="31"/>
      <c r="N5" s="31"/>
    </row>
    <row r="6" spans="1:15" ht="19.5" customHeight="1" x14ac:dyDescent="0.3">
      <c r="C6" s="71"/>
      <c r="D6" s="72"/>
      <c r="E6" s="73"/>
      <c r="F6" s="11" t="s">
        <v>6</v>
      </c>
      <c r="G6" s="2">
        <v>0.9</v>
      </c>
      <c r="H6" s="1" t="e" vm="3">
        <v>#VALUE!</v>
      </c>
      <c r="J6" s="31"/>
      <c r="K6" s="31"/>
      <c r="L6" s="31"/>
      <c r="M6" s="31"/>
      <c r="N6" s="31"/>
    </row>
    <row r="7" spans="1:15" ht="24.75" customHeight="1" x14ac:dyDescent="0.3">
      <c r="F7" s="63" t="e" vm="5">
        <f>_xlfn.XLOOKUP(H18,G4:G6,H4:H6,,-1)</f>
        <v>#VALUE!</v>
      </c>
      <c r="G7" s="63"/>
      <c r="H7" s="63"/>
      <c r="J7" s="31"/>
      <c r="K7" s="31"/>
      <c r="L7" s="31"/>
      <c r="M7" s="31"/>
      <c r="N7" s="31"/>
    </row>
    <row r="8" spans="1:15" ht="15.6" x14ac:dyDescent="0.3">
      <c r="B8" s="12" t="s">
        <v>7</v>
      </c>
      <c r="C8" s="13">
        <v>0.2</v>
      </c>
      <c r="F8" s="63"/>
      <c r="G8" s="63"/>
      <c r="H8" s="63"/>
      <c r="J8" s="30"/>
      <c r="K8" s="30"/>
      <c r="L8" s="30"/>
      <c r="M8" s="30"/>
      <c r="N8" s="30"/>
    </row>
    <row r="9" spans="1:15" ht="70.5" customHeight="1" x14ac:dyDescent="0.3">
      <c r="C9" s="64" t="s">
        <v>25</v>
      </c>
      <c r="D9" s="64"/>
      <c r="E9" s="64"/>
      <c r="F9" s="63"/>
      <c r="G9" s="63"/>
      <c r="H9" s="63"/>
      <c r="J9" s="35"/>
      <c r="K9" s="35"/>
      <c r="L9" s="35"/>
      <c r="M9" s="35"/>
      <c r="N9" s="35"/>
    </row>
    <row r="10" spans="1:15" ht="21.75" customHeight="1" x14ac:dyDescent="0.3">
      <c r="A10" s="68" t="s">
        <v>15</v>
      </c>
      <c r="B10" s="68"/>
      <c r="C10" s="68"/>
      <c r="D10" s="68"/>
      <c r="E10" s="68"/>
      <c r="F10" s="69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26</v>
      </c>
    </row>
    <row r="11" spans="1:15" ht="28.8" customHeight="1" x14ac:dyDescent="0.3">
      <c r="A11" s="67" t="s">
        <v>56</v>
      </c>
      <c r="B11" s="67"/>
      <c r="C11" s="67"/>
      <c r="D11" s="67"/>
      <c r="E11" s="67"/>
      <c r="F11" s="67"/>
      <c r="G11" s="51">
        <v>0.1</v>
      </c>
      <c r="H11" s="22">
        <f t="shared" ref="H11:H17" si="0">I11*G11</f>
        <v>0</v>
      </c>
      <c r="I11" s="22">
        <f t="shared" ref="I11:I17" si="1">IFERROR(IF(SUM(J11:N11)/COUNT(J11:N11)&gt;=10,1,(SUM(J11:N11)/COUNT(J11:N11)/10)),0)</f>
        <v>0</v>
      </c>
      <c r="J11" s="28"/>
      <c r="K11" s="41"/>
      <c r="L11" s="41"/>
      <c r="M11" s="41"/>
      <c r="N11" s="41"/>
    </row>
    <row r="12" spans="1:15" ht="28.8" customHeight="1" x14ac:dyDescent="0.3">
      <c r="A12" s="67" t="s">
        <v>57</v>
      </c>
      <c r="B12" s="67"/>
      <c r="C12" s="67"/>
      <c r="D12" s="67"/>
      <c r="E12" s="67"/>
      <c r="F12" s="67"/>
      <c r="G12" s="51">
        <v>0.15</v>
      </c>
      <c r="H12" s="22">
        <f t="shared" si="0"/>
        <v>0</v>
      </c>
      <c r="I12" s="22">
        <f t="shared" si="1"/>
        <v>0</v>
      </c>
      <c r="J12" s="28"/>
      <c r="K12" s="41"/>
      <c r="L12" s="41"/>
      <c r="M12" s="41"/>
      <c r="N12" s="41"/>
    </row>
    <row r="13" spans="1:15" ht="28.8" customHeight="1" x14ac:dyDescent="0.3">
      <c r="A13" s="67" t="s">
        <v>58</v>
      </c>
      <c r="B13" s="67"/>
      <c r="C13" s="67"/>
      <c r="D13" s="67"/>
      <c r="E13" s="67"/>
      <c r="F13" s="67"/>
      <c r="G13" s="51">
        <v>0.15</v>
      </c>
      <c r="H13" s="22">
        <f t="shared" si="0"/>
        <v>0</v>
      </c>
      <c r="I13" s="22">
        <f t="shared" si="1"/>
        <v>0</v>
      </c>
      <c r="J13" s="28"/>
      <c r="K13" s="41"/>
      <c r="L13" s="41"/>
      <c r="M13" s="41"/>
      <c r="N13" s="41"/>
    </row>
    <row r="14" spans="1:15" ht="28.8" customHeight="1" x14ac:dyDescent="0.3">
      <c r="A14" s="67" t="s">
        <v>59</v>
      </c>
      <c r="B14" s="67"/>
      <c r="C14" s="67"/>
      <c r="D14" s="67"/>
      <c r="E14" s="67"/>
      <c r="F14" s="67"/>
      <c r="G14" s="51">
        <v>0.15</v>
      </c>
      <c r="H14" s="22">
        <f t="shared" si="0"/>
        <v>0</v>
      </c>
      <c r="I14" s="22">
        <f t="shared" si="1"/>
        <v>0</v>
      </c>
      <c r="J14" s="28"/>
      <c r="K14" s="41"/>
      <c r="L14" s="41"/>
      <c r="M14" s="41"/>
      <c r="N14" s="41"/>
    </row>
    <row r="15" spans="1:15" ht="28.8" customHeight="1" x14ac:dyDescent="0.3">
      <c r="A15" s="67" t="s">
        <v>60</v>
      </c>
      <c r="B15" s="67"/>
      <c r="C15" s="67"/>
      <c r="D15" s="67"/>
      <c r="E15" s="67"/>
      <c r="F15" s="67"/>
      <c r="G15" s="51">
        <v>0.15</v>
      </c>
      <c r="H15" s="22">
        <f t="shared" si="0"/>
        <v>0</v>
      </c>
      <c r="I15" s="22">
        <f t="shared" si="1"/>
        <v>0</v>
      </c>
      <c r="J15" s="28"/>
      <c r="K15" s="41"/>
      <c r="L15" s="41"/>
      <c r="M15" s="41"/>
      <c r="N15" s="41"/>
    </row>
    <row r="16" spans="1:15" ht="28.8" customHeight="1" x14ac:dyDescent="0.3">
      <c r="A16" s="67" t="s">
        <v>61</v>
      </c>
      <c r="B16" s="67"/>
      <c r="C16" s="67"/>
      <c r="D16" s="67"/>
      <c r="E16" s="67"/>
      <c r="F16" s="67"/>
      <c r="G16" s="51">
        <v>0.15</v>
      </c>
      <c r="H16" s="22">
        <f t="shared" si="0"/>
        <v>0</v>
      </c>
      <c r="I16" s="22">
        <f t="shared" si="1"/>
        <v>0</v>
      </c>
      <c r="J16" s="28"/>
      <c r="K16" s="41"/>
      <c r="L16" s="41"/>
      <c r="M16" s="41"/>
      <c r="N16" s="41"/>
    </row>
    <row r="17" spans="1:14" ht="28.8" customHeight="1" x14ac:dyDescent="0.3">
      <c r="A17" s="67" t="s">
        <v>62</v>
      </c>
      <c r="B17" s="67"/>
      <c r="C17" s="67"/>
      <c r="D17" s="67"/>
      <c r="E17" s="67"/>
      <c r="F17" s="67"/>
      <c r="G17" s="51">
        <v>0.15</v>
      </c>
      <c r="H17" s="22">
        <f t="shared" si="0"/>
        <v>0</v>
      </c>
      <c r="I17" s="22">
        <f t="shared" si="1"/>
        <v>0</v>
      </c>
      <c r="J17" s="28"/>
      <c r="K17" s="41"/>
      <c r="L17" s="41"/>
      <c r="M17" s="41"/>
      <c r="N17" s="41"/>
    </row>
    <row r="18" spans="1:14" ht="15" thickBot="1" x14ac:dyDescent="0.35">
      <c r="F18" s="15" t="s">
        <v>21</v>
      </c>
      <c r="G18" s="24">
        <f>SUM(G11:G17)</f>
        <v>1</v>
      </c>
      <c r="H18" s="25">
        <f>SUM(H11:H17)</f>
        <v>0</v>
      </c>
      <c r="I18" s="26">
        <f>SUM(I11:I17)/COUNT(I11:I17)</f>
        <v>0</v>
      </c>
    </row>
    <row r="19" spans="1:14" x14ac:dyDescent="0.3">
      <c r="K19" t="s">
        <v>22</v>
      </c>
    </row>
    <row r="20" spans="1:14" x14ac:dyDescent="0.3">
      <c r="K20" t="s">
        <v>23</v>
      </c>
    </row>
    <row r="21" spans="1:14" x14ac:dyDescent="0.3">
      <c r="K21" t="s">
        <v>24</v>
      </c>
    </row>
  </sheetData>
  <mergeCells count="13">
    <mergeCell ref="A1:M1"/>
    <mergeCell ref="A17:F17"/>
    <mergeCell ref="A14:F14"/>
    <mergeCell ref="A15:F15"/>
    <mergeCell ref="A16:F16"/>
    <mergeCell ref="D3:E6"/>
    <mergeCell ref="C3:C6"/>
    <mergeCell ref="A13:F13"/>
    <mergeCell ref="F7:H9"/>
    <mergeCell ref="C9:E9"/>
    <mergeCell ref="A10:F10"/>
    <mergeCell ref="A11:F11"/>
    <mergeCell ref="A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9607-A1B5-4D2F-BBDE-C4E6F1D523B8}">
  <dimension ref="A1:O22"/>
  <sheetViews>
    <sheetView workbookViewId="0">
      <selection activeCell="A11" sqref="A11:F11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5" x14ac:dyDescent="0.3">
      <c r="C3" s="71">
        <f>D3*C8</f>
        <v>0</v>
      </c>
      <c r="D3" s="72">
        <f>I19*10</f>
        <v>0</v>
      </c>
      <c r="E3" s="73"/>
      <c r="F3" s="9" t="s">
        <v>1</v>
      </c>
      <c r="G3" s="3" t="s">
        <v>2</v>
      </c>
      <c r="H3" s="3" t="s">
        <v>3</v>
      </c>
      <c r="J3" s="30"/>
      <c r="K3" s="30"/>
      <c r="L3" s="30"/>
      <c r="M3" s="30"/>
      <c r="N3" s="30"/>
    </row>
    <row r="4" spans="1:15" ht="18" customHeight="1" x14ac:dyDescent="0.3">
      <c r="C4" s="71"/>
      <c r="D4" s="72"/>
      <c r="E4" s="73"/>
      <c r="F4" s="10" t="s">
        <v>4</v>
      </c>
      <c r="G4" s="5">
        <v>0</v>
      </c>
      <c r="H4" s="4" t="e" vm="1">
        <v>#VALUE!</v>
      </c>
      <c r="J4" s="31"/>
      <c r="K4" s="31"/>
      <c r="L4" s="31"/>
      <c r="M4" s="31"/>
      <c r="N4" s="31"/>
    </row>
    <row r="5" spans="1:15" ht="21" customHeight="1" x14ac:dyDescent="0.3">
      <c r="C5" s="71"/>
      <c r="D5" s="72"/>
      <c r="E5" s="73"/>
      <c r="F5" s="11" t="s">
        <v>5</v>
      </c>
      <c r="G5" s="2">
        <v>0.6</v>
      </c>
      <c r="H5" s="1" t="e" vm="2">
        <v>#VALUE!</v>
      </c>
      <c r="J5" s="31"/>
      <c r="K5" s="31"/>
      <c r="L5" s="31"/>
      <c r="M5" s="31"/>
      <c r="N5" s="31"/>
    </row>
    <row r="6" spans="1:15" ht="19.5" customHeight="1" x14ac:dyDescent="0.3">
      <c r="C6" s="71"/>
      <c r="D6" s="72"/>
      <c r="E6" s="73"/>
      <c r="F6" s="11" t="s">
        <v>6</v>
      </c>
      <c r="G6" s="2">
        <v>0.9</v>
      </c>
      <c r="H6" s="1" t="e" vm="3">
        <v>#VALUE!</v>
      </c>
      <c r="J6" s="31"/>
      <c r="K6" s="31"/>
      <c r="L6" s="31"/>
      <c r="M6" s="31"/>
      <c r="N6" s="31"/>
    </row>
    <row r="7" spans="1:15" ht="24.75" customHeight="1" x14ac:dyDescent="0.3">
      <c r="F7" s="63" t="e" vm="5">
        <f>_xlfn.XLOOKUP(H19,G4:G6,H4:H6,,-1)</f>
        <v>#VALUE!</v>
      </c>
      <c r="G7" s="63"/>
      <c r="H7" s="63"/>
      <c r="J7" s="31"/>
      <c r="K7" s="31"/>
      <c r="L7" s="31"/>
      <c r="M7" s="31"/>
      <c r="N7" s="31"/>
    </row>
    <row r="8" spans="1:15" ht="15.6" x14ac:dyDescent="0.3">
      <c r="B8" s="12" t="s">
        <v>7</v>
      </c>
      <c r="C8" s="13">
        <v>0.15</v>
      </c>
      <c r="F8" s="63"/>
      <c r="G8" s="63"/>
      <c r="H8" s="63"/>
      <c r="J8" s="30"/>
      <c r="K8" s="30"/>
      <c r="L8" s="30"/>
      <c r="M8" s="30"/>
      <c r="N8" s="30"/>
    </row>
    <row r="9" spans="1:15" ht="70.5" customHeight="1" x14ac:dyDescent="0.3">
      <c r="C9" s="64" t="s">
        <v>32</v>
      </c>
      <c r="D9" s="64"/>
      <c r="E9" s="64"/>
      <c r="F9" s="63"/>
      <c r="G9" s="63"/>
      <c r="H9" s="63"/>
      <c r="J9" s="35"/>
      <c r="K9" s="35"/>
      <c r="L9" s="35"/>
      <c r="M9" s="35"/>
      <c r="N9" s="35"/>
    </row>
    <row r="10" spans="1:15" ht="21.75" customHeight="1" x14ac:dyDescent="0.3">
      <c r="A10" s="68" t="s">
        <v>15</v>
      </c>
      <c r="B10" s="68"/>
      <c r="C10" s="68"/>
      <c r="D10" s="68"/>
      <c r="E10" s="68"/>
      <c r="F10" s="69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26</v>
      </c>
    </row>
    <row r="11" spans="1:15" ht="28.8" customHeight="1" x14ac:dyDescent="0.3">
      <c r="A11" s="67" t="s">
        <v>64</v>
      </c>
      <c r="B11" s="67"/>
      <c r="C11" s="67"/>
      <c r="D11" s="67"/>
      <c r="E11" s="67"/>
      <c r="F11" s="67"/>
      <c r="G11" s="53">
        <v>0.15</v>
      </c>
      <c r="H11" s="22">
        <f t="shared" ref="H11:H18" si="0">I11*G11</f>
        <v>0</v>
      </c>
      <c r="I11" s="22">
        <f>IFERROR(IF(SUM(J11:P11)/COUNT(J11:P11)&gt;=10,1,(SUM(J11:P11)/COUNT(J11:P11)/10)),0)</f>
        <v>0</v>
      </c>
      <c r="J11" s="28"/>
      <c r="K11" s="28"/>
      <c r="L11" s="28"/>
      <c r="M11" s="28"/>
      <c r="N11" s="28"/>
    </row>
    <row r="12" spans="1:15" ht="28.8" customHeight="1" x14ac:dyDescent="0.3">
      <c r="A12" s="67" t="s">
        <v>65</v>
      </c>
      <c r="B12" s="67"/>
      <c r="C12" s="67"/>
      <c r="D12" s="67"/>
      <c r="E12" s="67"/>
      <c r="F12" s="67"/>
      <c r="G12" s="53">
        <v>0.15</v>
      </c>
      <c r="H12" s="22">
        <f t="shared" si="0"/>
        <v>0</v>
      </c>
      <c r="I12" s="22">
        <f t="shared" ref="I12:I18" si="1">IFERROR(IF(SUM(J12:P12)/COUNT(J12:P12)&gt;=10,1,(SUM(J12:P12)/COUNT(J12:P12)/10)),0)</f>
        <v>0</v>
      </c>
      <c r="J12" s="1"/>
      <c r="K12" s="28"/>
      <c r="L12" s="1"/>
      <c r="M12" s="1"/>
      <c r="N12" s="28"/>
    </row>
    <row r="13" spans="1:15" ht="28.8" customHeight="1" x14ac:dyDescent="0.3">
      <c r="A13" s="67" t="s">
        <v>66</v>
      </c>
      <c r="B13" s="67"/>
      <c r="C13" s="67"/>
      <c r="D13" s="67"/>
      <c r="E13" s="67"/>
      <c r="F13" s="67"/>
      <c r="G13" s="53">
        <v>0.1</v>
      </c>
      <c r="H13" s="22">
        <f t="shared" si="0"/>
        <v>0</v>
      </c>
      <c r="I13" s="22">
        <f t="shared" si="1"/>
        <v>0</v>
      </c>
      <c r="J13" s="1"/>
      <c r="K13" s="28"/>
      <c r="L13" s="1"/>
      <c r="M13" s="1"/>
      <c r="N13" s="28"/>
    </row>
    <row r="14" spans="1:15" ht="28.8" customHeight="1" x14ac:dyDescent="0.3">
      <c r="A14" s="67" t="s">
        <v>67</v>
      </c>
      <c r="B14" s="67"/>
      <c r="C14" s="67"/>
      <c r="D14" s="67"/>
      <c r="E14" s="67"/>
      <c r="F14" s="67"/>
      <c r="G14" s="53">
        <v>0.1</v>
      </c>
      <c r="H14" s="22">
        <f t="shared" si="0"/>
        <v>0</v>
      </c>
      <c r="I14" s="22">
        <f t="shared" si="1"/>
        <v>0</v>
      </c>
      <c r="J14" s="1"/>
      <c r="K14" s="28"/>
      <c r="L14" s="1"/>
      <c r="M14" s="1"/>
      <c r="N14" s="28"/>
    </row>
    <row r="15" spans="1:15" ht="28.8" customHeight="1" x14ac:dyDescent="0.3">
      <c r="A15" s="67" t="s">
        <v>68</v>
      </c>
      <c r="B15" s="67"/>
      <c r="C15" s="67"/>
      <c r="D15" s="67"/>
      <c r="E15" s="67"/>
      <c r="F15" s="67"/>
      <c r="G15" s="53">
        <v>0.125</v>
      </c>
      <c r="H15" s="22">
        <f t="shared" si="0"/>
        <v>0</v>
      </c>
      <c r="I15" s="22">
        <f t="shared" si="1"/>
        <v>0</v>
      </c>
      <c r="J15" s="1"/>
      <c r="K15" s="28"/>
      <c r="L15" s="1"/>
      <c r="M15" s="1"/>
      <c r="N15" s="28"/>
    </row>
    <row r="16" spans="1:15" ht="28.8" customHeight="1" x14ac:dyDescent="0.3">
      <c r="A16" s="67" t="s">
        <v>69</v>
      </c>
      <c r="B16" s="67"/>
      <c r="C16" s="67"/>
      <c r="D16" s="67"/>
      <c r="E16" s="67"/>
      <c r="F16" s="67"/>
      <c r="G16" s="53">
        <v>0.125</v>
      </c>
      <c r="H16" s="22">
        <f t="shared" si="0"/>
        <v>0</v>
      </c>
      <c r="I16" s="22">
        <f t="shared" si="1"/>
        <v>0</v>
      </c>
      <c r="J16" s="1"/>
      <c r="K16" s="28"/>
      <c r="L16" s="1"/>
      <c r="M16" s="1"/>
      <c r="N16" s="28"/>
    </row>
    <row r="17" spans="1:14" ht="28.8" customHeight="1" x14ac:dyDescent="0.3">
      <c r="A17" s="67" t="s">
        <v>70</v>
      </c>
      <c r="B17" s="67"/>
      <c r="C17" s="67"/>
      <c r="D17" s="67"/>
      <c r="E17" s="67"/>
      <c r="F17" s="67"/>
      <c r="G17" s="53">
        <v>0.125</v>
      </c>
      <c r="H17" s="22">
        <f t="shared" si="0"/>
        <v>0</v>
      </c>
      <c r="I17" s="22">
        <f t="shared" si="1"/>
        <v>0</v>
      </c>
      <c r="J17" s="1"/>
      <c r="K17" s="28"/>
      <c r="L17" s="1"/>
      <c r="M17" s="1"/>
      <c r="N17" s="28"/>
    </row>
    <row r="18" spans="1:14" ht="28.8" customHeight="1" x14ac:dyDescent="0.3">
      <c r="A18" s="67" t="s">
        <v>71</v>
      </c>
      <c r="B18" s="67"/>
      <c r="C18" s="67"/>
      <c r="D18" s="67"/>
      <c r="E18" s="67"/>
      <c r="F18" s="67"/>
      <c r="G18" s="53">
        <v>0.125</v>
      </c>
      <c r="H18" s="22">
        <f t="shared" si="0"/>
        <v>0</v>
      </c>
      <c r="I18" s="22">
        <f t="shared" si="1"/>
        <v>0</v>
      </c>
      <c r="J18" s="1"/>
      <c r="K18" s="28"/>
      <c r="L18" s="1"/>
      <c r="M18" s="1"/>
      <c r="N18" s="28"/>
    </row>
    <row r="19" spans="1:14" ht="15" thickBot="1" x14ac:dyDescent="0.35">
      <c r="F19" s="52" t="s">
        <v>21</v>
      </c>
      <c r="G19" s="24">
        <f>SUM(G11:G18)</f>
        <v>1</v>
      </c>
      <c r="H19" s="22">
        <f>SUM(H11:H18)</f>
        <v>0</v>
      </c>
      <c r="I19" s="26">
        <f>SUM(I11:I18)/COUNT(I11:I18)</f>
        <v>0</v>
      </c>
    </row>
    <row r="20" spans="1:14" x14ac:dyDescent="0.3">
      <c r="K20" t="s">
        <v>22</v>
      </c>
    </row>
    <row r="21" spans="1:14" x14ac:dyDescent="0.3">
      <c r="K21" t="s">
        <v>23</v>
      </c>
    </row>
    <row r="22" spans="1:14" x14ac:dyDescent="0.3">
      <c r="K22" t="s">
        <v>28</v>
      </c>
    </row>
  </sheetData>
  <mergeCells count="14">
    <mergeCell ref="A1:M1"/>
    <mergeCell ref="A14:F14"/>
    <mergeCell ref="A17:F17"/>
    <mergeCell ref="A16:F16"/>
    <mergeCell ref="A15:F15"/>
    <mergeCell ref="A12:F12"/>
    <mergeCell ref="A13:F13"/>
    <mergeCell ref="A18:F18"/>
    <mergeCell ref="C3:C6"/>
    <mergeCell ref="D3:E6"/>
    <mergeCell ref="F7:H9"/>
    <mergeCell ref="C9:E9"/>
    <mergeCell ref="A10:F10"/>
    <mergeCell ref="A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5CC2-05C2-41E3-BF1F-AF7B54BE9D18}">
  <dimension ref="A1:O21"/>
  <sheetViews>
    <sheetView workbookViewId="0">
      <selection activeCell="G16" sqref="G16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70" t="s">
        <v>72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3" spans="1:15" x14ac:dyDescent="0.3">
      <c r="C3" s="71">
        <f>D3*C8</f>
        <v>0</v>
      </c>
      <c r="D3" s="72">
        <f>I18*10</f>
        <v>0</v>
      </c>
      <c r="E3" s="73"/>
      <c r="F3" s="9" t="s">
        <v>1</v>
      </c>
      <c r="G3" s="3" t="s">
        <v>2</v>
      </c>
      <c r="H3" s="3" t="s">
        <v>3</v>
      </c>
      <c r="J3" s="30"/>
      <c r="K3" s="30"/>
      <c r="L3" s="30"/>
      <c r="M3" s="30"/>
      <c r="N3" s="30"/>
    </row>
    <row r="4" spans="1:15" ht="18" customHeight="1" x14ac:dyDescent="0.3">
      <c r="C4" s="71"/>
      <c r="D4" s="72"/>
      <c r="E4" s="73"/>
      <c r="F4" s="10" t="s">
        <v>4</v>
      </c>
      <c r="G4" s="5">
        <v>0</v>
      </c>
      <c r="H4" s="4" t="e" vm="1">
        <v>#VALUE!</v>
      </c>
      <c r="J4" s="31"/>
      <c r="K4" s="31"/>
      <c r="L4" s="31"/>
      <c r="M4" s="31"/>
      <c r="N4" s="31"/>
    </row>
    <row r="5" spans="1:15" ht="21" customHeight="1" x14ac:dyDescent="0.3">
      <c r="C5" s="71"/>
      <c r="D5" s="72"/>
      <c r="E5" s="73"/>
      <c r="F5" s="11" t="s">
        <v>5</v>
      </c>
      <c r="G5" s="2">
        <v>0.6</v>
      </c>
      <c r="H5" s="1" t="e" vm="2">
        <v>#VALUE!</v>
      </c>
      <c r="J5" s="31"/>
      <c r="K5" s="31"/>
      <c r="L5" s="31"/>
      <c r="M5" s="31"/>
      <c r="N5" s="31"/>
    </row>
    <row r="6" spans="1:15" ht="19.5" customHeight="1" x14ac:dyDescent="0.3">
      <c r="C6" s="71"/>
      <c r="D6" s="72"/>
      <c r="E6" s="73"/>
      <c r="F6" s="11" t="s">
        <v>6</v>
      </c>
      <c r="G6" s="2">
        <v>0.9</v>
      </c>
      <c r="H6" s="1" t="e" vm="3">
        <v>#VALUE!</v>
      </c>
      <c r="J6" s="31"/>
      <c r="K6" s="31"/>
      <c r="L6" s="31"/>
      <c r="M6" s="31"/>
      <c r="N6" s="31"/>
    </row>
    <row r="7" spans="1:15" ht="24.75" customHeight="1" x14ac:dyDescent="0.3">
      <c r="F7" s="63" t="e" vm="5">
        <f>_xlfn.XLOOKUP(H18,G4:G6,H4:H6,,-1)</f>
        <v>#VALUE!</v>
      </c>
      <c r="G7" s="63"/>
      <c r="H7" s="63"/>
      <c r="J7" s="31"/>
      <c r="K7" s="31"/>
      <c r="L7" s="31"/>
      <c r="M7" s="31"/>
      <c r="N7" s="31"/>
    </row>
    <row r="8" spans="1:15" ht="15.6" x14ac:dyDescent="0.3">
      <c r="B8" s="12" t="s">
        <v>7</v>
      </c>
      <c r="C8" s="13">
        <v>0.1</v>
      </c>
      <c r="F8" s="63"/>
      <c r="G8" s="63"/>
      <c r="H8" s="63"/>
      <c r="J8" s="30"/>
      <c r="K8" s="30"/>
      <c r="L8" s="30"/>
      <c r="M8" s="30"/>
      <c r="N8" s="30"/>
    </row>
    <row r="9" spans="1:15" ht="70.5" customHeight="1" x14ac:dyDescent="0.3">
      <c r="C9" s="64" t="s">
        <v>33</v>
      </c>
      <c r="D9" s="64"/>
      <c r="E9" s="64"/>
      <c r="F9" s="63"/>
      <c r="G9" s="63"/>
      <c r="H9" s="63"/>
      <c r="J9" s="35"/>
      <c r="K9" s="35"/>
      <c r="L9" s="35"/>
      <c r="M9" s="35"/>
      <c r="N9" s="35"/>
    </row>
    <row r="10" spans="1:15" ht="21.75" customHeight="1" x14ac:dyDescent="0.3">
      <c r="A10" s="68" t="s">
        <v>15</v>
      </c>
      <c r="B10" s="68"/>
      <c r="C10" s="68"/>
      <c r="D10" s="68"/>
      <c r="E10" s="68"/>
      <c r="F10" s="69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20</v>
      </c>
    </row>
    <row r="11" spans="1:15" ht="28.8" customHeight="1" x14ac:dyDescent="0.3">
      <c r="A11" s="67" t="s">
        <v>73</v>
      </c>
      <c r="B11" s="67"/>
      <c r="C11" s="67"/>
      <c r="D11" s="67"/>
      <c r="E11" s="67"/>
      <c r="F11" s="67"/>
      <c r="G11" s="22">
        <v>0.15</v>
      </c>
      <c r="H11" s="22">
        <f t="shared" ref="H11:H17" si="0">I11*G11</f>
        <v>0</v>
      </c>
      <c r="I11" s="22">
        <f t="shared" ref="I11:I17" si="1">IFERROR(IF(SUM(J11:N11)/COUNT(J11:N11)&gt;=10,1,(SUM(J11:N11)/COUNT(J11:N11)/10)),0)</f>
        <v>0</v>
      </c>
      <c r="J11" s="29"/>
      <c r="K11" s="28"/>
      <c r="L11" s="29"/>
      <c r="M11" s="28"/>
      <c r="N11" s="29"/>
    </row>
    <row r="12" spans="1:15" ht="28.8" customHeight="1" x14ac:dyDescent="0.3">
      <c r="A12" s="67" t="s">
        <v>74</v>
      </c>
      <c r="B12" s="67"/>
      <c r="C12" s="67"/>
      <c r="D12" s="67"/>
      <c r="E12" s="67"/>
      <c r="F12" s="67"/>
      <c r="G12" s="22">
        <v>0.15</v>
      </c>
      <c r="H12" s="22">
        <f t="shared" si="0"/>
        <v>0</v>
      </c>
      <c r="I12" s="22">
        <f t="shared" si="1"/>
        <v>0</v>
      </c>
      <c r="J12" s="29"/>
      <c r="K12" s="28"/>
      <c r="L12" s="29"/>
      <c r="M12" s="28"/>
      <c r="N12" s="29"/>
    </row>
    <row r="13" spans="1:15" ht="28.8" customHeight="1" x14ac:dyDescent="0.3">
      <c r="A13" s="67" t="s">
        <v>75</v>
      </c>
      <c r="B13" s="67"/>
      <c r="C13" s="67"/>
      <c r="D13" s="67"/>
      <c r="E13" s="67"/>
      <c r="F13" s="67"/>
      <c r="G13" s="22">
        <v>0.15</v>
      </c>
      <c r="H13" s="22">
        <f t="shared" si="0"/>
        <v>0</v>
      </c>
      <c r="I13" s="22">
        <f t="shared" si="1"/>
        <v>0</v>
      </c>
      <c r="J13" s="29"/>
      <c r="K13" s="28"/>
      <c r="L13" s="29"/>
      <c r="M13" s="28"/>
      <c r="N13" s="29"/>
    </row>
    <row r="14" spans="1:15" ht="28.8" customHeight="1" x14ac:dyDescent="0.3">
      <c r="A14" s="67" t="s">
        <v>76</v>
      </c>
      <c r="B14" s="67"/>
      <c r="C14" s="67"/>
      <c r="D14" s="67"/>
      <c r="E14" s="67"/>
      <c r="F14" s="67"/>
      <c r="G14" s="22">
        <v>0.15</v>
      </c>
      <c r="H14" s="22">
        <f t="shared" si="0"/>
        <v>0</v>
      </c>
      <c r="I14" s="22">
        <f t="shared" si="1"/>
        <v>0</v>
      </c>
      <c r="J14" s="29"/>
      <c r="K14" s="28"/>
      <c r="L14" s="29"/>
      <c r="M14" s="28"/>
      <c r="N14" s="29"/>
    </row>
    <row r="15" spans="1:15" ht="28.8" customHeight="1" x14ac:dyDescent="0.3">
      <c r="A15" s="67" t="s">
        <v>77</v>
      </c>
      <c r="B15" s="67"/>
      <c r="C15" s="67"/>
      <c r="D15" s="67"/>
      <c r="E15" s="67"/>
      <c r="F15" s="67"/>
      <c r="G15" s="22">
        <v>0.15</v>
      </c>
      <c r="H15" s="22">
        <f t="shared" si="0"/>
        <v>0</v>
      </c>
      <c r="I15" s="22">
        <f t="shared" si="1"/>
        <v>0</v>
      </c>
      <c r="J15" s="29"/>
      <c r="K15" s="28"/>
      <c r="L15" s="29"/>
      <c r="M15" s="28"/>
      <c r="N15" s="29"/>
    </row>
    <row r="16" spans="1:15" ht="28.8" customHeight="1" x14ac:dyDescent="0.3">
      <c r="A16" s="67" t="s">
        <v>78</v>
      </c>
      <c r="B16" s="67"/>
      <c r="C16" s="67"/>
      <c r="D16" s="67"/>
      <c r="E16" s="67"/>
      <c r="F16" s="67"/>
      <c r="G16" s="22">
        <v>0.1</v>
      </c>
      <c r="H16" s="22">
        <f t="shared" si="0"/>
        <v>0</v>
      </c>
      <c r="I16" s="22">
        <f t="shared" si="1"/>
        <v>0</v>
      </c>
      <c r="J16" s="29"/>
      <c r="K16" s="28"/>
      <c r="L16" s="29"/>
      <c r="M16" s="28"/>
      <c r="N16" s="29"/>
    </row>
    <row r="17" spans="1:14" ht="28.8" customHeight="1" x14ac:dyDescent="0.3">
      <c r="A17" s="67" t="s">
        <v>79</v>
      </c>
      <c r="B17" s="67"/>
      <c r="C17" s="67"/>
      <c r="D17" s="67"/>
      <c r="E17" s="67"/>
      <c r="F17" s="67"/>
      <c r="G17" s="22">
        <v>0.15</v>
      </c>
      <c r="H17" s="22">
        <f t="shared" si="0"/>
        <v>0</v>
      </c>
      <c r="I17" s="22">
        <f t="shared" si="1"/>
        <v>0</v>
      </c>
      <c r="J17" s="29"/>
      <c r="K17" s="28"/>
      <c r="L17" s="29"/>
      <c r="M17" s="28"/>
      <c r="N17" s="29"/>
    </row>
    <row r="18" spans="1:14" ht="15" thickBot="1" x14ac:dyDescent="0.35">
      <c r="F18" s="15" t="s">
        <v>21</v>
      </c>
      <c r="G18" s="22">
        <f>SUM(G11:G17)</f>
        <v>1</v>
      </c>
      <c r="H18" s="25">
        <f>SUM(H11:H17)</f>
        <v>0</v>
      </c>
      <c r="I18" s="26">
        <f>SUM(I11:I17)/COUNT(I11:I17)</f>
        <v>0</v>
      </c>
    </row>
    <row r="19" spans="1:14" x14ac:dyDescent="0.3">
      <c r="L19" t="s">
        <v>22</v>
      </c>
    </row>
    <row r="20" spans="1:14" x14ac:dyDescent="0.3">
      <c r="L20" t="s">
        <v>23</v>
      </c>
    </row>
    <row r="21" spans="1:14" x14ac:dyDescent="0.3">
      <c r="L21" t="s">
        <v>24</v>
      </c>
    </row>
  </sheetData>
  <mergeCells count="13">
    <mergeCell ref="A13:F13"/>
    <mergeCell ref="A1:L1"/>
    <mergeCell ref="A17:F17"/>
    <mergeCell ref="A16:F16"/>
    <mergeCell ref="A15:F15"/>
    <mergeCell ref="A12:F12"/>
    <mergeCell ref="A14:F14"/>
    <mergeCell ref="C3:C6"/>
    <mergeCell ref="D3:E6"/>
    <mergeCell ref="F7:H9"/>
    <mergeCell ref="C9:E9"/>
    <mergeCell ref="A10:F10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61A2-C4DC-479F-A10A-C8D06ABCA3F1}">
  <dimension ref="A1:M21"/>
  <sheetViews>
    <sheetView tabSelected="1" topLeftCell="A3" workbookViewId="0">
      <selection activeCell="K16" sqref="K16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1" width="15.77734375" customWidth="1"/>
    <col min="12" max="12" width="14.44140625" customWidth="1"/>
  </cols>
  <sheetData>
    <row r="1" spans="1:13" ht="61.2" customHeight="1" x14ac:dyDescent="0.3">
      <c r="A1" s="70" t="s">
        <v>38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27"/>
    </row>
    <row r="3" spans="1:13" x14ac:dyDescent="0.3">
      <c r="C3" s="71">
        <f>D3*C8</f>
        <v>1.1142857142857143</v>
      </c>
      <c r="D3" s="72">
        <f>I18*10</f>
        <v>5.5714285714285712</v>
      </c>
      <c r="E3" s="73"/>
      <c r="F3" s="9" t="s">
        <v>1</v>
      </c>
      <c r="G3" s="3" t="s">
        <v>2</v>
      </c>
      <c r="H3" s="3" t="s">
        <v>3</v>
      </c>
      <c r="J3" s="30"/>
      <c r="K3" s="30"/>
      <c r="L3" s="30"/>
    </row>
    <row r="4" spans="1:13" ht="18" customHeight="1" x14ac:dyDescent="0.3">
      <c r="C4" s="71"/>
      <c r="D4" s="72"/>
      <c r="E4" s="73"/>
      <c r="F4" s="10" t="s">
        <v>4</v>
      </c>
      <c r="G4" s="5">
        <v>0</v>
      </c>
      <c r="H4" s="4" t="e" vm="1">
        <v>#VALUE!</v>
      </c>
      <c r="J4" s="31"/>
      <c r="K4" s="31"/>
      <c r="L4" s="31"/>
    </row>
    <row r="5" spans="1:13" ht="21" customHeight="1" x14ac:dyDescent="0.3">
      <c r="C5" s="71"/>
      <c r="D5" s="72"/>
      <c r="E5" s="73"/>
      <c r="F5" s="11" t="s">
        <v>5</v>
      </c>
      <c r="G5" s="2">
        <v>0.6</v>
      </c>
      <c r="H5" s="1" t="e" vm="2">
        <v>#VALUE!</v>
      </c>
      <c r="J5" s="31"/>
      <c r="K5" s="31"/>
      <c r="L5" s="31"/>
    </row>
    <row r="6" spans="1:13" ht="19.5" customHeight="1" x14ac:dyDescent="0.3">
      <c r="C6" s="71"/>
      <c r="D6" s="72"/>
      <c r="E6" s="73"/>
      <c r="F6" s="11" t="s">
        <v>6</v>
      </c>
      <c r="G6" s="2">
        <v>0.9</v>
      </c>
      <c r="H6" s="1" t="e" vm="3">
        <v>#VALUE!</v>
      </c>
      <c r="J6" s="31"/>
      <c r="K6" s="31"/>
      <c r="L6" s="31"/>
    </row>
    <row r="7" spans="1:13" ht="24.75" customHeight="1" x14ac:dyDescent="0.3">
      <c r="F7" s="63" t="e" vm="5">
        <f>_xlfn.XLOOKUP(H18,G4:G6,H4:H6,,-1)</f>
        <v>#VALUE!</v>
      </c>
      <c r="G7" s="63"/>
      <c r="H7" s="63"/>
      <c r="J7" s="31"/>
      <c r="K7" s="31"/>
      <c r="L7" s="31"/>
    </row>
    <row r="8" spans="1:13" ht="15.6" x14ac:dyDescent="0.3">
      <c r="B8" s="12" t="s">
        <v>7</v>
      </c>
      <c r="C8" s="13">
        <v>0.2</v>
      </c>
      <c r="F8" s="63"/>
      <c r="G8" s="63"/>
      <c r="H8" s="63"/>
      <c r="J8" s="30"/>
      <c r="K8" s="30"/>
      <c r="L8" s="30"/>
    </row>
    <row r="9" spans="1:13" ht="70.5" customHeight="1" x14ac:dyDescent="0.3">
      <c r="C9" s="64" t="s">
        <v>34</v>
      </c>
      <c r="D9" s="64"/>
      <c r="E9" s="64"/>
      <c r="F9" s="63"/>
      <c r="G9" s="63"/>
      <c r="H9" s="63"/>
      <c r="J9" s="35"/>
      <c r="K9" s="35"/>
      <c r="L9" s="35"/>
    </row>
    <row r="10" spans="1:13" ht="21.75" customHeight="1" x14ac:dyDescent="0.3">
      <c r="A10" s="68" t="s">
        <v>15</v>
      </c>
      <c r="B10" s="68"/>
      <c r="C10" s="68"/>
      <c r="D10" s="68"/>
      <c r="E10" s="68"/>
      <c r="F10" s="68"/>
      <c r="G10" s="38" t="s">
        <v>7</v>
      </c>
      <c r="H10" s="38" t="s">
        <v>10</v>
      </c>
      <c r="I10" s="39" t="s">
        <v>16</v>
      </c>
      <c r="J10" s="40" t="s">
        <v>134</v>
      </c>
      <c r="K10" s="40" t="s">
        <v>135</v>
      </c>
      <c r="L10" s="40" t="s">
        <v>136</v>
      </c>
      <c r="M10" t="s">
        <v>20</v>
      </c>
    </row>
    <row r="11" spans="1:13" ht="28.8" customHeight="1" x14ac:dyDescent="0.3">
      <c r="A11" s="75" t="s">
        <v>39</v>
      </c>
      <c r="B11" s="76"/>
      <c r="C11" s="76"/>
      <c r="D11" s="76"/>
      <c r="E11" s="76"/>
      <c r="F11" s="77"/>
      <c r="G11" s="36">
        <v>0.1</v>
      </c>
      <c r="H11" s="36">
        <f t="shared" ref="H11:H17" si="0">I11*G11</f>
        <v>6.5500000000000003E-2</v>
      </c>
      <c r="I11" s="36">
        <f t="shared" ref="I11:I17" si="1">IFERROR(IF(SUM(J11:K11)/COUNT(J11:K11)&gt;=10,1,(SUM(J11:K11)/COUNT(J11:K11)/10)),0)</f>
        <v>0.65500000000000003</v>
      </c>
      <c r="J11" s="42">
        <f>Evidències!$H$11</f>
        <v>6.5500000000000007</v>
      </c>
      <c r="K11" s="37"/>
      <c r="L11" s="37"/>
    </row>
    <row r="12" spans="1:13" ht="28.8" customHeight="1" x14ac:dyDescent="0.3">
      <c r="A12" s="75" t="s">
        <v>40</v>
      </c>
      <c r="B12" s="76"/>
      <c r="C12" s="76"/>
      <c r="D12" s="76"/>
      <c r="E12" s="76"/>
      <c r="F12" s="77"/>
      <c r="G12" s="22">
        <v>0.1</v>
      </c>
      <c r="H12" s="22">
        <f t="shared" si="0"/>
        <v>6.5500000000000003E-2</v>
      </c>
      <c r="I12" s="22">
        <f t="shared" si="1"/>
        <v>0.65500000000000003</v>
      </c>
      <c r="J12" s="42">
        <f>Evidències!$H$11</f>
        <v>6.5500000000000007</v>
      </c>
      <c r="K12" s="29"/>
      <c r="L12" s="29"/>
    </row>
    <row r="13" spans="1:13" ht="28.8" customHeight="1" x14ac:dyDescent="0.3">
      <c r="A13" s="75" t="s">
        <v>41</v>
      </c>
      <c r="B13" s="76"/>
      <c r="C13" s="76"/>
      <c r="D13" s="76"/>
      <c r="E13" s="76"/>
      <c r="F13" s="77"/>
      <c r="G13" s="22">
        <v>0.1</v>
      </c>
      <c r="H13" s="22">
        <f t="shared" si="0"/>
        <v>6.5500000000000003E-2</v>
      </c>
      <c r="I13" s="22">
        <f t="shared" si="1"/>
        <v>0.65500000000000003</v>
      </c>
      <c r="J13" s="42">
        <f>Evidències!$H$11</f>
        <v>6.5500000000000007</v>
      </c>
      <c r="K13" s="29"/>
      <c r="L13" s="29"/>
    </row>
    <row r="14" spans="1:13" ht="28.8" customHeight="1" x14ac:dyDescent="0.3">
      <c r="A14" s="75" t="s">
        <v>42</v>
      </c>
      <c r="B14" s="76"/>
      <c r="C14" s="76"/>
      <c r="D14" s="76"/>
      <c r="E14" s="76"/>
      <c r="F14" s="77"/>
      <c r="G14" s="22">
        <v>0.2</v>
      </c>
      <c r="H14" s="22">
        <f t="shared" si="0"/>
        <v>0.13100000000000001</v>
      </c>
      <c r="I14" s="22">
        <f t="shared" si="1"/>
        <v>0.65500000000000003</v>
      </c>
      <c r="J14" s="42">
        <f>Evidències!$H$11</f>
        <v>6.5500000000000007</v>
      </c>
      <c r="K14" s="29"/>
      <c r="L14" s="29"/>
    </row>
    <row r="15" spans="1:13" ht="28.8" customHeight="1" x14ac:dyDescent="0.3">
      <c r="A15" s="75" t="s">
        <v>43</v>
      </c>
      <c r="B15" s="76"/>
      <c r="C15" s="76"/>
      <c r="D15" s="76"/>
      <c r="E15" s="76"/>
      <c r="F15" s="77"/>
      <c r="G15" s="22">
        <v>0.2</v>
      </c>
      <c r="H15" s="22">
        <f t="shared" si="0"/>
        <v>0.13100000000000001</v>
      </c>
      <c r="I15" s="22">
        <f t="shared" si="1"/>
        <v>0.65500000000000003</v>
      </c>
      <c r="J15" s="42">
        <f>Evidències!$H$11</f>
        <v>6.5500000000000007</v>
      </c>
      <c r="K15" s="29"/>
      <c r="L15" s="29"/>
    </row>
    <row r="16" spans="1:13" ht="28.8" customHeight="1" x14ac:dyDescent="0.3">
      <c r="A16" s="75" t="s">
        <v>44</v>
      </c>
      <c r="B16" s="76"/>
      <c r="C16" s="76"/>
      <c r="D16" s="76"/>
      <c r="E16" s="76"/>
      <c r="F16" s="77"/>
      <c r="G16" s="22">
        <v>0.2</v>
      </c>
      <c r="H16" s="22">
        <f t="shared" si="0"/>
        <v>0.125</v>
      </c>
      <c r="I16" s="22">
        <f t="shared" si="1"/>
        <v>0.625</v>
      </c>
      <c r="J16" s="29"/>
      <c r="K16" s="41">
        <f>Evidències!H21</f>
        <v>6.25</v>
      </c>
      <c r="L16" s="29"/>
    </row>
    <row r="17" spans="1:13" ht="28.8" customHeight="1" x14ac:dyDescent="0.3">
      <c r="A17" s="75" t="s">
        <v>45</v>
      </c>
      <c r="B17" s="76"/>
      <c r="C17" s="76"/>
      <c r="D17" s="76"/>
      <c r="E17" s="76"/>
      <c r="F17" s="77"/>
      <c r="G17" s="22">
        <v>0.1</v>
      </c>
      <c r="H17" s="22">
        <f t="shared" si="0"/>
        <v>0</v>
      </c>
      <c r="I17" s="22">
        <f t="shared" si="1"/>
        <v>0</v>
      </c>
      <c r="J17" s="29"/>
      <c r="K17" s="29"/>
      <c r="L17" s="41"/>
    </row>
    <row r="18" spans="1:13" ht="15" thickBot="1" x14ac:dyDescent="0.35">
      <c r="F18" s="15" t="s">
        <v>21</v>
      </c>
      <c r="G18" s="22">
        <f>SUM(G11:G17)</f>
        <v>0.99999999999999989</v>
      </c>
      <c r="H18" s="25">
        <f>SUM(H11:H17)</f>
        <v>0.58350000000000002</v>
      </c>
      <c r="I18" s="26">
        <f>SUM(I11:I17)/COUNT(I11:I17)</f>
        <v>0.55714285714285716</v>
      </c>
    </row>
    <row r="19" spans="1:13" x14ac:dyDescent="0.3">
      <c r="M19" t="s">
        <v>22</v>
      </c>
    </row>
    <row r="20" spans="1:13" x14ac:dyDescent="0.3">
      <c r="M20" t="s">
        <v>23</v>
      </c>
    </row>
    <row r="21" spans="1:13" x14ac:dyDescent="0.3">
      <c r="M21" t="s">
        <v>24</v>
      </c>
    </row>
  </sheetData>
  <mergeCells count="13">
    <mergeCell ref="A16:F16"/>
    <mergeCell ref="A17:F17"/>
    <mergeCell ref="A12:F12"/>
    <mergeCell ref="A13:F13"/>
    <mergeCell ref="A14:F14"/>
    <mergeCell ref="A1:K1"/>
    <mergeCell ref="A11:F11"/>
    <mergeCell ref="A15:F15"/>
    <mergeCell ref="C3:C6"/>
    <mergeCell ref="D3:E6"/>
    <mergeCell ref="F7:H9"/>
    <mergeCell ref="C9:E9"/>
    <mergeCell ref="A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C8B5-C3E6-4F46-8F6B-59E20A788859}">
  <dimension ref="A1:O22"/>
  <sheetViews>
    <sheetView topLeftCell="A5" workbookViewId="0">
      <selection activeCell="J10" sqref="J10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70" t="s">
        <v>89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3" spans="1:15" x14ac:dyDescent="0.3">
      <c r="C3" s="71">
        <f>D3*C8</f>
        <v>0</v>
      </c>
      <c r="D3" s="72">
        <f>I19*10</f>
        <v>0</v>
      </c>
      <c r="E3" s="73"/>
      <c r="F3" s="9" t="s">
        <v>1</v>
      </c>
      <c r="G3" s="3" t="s">
        <v>2</v>
      </c>
      <c r="H3" s="3" t="s">
        <v>3</v>
      </c>
      <c r="J3" s="30"/>
      <c r="K3" s="30"/>
      <c r="L3" s="30"/>
      <c r="M3" s="30"/>
      <c r="N3" s="30"/>
    </row>
    <row r="4" spans="1:15" ht="18" customHeight="1" x14ac:dyDescent="0.3">
      <c r="C4" s="71"/>
      <c r="D4" s="72"/>
      <c r="E4" s="73"/>
      <c r="F4" s="10" t="s">
        <v>4</v>
      </c>
      <c r="G4" s="5">
        <v>0</v>
      </c>
      <c r="H4" s="4" t="e" vm="1">
        <v>#VALUE!</v>
      </c>
      <c r="J4" s="31"/>
      <c r="K4" s="31"/>
      <c r="L4" s="31"/>
      <c r="M4" s="31"/>
      <c r="N4" s="31"/>
    </row>
    <row r="5" spans="1:15" ht="21" customHeight="1" x14ac:dyDescent="0.3">
      <c r="C5" s="71"/>
      <c r="D5" s="72"/>
      <c r="E5" s="73"/>
      <c r="F5" s="11" t="s">
        <v>5</v>
      </c>
      <c r="G5" s="2">
        <v>0.6</v>
      </c>
      <c r="H5" s="1" t="e" vm="2">
        <v>#VALUE!</v>
      </c>
      <c r="J5" s="31"/>
      <c r="K5" s="31"/>
      <c r="L5" s="31"/>
      <c r="M5" s="31"/>
      <c r="N5" s="31"/>
    </row>
    <row r="6" spans="1:15" ht="19.5" customHeight="1" x14ac:dyDescent="0.3">
      <c r="C6" s="71"/>
      <c r="D6" s="72"/>
      <c r="E6" s="73"/>
      <c r="F6" s="11" t="s">
        <v>6</v>
      </c>
      <c r="G6" s="2">
        <v>0.9</v>
      </c>
      <c r="H6" s="1" t="e" vm="3">
        <v>#VALUE!</v>
      </c>
      <c r="J6" s="31"/>
      <c r="K6" s="31"/>
      <c r="L6" s="31"/>
      <c r="M6" s="31"/>
      <c r="N6" s="31"/>
    </row>
    <row r="7" spans="1:15" ht="24.75" customHeight="1" x14ac:dyDescent="0.3">
      <c r="F7" s="63" t="e" vm="5">
        <f>_xlfn.XLOOKUP(H19,G4:G6,H4:H6,,-1)</f>
        <v>#VALUE!</v>
      </c>
      <c r="G7" s="63"/>
      <c r="H7" s="63"/>
      <c r="J7" s="31"/>
      <c r="K7" s="31"/>
      <c r="L7" s="31"/>
      <c r="M7" s="31"/>
      <c r="N7" s="31"/>
    </row>
    <row r="8" spans="1:15" ht="15.6" x14ac:dyDescent="0.3">
      <c r="B8" s="12" t="s">
        <v>7</v>
      </c>
      <c r="C8" s="13">
        <v>0.05</v>
      </c>
      <c r="F8" s="63"/>
      <c r="G8" s="63"/>
      <c r="H8" s="63"/>
      <c r="J8" s="30"/>
      <c r="K8" s="30"/>
      <c r="L8" s="30"/>
      <c r="M8" s="30"/>
      <c r="N8" s="30"/>
    </row>
    <row r="9" spans="1:15" ht="70.5" customHeight="1" x14ac:dyDescent="0.3">
      <c r="C9" s="64" t="s">
        <v>35</v>
      </c>
      <c r="D9" s="64"/>
      <c r="E9" s="64"/>
      <c r="F9" s="63"/>
      <c r="G9" s="63"/>
      <c r="H9" s="63"/>
      <c r="J9" s="35"/>
      <c r="K9" s="35"/>
      <c r="L9" s="35"/>
      <c r="M9" s="35"/>
      <c r="N9" s="35"/>
    </row>
    <row r="10" spans="1:15" ht="21.75" customHeight="1" x14ac:dyDescent="0.3">
      <c r="A10" s="68" t="s">
        <v>15</v>
      </c>
      <c r="B10" s="68"/>
      <c r="C10" s="68"/>
      <c r="D10" s="68"/>
      <c r="E10" s="68"/>
      <c r="F10" s="69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20</v>
      </c>
    </row>
    <row r="11" spans="1:15" ht="28.8" customHeight="1" x14ac:dyDescent="0.3">
      <c r="A11" s="75" t="s">
        <v>80</v>
      </c>
      <c r="B11" s="76"/>
      <c r="C11" s="76"/>
      <c r="D11" s="76"/>
      <c r="E11" s="76"/>
      <c r="F11" s="77"/>
      <c r="G11" s="22">
        <v>0.15</v>
      </c>
      <c r="H11" s="22">
        <f t="shared" ref="H11:H18" si="0">I11*G11</f>
        <v>0</v>
      </c>
      <c r="I11" s="22">
        <f t="shared" ref="I11:I18" si="1">IFERROR(IF(SUM(J11:N11)/COUNT(J11:N11)&gt;=10,1,(SUM(J11:N11)/COUNT(J11:N11)/10)),0)</f>
        <v>0</v>
      </c>
      <c r="J11" s="41"/>
      <c r="K11" s="41"/>
      <c r="L11" s="41"/>
      <c r="M11" s="41"/>
      <c r="N11" s="41"/>
    </row>
    <row r="12" spans="1:15" ht="28.8" customHeight="1" x14ac:dyDescent="0.3">
      <c r="A12" s="75" t="s">
        <v>81</v>
      </c>
      <c r="B12" s="76"/>
      <c r="C12" s="76"/>
      <c r="D12" s="76"/>
      <c r="E12" s="76"/>
      <c r="F12" s="77"/>
      <c r="G12" s="22">
        <v>0.15</v>
      </c>
      <c r="H12" s="22">
        <f t="shared" si="0"/>
        <v>0</v>
      </c>
      <c r="I12" s="22">
        <f t="shared" si="1"/>
        <v>0</v>
      </c>
      <c r="J12" s="41"/>
      <c r="K12" s="41"/>
      <c r="L12" s="41"/>
      <c r="M12" s="41"/>
      <c r="N12" s="41"/>
    </row>
    <row r="13" spans="1:15" ht="28.8" customHeight="1" x14ac:dyDescent="0.3">
      <c r="A13" s="75" t="s">
        <v>82</v>
      </c>
      <c r="B13" s="76"/>
      <c r="C13" s="76"/>
      <c r="D13" s="76"/>
      <c r="E13" s="76"/>
      <c r="F13" s="77"/>
      <c r="G13" s="22">
        <v>0.1</v>
      </c>
      <c r="H13" s="22">
        <f t="shared" si="0"/>
        <v>0</v>
      </c>
      <c r="I13" s="22">
        <f t="shared" si="1"/>
        <v>0</v>
      </c>
      <c r="J13" s="41"/>
      <c r="K13" s="41"/>
      <c r="L13" s="41"/>
      <c r="M13" s="41"/>
      <c r="N13" s="41"/>
    </row>
    <row r="14" spans="1:15" ht="28.8" customHeight="1" x14ac:dyDescent="0.3">
      <c r="A14" s="75" t="s">
        <v>83</v>
      </c>
      <c r="B14" s="76"/>
      <c r="C14" s="76"/>
      <c r="D14" s="76"/>
      <c r="E14" s="76"/>
      <c r="F14" s="77"/>
      <c r="G14" s="22">
        <v>0.15</v>
      </c>
      <c r="H14" s="22">
        <f t="shared" si="0"/>
        <v>0</v>
      </c>
      <c r="I14" s="22">
        <f t="shared" si="1"/>
        <v>0</v>
      </c>
      <c r="J14" s="41"/>
      <c r="K14" s="41"/>
      <c r="L14" s="41"/>
      <c r="M14" s="41"/>
      <c r="N14" s="41"/>
    </row>
    <row r="15" spans="1:15" ht="28.8" customHeight="1" x14ac:dyDescent="0.3">
      <c r="A15" s="75" t="s">
        <v>84</v>
      </c>
      <c r="B15" s="76"/>
      <c r="C15" s="76"/>
      <c r="D15" s="76"/>
      <c r="E15" s="76"/>
      <c r="F15" s="77"/>
      <c r="G15" s="22">
        <v>0.1</v>
      </c>
      <c r="H15" s="22">
        <f t="shared" si="0"/>
        <v>0</v>
      </c>
      <c r="I15" s="22">
        <f t="shared" si="1"/>
        <v>0</v>
      </c>
      <c r="J15" s="41"/>
      <c r="K15" s="41"/>
      <c r="L15" s="41"/>
      <c r="M15" s="41"/>
      <c r="N15" s="41"/>
    </row>
    <row r="16" spans="1:15" ht="28.8" customHeight="1" x14ac:dyDescent="0.3">
      <c r="A16" s="75" t="s">
        <v>85</v>
      </c>
      <c r="B16" s="76"/>
      <c r="C16" s="76"/>
      <c r="D16" s="76"/>
      <c r="E16" s="76"/>
      <c r="F16" s="77"/>
      <c r="G16" s="22">
        <v>0.1</v>
      </c>
      <c r="H16" s="22">
        <f t="shared" si="0"/>
        <v>0</v>
      </c>
      <c r="I16" s="22">
        <f t="shared" si="1"/>
        <v>0</v>
      </c>
      <c r="J16" s="41"/>
      <c r="K16" s="41"/>
      <c r="L16" s="41"/>
      <c r="M16" s="41"/>
      <c r="N16" s="41"/>
    </row>
    <row r="17" spans="1:14" ht="28.8" customHeight="1" x14ac:dyDescent="0.3">
      <c r="A17" s="75" t="s">
        <v>86</v>
      </c>
      <c r="B17" s="76"/>
      <c r="C17" s="76"/>
      <c r="D17" s="76"/>
      <c r="E17" s="76"/>
      <c r="F17" s="77"/>
      <c r="G17" s="22">
        <v>0.15</v>
      </c>
      <c r="H17" s="22">
        <f t="shared" si="0"/>
        <v>0</v>
      </c>
      <c r="I17" s="22">
        <f t="shared" si="1"/>
        <v>0</v>
      </c>
      <c r="J17" s="41"/>
      <c r="K17" s="41"/>
      <c r="L17" s="41"/>
      <c r="M17" s="41"/>
      <c r="N17" s="41"/>
    </row>
    <row r="18" spans="1:14" ht="28.8" customHeight="1" x14ac:dyDescent="0.3">
      <c r="A18" s="75" t="s">
        <v>87</v>
      </c>
      <c r="B18" s="76"/>
      <c r="C18" s="76"/>
      <c r="D18" s="76"/>
      <c r="E18" s="76"/>
      <c r="F18" s="77"/>
      <c r="G18" s="22">
        <v>0.1</v>
      </c>
      <c r="H18" s="22">
        <f t="shared" si="0"/>
        <v>0</v>
      </c>
      <c r="I18" s="22">
        <f t="shared" si="1"/>
        <v>0</v>
      </c>
      <c r="J18" s="41"/>
      <c r="K18" s="41"/>
      <c r="L18" s="41"/>
      <c r="M18" s="41"/>
      <c r="N18" s="41"/>
    </row>
    <row r="19" spans="1:14" ht="15" thickBot="1" x14ac:dyDescent="0.35">
      <c r="F19" s="15" t="s">
        <v>21</v>
      </c>
      <c r="G19" s="22">
        <f>SUM(G11:G18)</f>
        <v>1</v>
      </c>
      <c r="H19" s="22">
        <f>SUM(H11:H18)</f>
        <v>0</v>
      </c>
      <c r="I19" s="26">
        <f>SUM(I11:I18)/COUNT(I11:I18)</f>
        <v>0</v>
      </c>
    </row>
    <row r="20" spans="1:14" x14ac:dyDescent="0.3">
      <c r="L20" t="s">
        <v>22</v>
      </c>
    </row>
    <row r="21" spans="1:14" x14ac:dyDescent="0.3">
      <c r="L21" t="s">
        <v>23</v>
      </c>
    </row>
    <row r="22" spans="1:14" x14ac:dyDescent="0.3">
      <c r="L22" t="s">
        <v>24</v>
      </c>
    </row>
  </sheetData>
  <mergeCells count="14">
    <mergeCell ref="A16:F16"/>
    <mergeCell ref="A17:F17"/>
    <mergeCell ref="A18:F18"/>
    <mergeCell ref="A12:F12"/>
    <mergeCell ref="A13:F13"/>
    <mergeCell ref="A14:F14"/>
    <mergeCell ref="A1:L1"/>
    <mergeCell ref="A11:F11"/>
    <mergeCell ref="A15:F15"/>
    <mergeCell ref="C3:C6"/>
    <mergeCell ref="D3:E6"/>
    <mergeCell ref="F7:H9"/>
    <mergeCell ref="C9:E9"/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6EC0-1D60-427E-8479-269F0B677FB3}">
  <dimension ref="C1:D55"/>
  <sheetViews>
    <sheetView topLeftCell="A8" workbookViewId="0">
      <selection activeCell="D38" sqref="D38:D45"/>
    </sheetView>
  </sheetViews>
  <sheetFormatPr defaultRowHeight="14.4" x14ac:dyDescent="0.3"/>
  <cols>
    <col min="3" max="3" width="30.109375" customWidth="1"/>
    <col min="4" max="4" width="99.109375" customWidth="1"/>
  </cols>
  <sheetData>
    <row r="1" spans="3:4" ht="55.2" customHeight="1" x14ac:dyDescent="0.3">
      <c r="C1" s="81" t="s">
        <v>48</v>
      </c>
      <c r="D1" s="81"/>
    </row>
    <row r="2" spans="3:4" ht="16.2" thickBot="1" x14ac:dyDescent="0.35">
      <c r="C2" s="43" t="s">
        <v>46</v>
      </c>
      <c r="D2" s="43" t="s">
        <v>47</v>
      </c>
    </row>
    <row r="3" spans="3:4" ht="28.8" x14ac:dyDescent="0.3">
      <c r="C3" s="78" t="s">
        <v>88</v>
      </c>
      <c r="D3" s="46" t="s">
        <v>49</v>
      </c>
    </row>
    <row r="4" spans="3:4" x14ac:dyDescent="0.3">
      <c r="C4" s="79"/>
      <c r="D4" s="47" t="s">
        <v>50</v>
      </c>
    </row>
    <row r="5" spans="3:4" x14ac:dyDescent="0.3">
      <c r="C5" s="79"/>
      <c r="D5" s="47" t="s">
        <v>51</v>
      </c>
    </row>
    <row r="6" spans="3:4" x14ac:dyDescent="0.3">
      <c r="C6" s="79"/>
      <c r="D6" s="47" t="s">
        <v>52</v>
      </c>
    </row>
    <row r="7" spans="3:4" x14ac:dyDescent="0.3">
      <c r="C7" s="79"/>
      <c r="D7" s="47" t="s">
        <v>53</v>
      </c>
    </row>
    <row r="8" spans="3:4" ht="17.399999999999999" customHeight="1" thickBot="1" x14ac:dyDescent="0.35">
      <c r="C8" s="82"/>
      <c r="D8" s="45" t="s">
        <v>54</v>
      </c>
    </row>
    <row r="9" spans="3:4" x14ac:dyDescent="0.3">
      <c r="C9" s="78" t="s">
        <v>55</v>
      </c>
      <c r="D9" s="46" t="s">
        <v>56</v>
      </c>
    </row>
    <row r="10" spans="3:4" x14ac:dyDescent="0.3">
      <c r="C10" s="79"/>
      <c r="D10" s="47" t="s">
        <v>57</v>
      </c>
    </row>
    <row r="11" spans="3:4" x14ac:dyDescent="0.3">
      <c r="C11" s="79"/>
      <c r="D11" s="47" t="s">
        <v>58</v>
      </c>
    </row>
    <row r="12" spans="3:4" x14ac:dyDescent="0.3">
      <c r="C12" s="79"/>
      <c r="D12" s="47" t="s">
        <v>59</v>
      </c>
    </row>
    <row r="13" spans="3:4" x14ac:dyDescent="0.3">
      <c r="C13" s="79"/>
      <c r="D13" s="47" t="s">
        <v>60</v>
      </c>
    </row>
    <row r="14" spans="3:4" x14ac:dyDescent="0.3">
      <c r="C14" s="79"/>
      <c r="D14" s="47" t="s">
        <v>61</v>
      </c>
    </row>
    <row r="15" spans="3:4" ht="15" thickBot="1" x14ac:dyDescent="0.35">
      <c r="C15" s="82"/>
      <c r="D15" s="45" t="s">
        <v>62</v>
      </c>
    </row>
    <row r="16" spans="3:4" x14ac:dyDescent="0.3">
      <c r="C16" s="78" t="s">
        <v>63</v>
      </c>
      <c r="D16" s="48" t="s">
        <v>64</v>
      </c>
    </row>
    <row r="17" spans="3:4" x14ac:dyDescent="0.3">
      <c r="C17" s="79"/>
      <c r="D17" s="49" t="s">
        <v>65</v>
      </c>
    </row>
    <row r="18" spans="3:4" x14ac:dyDescent="0.3">
      <c r="C18" s="79"/>
      <c r="D18" s="49" t="s">
        <v>66</v>
      </c>
    </row>
    <row r="19" spans="3:4" x14ac:dyDescent="0.3">
      <c r="C19" s="79"/>
      <c r="D19" s="49" t="s">
        <v>67</v>
      </c>
    </row>
    <row r="20" spans="3:4" ht="28.8" x14ac:dyDescent="0.3">
      <c r="C20" s="79"/>
      <c r="D20" s="49" t="s">
        <v>68</v>
      </c>
    </row>
    <row r="21" spans="3:4" x14ac:dyDescent="0.3">
      <c r="C21" s="79"/>
      <c r="D21" s="49" t="s">
        <v>69</v>
      </c>
    </row>
    <row r="22" spans="3:4" x14ac:dyDescent="0.3">
      <c r="C22" s="79"/>
      <c r="D22" s="49" t="s">
        <v>70</v>
      </c>
    </row>
    <row r="23" spans="3:4" ht="15" thickBot="1" x14ac:dyDescent="0.35">
      <c r="C23" s="80"/>
      <c r="D23" s="50" t="s">
        <v>71</v>
      </c>
    </row>
    <row r="24" spans="3:4" x14ac:dyDescent="0.3">
      <c r="C24" s="78" t="s">
        <v>72</v>
      </c>
      <c r="D24" s="48" t="s">
        <v>73</v>
      </c>
    </row>
    <row r="25" spans="3:4" x14ac:dyDescent="0.3">
      <c r="C25" s="79"/>
      <c r="D25" s="49" t="s">
        <v>74</v>
      </c>
    </row>
    <row r="26" spans="3:4" x14ac:dyDescent="0.3">
      <c r="C26" s="79"/>
      <c r="D26" s="49" t="s">
        <v>75</v>
      </c>
    </row>
    <row r="27" spans="3:4" x14ac:dyDescent="0.3">
      <c r="C27" s="79"/>
      <c r="D27" s="49" t="s">
        <v>76</v>
      </c>
    </row>
    <row r="28" spans="3:4" x14ac:dyDescent="0.3">
      <c r="C28" s="79"/>
      <c r="D28" s="49" t="s">
        <v>77</v>
      </c>
    </row>
    <row r="29" spans="3:4" x14ac:dyDescent="0.3">
      <c r="C29" s="79"/>
      <c r="D29" s="49" t="s">
        <v>78</v>
      </c>
    </row>
    <row r="30" spans="3:4" ht="15" thickBot="1" x14ac:dyDescent="0.35">
      <c r="C30" s="82"/>
      <c r="D30" s="50" t="s">
        <v>79</v>
      </c>
    </row>
    <row r="31" spans="3:4" x14ac:dyDescent="0.3">
      <c r="C31" s="78" t="s">
        <v>38</v>
      </c>
      <c r="D31" s="48" t="s">
        <v>39</v>
      </c>
    </row>
    <row r="32" spans="3:4" x14ac:dyDescent="0.3">
      <c r="C32" s="79"/>
      <c r="D32" s="49" t="s">
        <v>40</v>
      </c>
    </row>
    <row r="33" spans="3:4" x14ac:dyDescent="0.3">
      <c r="C33" s="79"/>
      <c r="D33" s="49" t="s">
        <v>41</v>
      </c>
    </row>
    <row r="34" spans="3:4" x14ac:dyDescent="0.3">
      <c r="C34" s="79"/>
      <c r="D34" s="49" t="s">
        <v>42</v>
      </c>
    </row>
    <row r="35" spans="3:4" x14ac:dyDescent="0.3">
      <c r="C35" s="79"/>
      <c r="D35" s="49" t="s">
        <v>43</v>
      </c>
    </row>
    <row r="36" spans="3:4" x14ac:dyDescent="0.3">
      <c r="C36" s="79"/>
      <c r="D36" s="49" t="s">
        <v>44</v>
      </c>
    </row>
    <row r="37" spans="3:4" ht="15" thickBot="1" x14ac:dyDescent="0.35">
      <c r="C37" s="82"/>
      <c r="D37" s="50" t="s">
        <v>45</v>
      </c>
    </row>
    <row r="38" spans="3:4" x14ac:dyDescent="0.3">
      <c r="C38" s="78" t="s">
        <v>89</v>
      </c>
      <c r="D38" s="46" t="s">
        <v>80</v>
      </c>
    </row>
    <row r="39" spans="3:4" x14ac:dyDescent="0.3">
      <c r="C39" s="79"/>
      <c r="D39" s="47" t="s">
        <v>81</v>
      </c>
    </row>
    <row r="40" spans="3:4" x14ac:dyDescent="0.3">
      <c r="C40" s="79"/>
      <c r="D40" s="47" t="s">
        <v>82</v>
      </c>
    </row>
    <row r="41" spans="3:4" x14ac:dyDescent="0.3">
      <c r="C41" s="79"/>
      <c r="D41" s="47" t="s">
        <v>83</v>
      </c>
    </row>
    <row r="42" spans="3:4" x14ac:dyDescent="0.3">
      <c r="C42" s="79"/>
      <c r="D42" s="47" t="s">
        <v>84</v>
      </c>
    </row>
    <row r="43" spans="3:4" x14ac:dyDescent="0.3">
      <c r="C43" s="79"/>
      <c r="D43" s="47" t="s">
        <v>85</v>
      </c>
    </row>
    <row r="44" spans="3:4" x14ac:dyDescent="0.3">
      <c r="C44" s="79"/>
      <c r="D44" s="47" t="s">
        <v>86</v>
      </c>
    </row>
    <row r="45" spans="3:4" ht="15" thickBot="1" x14ac:dyDescent="0.35">
      <c r="C45" s="80"/>
      <c r="D45" s="45" t="s">
        <v>87</v>
      </c>
    </row>
    <row r="46" spans="3:4" x14ac:dyDescent="0.3">
      <c r="D46" s="44"/>
    </row>
    <row r="47" spans="3:4" x14ac:dyDescent="0.3">
      <c r="D47" s="44"/>
    </row>
    <row r="48" spans="3:4" x14ac:dyDescent="0.3">
      <c r="D48" s="44"/>
    </row>
    <row r="49" spans="4:4" x14ac:dyDescent="0.3">
      <c r="D49" s="44"/>
    </row>
    <row r="50" spans="4:4" x14ac:dyDescent="0.3">
      <c r="D50" s="44"/>
    </row>
    <row r="51" spans="4:4" x14ac:dyDescent="0.3">
      <c r="D51" s="44"/>
    </row>
    <row r="52" spans="4:4" x14ac:dyDescent="0.3">
      <c r="D52" s="44"/>
    </row>
    <row r="53" spans="4:4" x14ac:dyDescent="0.3">
      <c r="D53" s="44"/>
    </row>
    <row r="54" spans="4:4" x14ac:dyDescent="0.3">
      <c r="D54" s="44"/>
    </row>
    <row r="55" spans="4:4" x14ac:dyDescent="0.3">
      <c r="D55" s="44"/>
    </row>
  </sheetData>
  <mergeCells count="7">
    <mergeCell ref="C38:C45"/>
    <mergeCell ref="C1:D1"/>
    <mergeCell ref="C3:C8"/>
    <mergeCell ref="C9:C15"/>
    <mergeCell ref="C16:C23"/>
    <mergeCell ref="C24:C30"/>
    <mergeCell ref="C31:C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5DE2-7EA2-4059-9231-994CC7C00F4E}">
  <dimension ref="A1:H21"/>
  <sheetViews>
    <sheetView topLeftCell="A3" workbookViewId="0">
      <selection activeCell="H11" sqref="H11"/>
    </sheetView>
  </sheetViews>
  <sheetFormatPr defaultRowHeight="14.4" x14ac:dyDescent="0.3"/>
  <cols>
    <col min="1" max="1" width="17.5546875" customWidth="1"/>
    <col min="2" max="2" width="17.33203125" customWidth="1"/>
    <col min="3" max="3" width="12.44140625" customWidth="1"/>
    <col min="4" max="4" width="22.21875" customWidth="1"/>
    <col min="5" max="5" width="16.109375" customWidth="1"/>
    <col min="6" max="6" width="22.88671875" customWidth="1"/>
    <col min="7" max="7" width="19.33203125" customWidth="1"/>
    <col min="8" max="8" width="19.88671875" style="54" customWidth="1"/>
  </cols>
  <sheetData>
    <row r="1" spans="1:8" x14ac:dyDescent="0.3">
      <c r="B1" t="s">
        <v>131</v>
      </c>
    </row>
    <row r="2" spans="1:8" ht="15.6" x14ac:dyDescent="0.3">
      <c r="B2" s="91" t="s">
        <v>132</v>
      </c>
      <c r="C2" s="91"/>
    </row>
    <row r="3" spans="1:8" x14ac:dyDescent="0.3">
      <c r="B3" s="89" t="s">
        <v>90</v>
      </c>
      <c r="C3" s="90" t="s">
        <v>7</v>
      </c>
      <c r="D3" s="90" t="s">
        <v>91</v>
      </c>
      <c r="E3" s="90" t="s">
        <v>93</v>
      </c>
      <c r="F3" s="90" t="s">
        <v>95</v>
      </c>
      <c r="G3" s="90" t="s">
        <v>97</v>
      </c>
      <c r="H3" s="90" t="s">
        <v>129</v>
      </c>
    </row>
    <row r="4" spans="1:8" x14ac:dyDescent="0.3">
      <c r="B4" s="89"/>
      <c r="C4" s="93">
        <f>SUM(C5:C10)</f>
        <v>1</v>
      </c>
      <c r="D4" s="90" t="s">
        <v>92</v>
      </c>
      <c r="E4" s="90" t="s">
        <v>94</v>
      </c>
      <c r="F4" s="90" t="s">
        <v>96</v>
      </c>
      <c r="G4" s="90" t="s">
        <v>98</v>
      </c>
      <c r="H4" s="90"/>
    </row>
    <row r="5" spans="1:8" ht="48" x14ac:dyDescent="0.3">
      <c r="A5" s="94" t="s">
        <v>130</v>
      </c>
      <c r="B5" s="87" t="s">
        <v>99</v>
      </c>
      <c r="C5" s="92">
        <v>0.1</v>
      </c>
      <c r="D5" s="88" t="s">
        <v>100</v>
      </c>
      <c r="E5" s="88" t="s">
        <v>101</v>
      </c>
      <c r="F5" s="88" t="s">
        <v>102</v>
      </c>
      <c r="G5" s="88" t="s">
        <v>103</v>
      </c>
      <c r="H5" s="110">
        <v>6</v>
      </c>
    </row>
    <row r="6" spans="1:8" ht="60" x14ac:dyDescent="0.3">
      <c r="A6" s="94"/>
      <c r="B6" s="87" t="s">
        <v>104</v>
      </c>
      <c r="C6" s="92">
        <v>0.1</v>
      </c>
      <c r="D6" s="88" t="s">
        <v>105</v>
      </c>
      <c r="E6" s="88" t="s">
        <v>106</v>
      </c>
      <c r="F6" s="88" t="s">
        <v>107</v>
      </c>
      <c r="G6" s="88" t="s">
        <v>108</v>
      </c>
      <c r="H6" s="110">
        <v>7</v>
      </c>
    </row>
    <row r="7" spans="1:8" ht="60" x14ac:dyDescent="0.3">
      <c r="A7" s="94"/>
      <c r="B7" s="87" t="s">
        <v>109</v>
      </c>
      <c r="C7" s="92">
        <v>0.3</v>
      </c>
      <c r="D7" s="88" t="s">
        <v>110</v>
      </c>
      <c r="E7" s="88" t="s">
        <v>111</v>
      </c>
      <c r="F7" s="88" t="s">
        <v>112</v>
      </c>
      <c r="G7" s="88" t="s">
        <v>113</v>
      </c>
      <c r="H7" s="110">
        <v>10</v>
      </c>
    </row>
    <row r="8" spans="1:8" ht="60" x14ac:dyDescent="0.3">
      <c r="A8" s="94"/>
      <c r="B8" s="87" t="s">
        <v>114</v>
      </c>
      <c r="C8" s="92">
        <v>0.25</v>
      </c>
      <c r="D8" s="88" t="s">
        <v>115</v>
      </c>
      <c r="E8" s="88" t="s">
        <v>116</v>
      </c>
      <c r="F8" s="88" t="s">
        <v>117</v>
      </c>
      <c r="G8" s="88" t="s">
        <v>118</v>
      </c>
      <c r="H8" s="110">
        <v>5</v>
      </c>
    </row>
    <row r="9" spans="1:8" ht="60" x14ac:dyDescent="0.3">
      <c r="A9" s="94"/>
      <c r="B9" s="87" t="s">
        <v>119</v>
      </c>
      <c r="C9" s="92">
        <v>0.1</v>
      </c>
      <c r="D9" s="88" t="s">
        <v>120</v>
      </c>
      <c r="E9" s="88" t="s">
        <v>121</v>
      </c>
      <c r="F9" s="88" t="s">
        <v>122</v>
      </c>
      <c r="G9" s="88" t="s">
        <v>123</v>
      </c>
      <c r="H9" s="110">
        <v>7</v>
      </c>
    </row>
    <row r="10" spans="1:8" ht="60.6" thickBot="1" x14ac:dyDescent="0.35">
      <c r="A10" s="95"/>
      <c r="B10" s="96" t="s">
        <v>124</v>
      </c>
      <c r="C10" s="97">
        <v>0.15</v>
      </c>
      <c r="D10" s="98" t="s">
        <v>125</v>
      </c>
      <c r="E10" s="98" t="s">
        <v>126</v>
      </c>
      <c r="F10" s="98" t="s">
        <v>127</v>
      </c>
      <c r="G10" s="98" t="s">
        <v>128</v>
      </c>
      <c r="H10" s="111">
        <v>2</v>
      </c>
    </row>
    <row r="11" spans="1:8" ht="15" thickBot="1" x14ac:dyDescent="0.35">
      <c r="A11" s="99" t="s">
        <v>133</v>
      </c>
      <c r="B11" s="100"/>
      <c r="C11" s="101"/>
      <c r="D11" s="102"/>
      <c r="E11" s="102"/>
      <c r="F11" s="102"/>
      <c r="G11" s="102"/>
      <c r="H11" s="103">
        <f>H5*C5+H6*C6+H7*C7+H8*C8+H9*C9+H10*C10</f>
        <v>6.5500000000000007</v>
      </c>
    </row>
    <row r="13" spans="1:8" x14ac:dyDescent="0.3">
      <c r="B13" t="s">
        <v>131</v>
      </c>
    </row>
    <row r="14" spans="1:8" ht="16.2" thickBot="1" x14ac:dyDescent="0.35">
      <c r="B14" s="91" t="s">
        <v>158</v>
      </c>
    </row>
    <row r="15" spans="1:8" x14ac:dyDescent="0.3">
      <c r="B15" s="85" t="s">
        <v>90</v>
      </c>
      <c r="C15" s="83" t="s">
        <v>7</v>
      </c>
      <c r="D15" s="84" t="s">
        <v>91</v>
      </c>
      <c r="E15" s="84" t="s">
        <v>93</v>
      </c>
      <c r="F15" s="84" t="s">
        <v>95</v>
      </c>
      <c r="G15" s="84" t="s">
        <v>97</v>
      </c>
      <c r="H15" s="90" t="s">
        <v>129</v>
      </c>
    </row>
    <row r="16" spans="1:8" x14ac:dyDescent="0.3">
      <c r="B16" s="104"/>
      <c r="C16" s="105">
        <f>SUM(C17:C20)</f>
        <v>1</v>
      </c>
      <c r="D16" s="86" t="s">
        <v>92</v>
      </c>
      <c r="E16" s="86" t="s">
        <v>94</v>
      </c>
      <c r="F16" s="86" t="s">
        <v>96</v>
      </c>
      <c r="G16" s="86" t="s">
        <v>98</v>
      </c>
      <c r="H16" s="90"/>
    </row>
    <row r="17" spans="1:8" ht="48" x14ac:dyDescent="0.3">
      <c r="A17" s="108" t="s">
        <v>157</v>
      </c>
      <c r="B17" s="106" t="s">
        <v>137</v>
      </c>
      <c r="C17" s="92">
        <v>0.25</v>
      </c>
      <c r="D17" s="107" t="s">
        <v>138</v>
      </c>
      <c r="E17" s="107" t="s">
        <v>139</v>
      </c>
      <c r="F17" s="107" t="s">
        <v>140</v>
      </c>
      <c r="G17" s="107" t="s">
        <v>141</v>
      </c>
      <c r="H17" s="110">
        <v>5</v>
      </c>
    </row>
    <row r="18" spans="1:8" ht="66.599999999999994" customHeight="1" x14ac:dyDescent="0.3">
      <c r="A18" s="108"/>
      <c r="B18" s="106" t="s">
        <v>142</v>
      </c>
      <c r="C18" s="92">
        <v>0.25</v>
      </c>
      <c r="D18" s="107" t="s">
        <v>143</v>
      </c>
      <c r="E18" s="107" t="s">
        <v>144</v>
      </c>
      <c r="F18" s="107" t="s">
        <v>145</v>
      </c>
      <c r="G18" s="107" t="s">
        <v>146</v>
      </c>
      <c r="H18" s="110">
        <v>5</v>
      </c>
    </row>
    <row r="19" spans="1:8" ht="48" x14ac:dyDescent="0.3">
      <c r="A19" s="108"/>
      <c r="B19" s="106" t="s">
        <v>147</v>
      </c>
      <c r="C19" s="92">
        <v>0.25</v>
      </c>
      <c r="D19" s="107" t="s">
        <v>148</v>
      </c>
      <c r="E19" s="107" t="s">
        <v>149</v>
      </c>
      <c r="F19" s="107" t="s">
        <v>150</v>
      </c>
      <c r="G19" s="107" t="s">
        <v>151</v>
      </c>
      <c r="H19" s="110">
        <v>10</v>
      </c>
    </row>
    <row r="20" spans="1:8" ht="48.6" thickBot="1" x14ac:dyDescent="0.35">
      <c r="A20" s="109"/>
      <c r="B20" s="106" t="s">
        <v>152</v>
      </c>
      <c r="C20" s="92">
        <v>0.25</v>
      </c>
      <c r="D20" s="107" t="s">
        <v>153</v>
      </c>
      <c r="E20" s="107" t="s">
        <v>154</v>
      </c>
      <c r="F20" s="107" t="s">
        <v>155</v>
      </c>
      <c r="G20" s="107" t="s">
        <v>156</v>
      </c>
      <c r="H20" s="110">
        <v>5</v>
      </c>
    </row>
    <row r="21" spans="1:8" ht="15" thickBot="1" x14ac:dyDescent="0.35">
      <c r="A21" s="99" t="s">
        <v>133</v>
      </c>
      <c r="B21" s="100"/>
      <c r="C21" s="101"/>
      <c r="D21" s="102"/>
      <c r="E21" s="102"/>
      <c r="F21" s="102"/>
      <c r="G21" s="102"/>
      <c r="H21" s="103">
        <f>H17*C17+H18*C18+H19*C19+H20*C20</f>
        <v>6.25</v>
      </c>
    </row>
  </sheetData>
  <mergeCells count="4">
    <mergeCell ref="A17:A20"/>
    <mergeCell ref="B15:B16"/>
    <mergeCell ref="A5:A10"/>
    <mergeCell ref="B3:B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84CF8FC968FA419D7090138A1C5306" ma:contentTypeVersion="11" ma:contentTypeDescription="Crear nuevo documento." ma:contentTypeScope="" ma:versionID="39eb63ef951cee5fc2d9dfe9464e3a65">
  <xsd:schema xmlns:xsd="http://www.w3.org/2001/XMLSchema" xmlns:xs="http://www.w3.org/2001/XMLSchema" xmlns:p="http://schemas.microsoft.com/office/2006/metadata/properties" xmlns:ns2="ed9a2fb8-b6b8-49e0-9782-a1be223650a2" xmlns:ns3="bcf2c21e-7c8c-4aa1-a238-b3a814444400" targetNamespace="http://schemas.microsoft.com/office/2006/metadata/properties" ma:root="true" ma:fieldsID="0c68340d71e68bd9d23afd1fda0793da" ns2:_="" ns3:_="">
    <xsd:import namespace="ed9a2fb8-b6b8-49e0-9782-a1be223650a2"/>
    <xsd:import namespace="bcf2c21e-7c8c-4aa1-a238-b3a8144444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a2fb8-b6b8-49e0-9782-a1be22365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2c21e-7c8c-4aa1-a238-b3a8144444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e70122-f54f-411a-8cb2-c4a02f53119f}" ma:internalName="TaxCatchAll" ma:showField="CatchAllData" ma:web="bcf2c21e-7c8c-4aa1-a238-b3a8144444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a2fb8-b6b8-49e0-9782-a1be223650a2">
      <Terms xmlns="http://schemas.microsoft.com/office/infopath/2007/PartnerControls"/>
    </lcf76f155ced4ddcb4097134ff3c332f>
    <TaxCatchAll xmlns="bcf2c21e-7c8c-4aa1-a238-b3a8144444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717C7F-1EC7-4AD7-98AC-1B0BAECCBA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a2fb8-b6b8-49e0-9782-a1be223650a2"/>
    <ds:schemaRef ds:uri="bcf2c21e-7c8c-4aa1-a238-b3a8144444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3ABEFA-FE90-43BD-80BC-2C92E2B433F4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ed9a2fb8-b6b8-49e0-9782-a1be223650a2"/>
    <ds:schemaRef ds:uri="bcf2c21e-7c8c-4aa1-a238-b3a814444400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0A2FB82-F486-424F-AB4A-CA9A356DA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9</vt:i4>
      </vt:variant>
    </vt:vector>
  </HeadingPairs>
  <TitlesOfParts>
    <vt:vector size="9" baseType="lpstr">
      <vt:lpstr>MÒDUL</vt:lpstr>
      <vt:lpstr>RA-1</vt:lpstr>
      <vt:lpstr>RA-2</vt:lpstr>
      <vt:lpstr>RA-3</vt:lpstr>
      <vt:lpstr>RA-4</vt:lpstr>
      <vt:lpstr>RA-5</vt:lpstr>
      <vt:lpstr>RA-6</vt:lpstr>
      <vt:lpstr>RAs</vt:lpstr>
      <vt:lpstr>Evidències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Sofia Marti Rodriguez</cp:lastModifiedBy>
  <cp:revision/>
  <dcterms:created xsi:type="dcterms:W3CDTF">2024-12-02T08:16:30Z</dcterms:created>
  <dcterms:modified xsi:type="dcterms:W3CDTF">2025-06-09T15:23:10Z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0x010100E784CF8FC968FA419D7090138A1C5306</vt:lpwstr>
  </property>
  <property fmtid="{D5CDD505-2E9C-101B-9397-08002B2CF9AE}" pid="3" name="MediaServiceImageTags">
    <vt:lpwstr/>
  </property>
</Properties>
</file>