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fia\Git\_Karma\professorat\avaluació\"/>
    </mc:Choice>
  </mc:AlternateContent>
  <xr:revisionPtr revIDLastSave="0" documentId="13_ncr:1_{1B48A0DD-6659-43D4-93B6-FCC4AB5ABDDD}" xr6:coauthVersionLast="47" xr6:coauthVersionMax="47" xr10:uidLastSave="{00000000-0000-0000-0000-000000000000}"/>
  <bookViews>
    <workbookView xWindow="28680" yWindow="-3180" windowWidth="29040" windowHeight="15720" xr2:uid="{3A8F2DDB-8415-4BC7-BC07-C60FD96F1244}"/>
  </bookViews>
  <sheets>
    <sheet name="NotesRubrica" sheetId="1" r:id="rId1"/>
    <sheet name="Ponderacions" sheetId="3" r:id="rId2"/>
    <sheet name="CriterisAvaluac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P7" i="2" s="1"/>
  <c r="M7" i="2"/>
  <c r="N7" i="2" s="1"/>
  <c r="K7" i="2"/>
  <c r="L7" i="2" s="1"/>
  <c r="I7" i="2"/>
  <c r="J7" i="2" s="1"/>
  <c r="G7" i="2"/>
  <c r="H7" i="2" s="1"/>
  <c r="E7" i="2"/>
  <c r="F7" i="2"/>
  <c r="O6" i="2"/>
  <c r="M6" i="2"/>
  <c r="K6" i="2"/>
  <c r="I6" i="2"/>
  <c r="J6" i="2" s="1"/>
  <c r="G6" i="2"/>
  <c r="H6" i="2" s="1"/>
  <c r="E6" i="2"/>
  <c r="O3" i="2"/>
  <c r="P3" i="2" s="1"/>
  <c r="M3" i="2"/>
  <c r="N3" i="2" s="1"/>
  <c r="K3" i="2"/>
  <c r="I3" i="2"/>
  <c r="G3" i="2"/>
  <c r="H3" i="2" s="1"/>
  <c r="O4" i="2"/>
  <c r="P4" i="2" s="1"/>
  <c r="M4" i="2"/>
  <c r="K4" i="2"/>
  <c r="L4" i="2" s="1"/>
  <c r="I4" i="2"/>
  <c r="J4" i="2" s="1"/>
  <c r="G4" i="2"/>
  <c r="H4" i="2" s="1"/>
  <c r="O5" i="2"/>
  <c r="M5" i="2"/>
  <c r="K5" i="2"/>
  <c r="L5" i="2" s="1"/>
  <c r="I5" i="2"/>
  <c r="J5" i="2" s="1"/>
  <c r="G5" i="2"/>
  <c r="H5" i="2"/>
  <c r="E5" i="2"/>
  <c r="E4" i="2"/>
  <c r="F4" i="2" s="1"/>
  <c r="L3" i="2"/>
  <c r="J3" i="2"/>
  <c r="E3" i="2"/>
  <c r="F3" i="2" s="1"/>
  <c r="E2" i="2"/>
  <c r="G2" i="2"/>
  <c r="F2" i="2"/>
  <c r="H2" i="2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E33" i="3" s="1"/>
  <c r="G33" i="3" s="1"/>
  <c r="C12" i="3"/>
  <c r="C11" i="3"/>
  <c r="C10" i="3"/>
  <c r="C9" i="3"/>
  <c r="C8" i="3"/>
  <c r="C7" i="3"/>
  <c r="C6" i="3"/>
  <c r="C5" i="3"/>
  <c r="C4" i="3"/>
  <c r="E31" i="3" s="1"/>
  <c r="G31" i="3" s="1"/>
  <c r="P6" i="2"/>
  <c r="N6" i="2"/>
  <c r="L6" i="2"/>
  <c r="F6" i="2"/>
  <c r="P5" i="2"/>
  <c r="N5" i="2"/>
  <c r="F5" i="2"/>
  <c r="N4" i="2"/>
  <c r="P63" i="2"/>
  <c r="N63" i="2"/>
  <c r="L63" i="2"/>
  <c r="J63" i="2"/>
  <c r="H63" i="2"/>
  <c r="F63" i="2"/>
  <c r="P62" i="2"/>
  <c r="N62" i="2"/>
  <c r="L62" i="2"/>
  <c r="J62" i="2"/>
  <c r="H62" i="2"/>
  <c r="F62" i="2"/>
  <c r="P61" i="2"/>
  <c r="N61" i="2"/>
  <c r="L61" i="2"/>
  <c r="J61" i="2"/>
  <c r="H61" i="2"/>
  <c r="F61" i="2"/>
  <c r="P60" i="2"/>
  <c r="N60" i="2"/>
  <c r="L60" i="2"/>
  <c r="J60" i="2"/>
  <c r="H60" i="2"/>
  <c r="F60" i="2"/>
  <c r="P59" i="2"/>
  <c r="N59" i="2"/>
  <c r="L59" i="2"/>
  <c r="J59" i="2"/>
  <c r="H59" i="2"/>
  <c r="F59" i="2"/>
  <c r="P58" i="2"/>
  <c r="N58" i="2"/>
  <c r="L58" i="2"/>
  <c r="J58" i="2"/>
  <c r="H58" i="2"/>
  <c r="F58" i="2"/>
  <c r="P57" i="2"/>
  <c r="N57" i="2"/>
  <c r="L57" i="2"/>
  <c r="J57" i="2"/>
  <c r="H57" i="2"/>
  <c r="F57" i="2"/>
  <c r="P56" i="2"/>
  <c r="N56" i="2"/>
  <c r="L56" i="2"/>
  <c r="J56" i="2"/>
  <c r="H56" i="2"/>
  <c r="F56" i="2"/>
  <c r="P55" i="2"/>
  <c r="N55" i="2"/>
  <c r="L55" i="2"/>
  <c r="J55" i="2"/>
  <c r="H55" i="2"/>
  <c r="F55" i="2"/>
  <c r="P53" i="2"/>
  <c r="N53" i="2"/>
  <c r="L53" i="2"/>
  <c r="J53" i="2"/>
  <c r="H53" i="2"/>
  <c r="F53" i="2"/>
  <c r="P52" i="2"/>
  <c r="N52" i="2"/>
  <c r="L52" i="2"/>
  <c r="J52" i="2"/>
  <c r="H52" i="2"/>
  <c r="F52" i="2"/>
  <c r="P51" i="2"/>
  <c r="N51" i="2"/>
  <c r="L51" i="2"/>
  <c r="J51" i="2"/>
  <c r="H51" i="2"/>
  <c r="F51" i="2"/>
  <c r="P50" i="2"/>
  <c r="N50" i="2"/>
  <c r="L50" i="2"/>
  <c r="J50" i="2"/>
  <c r="H50" i="2"/>
  <c r="F50" i="2"/>
  <c r="P49" i="2"/>
  <c r="N49" i="2"/>
  <c r="L49" i="2"/>
  <c r="J49" i="2"/>
  <c r="H49" i="2"/>
  <c r="F49" i="2"/>
  <c r="P48" i="2"/>
  <c r="N48" i="2"/>
  <c r="L48" i="2"/>
  <c r="J48" i="2"/>
  <c r="H48" i="2"/>
  <c r="F48" i="2"/>
  <c r="P47" i="2"/>
  <c r="N47" i="2"/>
  <c r="L47" i="2"/>
  <c r="J47" i="2"/>
  <c r="H47" i="2"/>
  <c r="F47" i="2"/>
  <c r="P46" i="2"/>
  <c r="N46" i="2"/>
  <c r="L46" i="2"/>
  <c r="J46" i="2"/>
  <c r="H46" i="2"/>
  <c r="F46" i="2"/>
  <c r="P44" i="2"/>
  <c r="N44" i="2"/>
  <c r="L44" i="2"/>
  <c r="J44" i="2"/>
  <c r="H44" i="2"/>
  <c r="F44" i="2"/>
  <c r="P43" i="2"/>
  <c r="N43" i="2"/>
  <c r="L43" i="2"/>
  <c r="J43" i="2"/>
  <c r="H43" i="2"/>
  <c r="F43" i="2"/>
  <c r="P42" i="2"/>
  <c r="N42" i="2"/>
  <c r="L42" i="2"/>
  <c r="J42" i="2"/>
  <c r="H42" i="2"/>
  <c r="F42" i="2"/>
  <c r="P41" i="2"/>
  <c r="N41" i="2"/>
  <c r="L41" i="2"/>
  <c r="J41" i="2"/>
  <c r="H41" i="2"/>
  <c r="F41" i="2"/>
  <c r="P40" i="2"/>
  <c r="N40" i="2"/>
  <c r="L40" i="2"/>
  <c r="J40" i="2"/>
  <c r="H40" i="2"/>
  <c r="F40" i="2"/>
  <c r="P39" i="2"/>
  <c r="N39" i="2"/>
  <c r="L39" i="2"/>
  <c r="J39" i="2"/>
  <c r="H39" i="2"/>
  <c r="F39" i="2"/>
  <c r="P38" i="2"/>
  <c r="N38" i="2"/>
  <c r="L38" i="2"/>
  <c r="J38" i="2"/>
  <c r="H38" i="2"/>
  <c r="F38" i="2"/>
  <c r="L37" i="2"/>
  <c r="N37" i="2"/>
  <c r="P37" i="2"/>
  <c r="J37" i="2"/>
  <c r="H37" i="2"/>
  <c r="G45" i="2" s="1"/>
  <c r="F37" i="2"/>
  <c r="P35" i="2"/>
  <c r="P34" i="2"/>
  <c r="P33" i="2"/>
  <c r="P32" i="2"/>
  <c r="P31" i="2"/>
  <c r="P30" i="2"/>
  <c r="P29" i="2"/>
  <c r="P28" i="2"/>
  <c r="P27" i="2"/>
  <c r="N35" i="2"/>
  <c r="N34" i="2"/>
  <c r="N33" i="2"/>
  <c r="N32" i="2"/>
  <c r="N31" i="2"/>
  <c r="N30" i="2"/>
  <c r="N29" i="2"/>
  <c r="N28" i="2"/>
  <c r="N27" i="2"/>
  <c r="L35" i="2"/>
  <c r="L34" i="2"/>
  <c r="L33" i="2"/>
  <c r="L32" i="2"/>
  <c r="L31" i="2"/>
  <c r="L30" i="2"/>
  <c r="L29" i="2"/>
  <c r="L28" i="2"/>
  <c r="L27" i="2"/>
  <c r="J35" i="2"/>
  <c r="J34" i="2"/>
  <c r="J33" i="2"/>
  <c r="J32" i="2"/>
  <c r="J31" i="2"/>
  <c r="J30" i="2"/>
  <c r="J29" i="2"/>
  <c r="J28" i="2"/>
  <c r="J27" i="2"/>
  <c r="H35" i="2"/>
  <c r="H34" i="2"/>
  <c r="H33" i="2"/>
  <c r="H32" i="2"/>
  <c r="H31" i="2"/>
  <c r="H30" i="2"/>
  <c r="H29" i="2"/>
  <c r="H28" i="2"/>
  <c r="H27" i="2"/>
  <c r="F35" i="2"/>
  <c r="F34" i="2"/>
  <c r="F33" i="2"/>
  <c r="F32" i="2"/>
  <c r="F31" i="2"/>
  <c r="F30" i="2"/>
  <c r="F29" i="2"/>
  <c r="F28" i="2"/>
  <c r="F27" i="2"/>
  <c r="P25" i="2"/>
  <c r="P24" i="2"/>
  <c r="P23" i="2"/>
  <c r="P22" i="2"/>
  <c r="P21" i="2"/>
  <c r="P20" i="2"/>
  <c r="P19" i="2"/>
  <c r="P18" i="2"/>
  <c r="N25" i="2"/>
  <c r="N24" i="2"/>
  <c r="N23" i="2"/>
  <c r="N22" i="2"/>
  <c r="N21" i="2"/>
  <c r="N20" i="2"/>
  <c r="N19" i="2"/>
  <c r="N18" i="2"/>
  <c r="L25" i="2"/>
  <c r="L24" i="2"/>
  <c r="L23" i="2"/>
  <c r="L22" i="2"/>
  <c r="L21" i="2"/>
  <c r="L20" i="2"/>
  <c r="L19" i="2"/>
  <c r="L18" i="2"/>
  <c r="J25" i="2"/>
  <c r="J24" i="2"/>
  <c r="J23" i="2"/>
  <c r="J22" i="2"/>
  <c r="J21" i="2"/>
  <c r="J20" i="2"/>
  <c r="J19" i="2"/>
  <c r="J18" i="2"/>
  <c r="H25" i="2"/>
  <c r="H24" i="2"/>
  <c r="H23" i="2"/>
  <c r="H22" i="2"/>
  <c r="H21" i="2"/>
  <c r="H20" i="2"/>
  <c r="H19" i="2"/>
  <c r="H18" i="2"/>
  <c r="F18" i="2"/>
  <c r="F19" i="2"/>
  <c r="F20" i="2"/>
  <c r="F21" i="2"/>
  <c r="F22" i="2"/>
  <c r="F23" i="2"/>
  <c r="F24" i="2"/>
  <c r="F25" i="2"/>
  <c r="P16" i="2"/>
  <c r="P15" i="2"/>
  <c r="P14" i="2"/>
  <c r="P13" i="2"/>
  <c r="P12" i="2"/>
  <c r="P11" i="2"/>
  <c r="P10" i="2"/>
  <c r="P9" i="2"/>
  <c r="N16" i="2"/>
  <c r="N15" i="2"/>
  <c r="N14" i="2"/>
  <c r="N13" i="2"/>
  <c r="N12" i="2"/>
  <c r="N11" i="2"/>
  <c r="N10" i="2"/>
  <c r="N9" i="2"/>
  <c r="L16" i="2"/>
  <c r="L15" i="2"/>
  <c r="L14" i="2"/>
  <c r="L13" i="2"/>
  <c r="L12" i="2"/>
  <c r="L11" i="2"/>
  <c r="L10" i="2"/>
  <c r="L9" i="2"/>
  <c r="J16" i="2"/>
  <c r="J15" i="2"/>
  <c r="J14" i="2"/>
  <c r="J13" i="2"/>
  <c r="J12" i="2"/>
  <c r="J11" i="2"/>
  <c r="J10" i="2"/>
  <c r="J9" i="2"/>
  <c r="H16" i="2"/>
  <c r="H15" i="2"/>
  <c r="H14" i="2"/>
  <c r="H13" i="2"/>
  <c r="H12" i="2"/>
  <c r="H11" i="2"/>
  <c r="H10" i="2"/>
  <c r="H9" i="2"/>
  <c r="F16" i="2"/>
  <c r="F15" i="2"/>
  <c r="F14" i="2"/>
  <c r="F13" i="2"/>
  <c r="F12" i="2"/>
  <c r="F11" i="2"/>
  <c r="F10" i="2"/>
  <c r="F9" i="2"/>
  <c r="O2" i="2"/>
  <c r="P2" i="2" s="1"/>
  <c r="M2" i="2"/>
  <c r="N2" i="2" s="1"/>
  <c r="K2" i="2"/>
  <c r="L2" i="2" s="1"/>
  <c r="I2" i="2"/>
  <c r="J2" i="2" s="1"/>
  <c r="O23" i="1"/>
  <c r="O18" i="1"/>
  <c r="O13" i="1"/>
  <c r="O7" i="1"/>
  <c r="O3" i="1"/>
  <c r="M23" i="1"/>
  <c r="M18" i="1"/>
  <c r="M13" i="1"/>
  <c r="M7" i="1"/>
  <c r="M3" i="1"/>
  <c r="K23" i="1"/>
  <c r="K18" i="1"/>
  <c r="K13" i="1"/>
  <c r="K7" i="1"/>
  <c r="K3" i="1"/>
  <c r="I23" i="1"/>
  <c r="I18" i="1"/>
  <c r="I13" i="1"/>
  <c r="I7" i="1"/>
  <c r="I3" i="1"/>
  <c r="G23" i="1"/>
  <c r="G18" i="1"/>
  <c r="G13" i="1"/>
  <c r="G7" i="1"/>
  <c r="G3" i="1"/>
  <c r="E23" i="1"/>
  <c r="E28" i="1" s="1"/>
  <c r="E18" i="1"/>
  <c r="E13" i="1"/>
  <c r="E7" i="1"/>
  <c r="E3" i="1"/>
  <c r="E12" i="1" s="1"/>
  <c r="M45" i="2" l="1"/>
  <c r="E35" i="3"/>
  <c r="E34" i="3"/>
  <c r="G34" i="3" s="1"/>
  <c r="E32" i="3"/>
  <c r="G32" i="3" s="1"/>
  <c r="M8" i="2"/>
  <c r="E36" i="2"/>
  <c r="M36" i="2"/>
  <c r="O45" i="2"/>
  <c r="G54" i="2"/>
  <c r="I45" i="2"/>
  <c r="I54" i="2"/>
  <c r="G36" i="2"/>
  <c r="K36" i="2"/>
  <c r="O54" i="2"/>
  <c r="M54" i="2"/>
  <c r="K8" i="2"/>
  <c r="I36" i="2"/>
  <c r="G64" i="2"/>
  <c r="O36" i="2"/>
  <c r="G8" i="2"/>
  <c r="E17" i="2"/>
  <c r="I17" i="2"/>
  <c r="M17" i="2"/>
  <c r="I26" i="2"/>
  <c r="M26" i="2"/>
  <c r="K17" i="2"/>
  <c r="G17" i="2"/>
  <c r="O17" i="2"/>
  <c r="E26" i="2"/>
  <c r="G26" i="2"/>
  <c r="K26" i="2"/>
  <c r="O26" i="2"/>
  <c r="K45" i="2"/>
  <c r="K54" i="2"/>
  <c r="E45" i="2"/>
  <c r="E54" i="2"/>
  <c r="E64" i="2"/>
  <c r="I64" i="2"/>
  <c r="K64" i="2"/>
  <c r="M64" i="2"/>
  <c r="O64" i="2"/>
  <c r="I8" i="2"/>
  <c r="O8" i="2"/>
  <c r="E8" i="2"/>
</calcChain>
</file>

<file path=xl/sharedStrings.xml><?xml version="1.0" encoding="utf-8"?>
<sst xmlns="http://schemas.openxmlformats.org/spreadsheetml/2006/main" count="383" uniqueCount="214">
  <si>
    <t>SPRINT 1</t>
  </si>
  <si>
    <t xml:space="preserve">1. Disseny de la interfície i navegació </t>
  </si>
  <si>
    <t xml:space="preserve">2. Implementació i bones pràctiques </t>
  </si>
  <si>
    <t>3. Correcció, visualització i adaptació de l’aplicació</t>
  </si>
  <si>
    <t>4. Documentació i reflexió</t>
  </si>
  <si>
    <t>PUNTUACIÓ</t>
  </si>
  <si>
    <t>Global</t>
  </si>
  <si>
    <t>Ponderació sprint</t>
  </si>
  <si>
    <t>SPRINT 2</t>
  </si>
  <si>
    <t>1. Implementació de la funcionalitat requerida</t>
  </si>
  <si>
    <t xml:space="preserve">2. Gestió de dades i lògica del projecte </t>
  </si>
  <si>
    <t xml:space="preserve">3. Comunicació amb l’API i actualització dinàmica </t>
  </si>
  <si>
    <t xml:space="preserve">4. Interacció amb el navegador i generació de contingut </t>
  </si>
  <si>
    <t>5. Presentació en vídeo del projecte</t>
  </si>
  <si>
    <t>SPRINT 3</t>
  </si>
  <si>
    <t>1.Funcionalitats implementades</t>
  </si>
  <si>
    <t xml:space="preserve">2.Validació de formularis </t>
  </si>
  <si>
    <t xml:space="preserve">3.Autenticació i autorització </t>
  </si>
  <si>
    <t xml:space="preserve">4.Comunicació amb el servidor </t>
  </si>
  <si>
    <t>5.Qualitat del codi i documentació</t>
  </si>
  <si>
    <t>SPRINT 4</t>
  </si>
  <si>
    <t>1. Funcionalitat implementada</t>
  </si>
  <si>
    <t xml:space="preserve">2. Manipulació del DOM i interacció amb l’usuari </t>
  </si>
  <si>
    <t>3. Gestió d’estat i testing</t>
  </si>
  <si>
    <t xml:space="preserve">4. Ús d’objectes i orientació a objectes </t>
  </si>
  <si>
    <t>5. Qualitat del codi i documentació</t>
  </si>
  <si>
    <t>SPRINT 5</t>
  </si>
  <si>
    <t xml:space="preserve">2. Ús d'objectes i interacció amb l'usuari </t>
  </si>
  <si>
    <t>3.Validació i documentació del codi</t>
  </si>
  <si>
    <t>4. Internacionalització i optimització del rendiment</t>
  </si>
  <si>
    <t>5. Presentació final del projecte</t>
  </si>
  <si>
    <t>GRUP 1</t>
  </si>
  <si>
    <t>GRUP 2</t>
  </si>
  <si>
    <t>GRUP 3</t>
  </si>
  <si>
    <t>GRUP 4</t>
  </si>
  <si>
    <t>GRUP 5</t>
  </si>
  <si>
    <t>GRUP 6</t>
  </si>
  <si>
    <t>RA1. Selecciona les arquitectures i tecnologies de programació sobre clients Web, identificant i analitzant les capacitats i les característiques de cadascuna.</t>
  </si>
  <si>
    <t>a) S'han caracteritzat i diferenciat els models d'execució de codi al servidor i al client web.</t>
  </si>
  <si>
    <t>b) S'han identificat les capacitats i els mecanismes d'execució de codi dels navegadors web.</t>
  </si>
  <si>
    <t>c) S'han identificat i caracteritzat els principals llenguatges relacionats amb la programació de clients web.</t>
  </si>
  <si>
    <t>d) S'han reconegut les particularitats de la programació de guions i els seus avantatges i desavantatges sobre la programació tradicional.</t>
  </si>
  <si>
    <t>e) Shan verificat els mecanismes dintegració dels llenguatges de marques amb els llenguatges de programació de clients Web.</t>
  </si>
  <si>
    <t>f) S'han reconegut i avaluat les eines de programació sobre clients web.</t>
  </si>
  <si>
    <t>100% 1.2</t>
  </si>
  <si>
    <t>RA1.a</t>
  </si>
  <si>
    <t>RA1.b</t>
  </si>
  <si>
    <t>RA1.c</t>
  </si>
  <si>
    <t>RA1.d</t>
  </si>
  <si>
    <t>RA1.e</t>
  </si>
  <si>
    <t>RA1.f</t>
  </si>
  <si>
    <t>RA2.a</t>
  </si>
  <si>
    <t>RA2.b</t>
  </si>
  <si>
    <t>RA2.c</t>
  </si>
  <si>
    <t>RA2.d</t>
  </si>
  <si>
    <t>RA2.e</t>
  </si>
  <si>
    <t>RA2.f</t>
  </si>
  <si>
    <t>RA2.g</t>
  </si>
  <si>
    <t>RA2.h</t>
  </si>
  <si>
    <t>RA3.a</t>
  </si>
  <si>
    <t>RA3.b</t>
  </si>
  <si>
    <t>RA3.c</t>
  </si>
  <si>
    <t>RA3.d</t>
  </si>
  <si>
    <t>RA3.e</t>
  </si>
  <si>
    <t>RA3.f</t>
  </si>
  <si>
    <t>RA3.g</t>
  </si>
  <si>
    <t>RA3.h</t>
  </si>
  <si>
    <t>RA4.a</t>
  </si>
  <si>
    <t>RA4.b</t>
  </si>
  <si>
    <t>RA4.c</t>
  </si>
  <si>
    <t>RA4.d</t>
  </si>
  <si>
    <t>RA4.e</t>
  </si>
  <si>
    <t>RA4.f</t>
  </si>
  <si>
    <t>RA4.g</t>
  </si>
  <si>
    <t>RA4.h</t>
  </si>
  <si>
    <t>RA4.i</t>
  </si>
  <si>
    <t>RA5.a</t>
  </si>
  <si>
    <t>RA5.b</t>
  </si>
  <si>
    <t>RA5.c</t>
  </si>
  <si>
    <t>RA5.d</t>
  </si>
  <si>
    <t>RA5.e</t>
  </si>
  <si>
    <t>RA5.f</t>
  </si>
  <si>
    <t>RA5.g</t>
  </si>
  <si>
    <t>RA5.h</t>
  </si>
  <si>
    <t>RA6.a</t>
  </si>
  <si>
    <t>RA6.b</t>
  </si>
  <si>
    <t>RA6.c</t>
  </si>
  <si>
    <t>RA6.d</t>
  </si>
  <si>
    <t>RA6.e</t>
  </si>
  <si>
    <t>RA6.f</t>
  </si>
  <si>
    <t>RA6.g</t>
  </si>
  <si>
    <t>RA6.h</t>
  </si>
  <si>
    <t>RA7.a</t>
  </si>
  <si>
    <t>RA7.b</t>
  </si>
  <si>
    <t>RA7.c</t>
  </si>
  <si>
    <t>RA7.d</t>
  </si>
  <si>
    <t>RA7.e</t>
  </si>
  <si>
    <t>RA7.f</t>
  </si>
  <si>
    <t>RA7.g</t>
  </si>
  <si>
    <t>RA7.h</t>
  </si>
  <si>
    <t>RA7.i</t>
  </si>
  <si>
    <t>a) S'ha seleccionat un llenguatge de programació de clients web en funció de les possibilitats.</t>
  </si>
  <si>
    <t>b) S'han utilitzat els diferents tipus de variables i operadors disponibles al llenguatge.</t>
  </si>
  <si>
    <t>c) Shan identificat els àmbits dutilització de les variables.</t>
  </si>
  <si>
    <t>d) S'han reconegut i comprovat les peculiaritats del llenguatge respecte de les conversions entre diferents tipus de dades.</t>
  </si>
  <si>
    <t>e) Shan utilitzat mecanismes de decisió en la creació de blocs de sentències.</t>
  </si>
  <si>
    <t>f) S'han utilitzat bucles i se n'ha verificat el funcionament.</t>
  </si>
  <si>
    <t>g) S'han afegit comentaris al codi.</t>
  </si>
  <si>
    <t>h) S'han utilitzat eines i entorns per facilitar la programació, la prova i la depuració del codi.</t>
  </si>
  <si>
    <t>a) S'han identificat els objectes predefinits del llenguatge.</t>
  </si>
  <si>
    <t>b) S'han analitzat els objectes referents a les finestres del navegador i als documents web que contenen.</t>
  </si>
  <si>
    <t>c) S'han escrit sentències que utilitzen els objectes predefinits del llenguatge per canviar l'aspecte del navegador i el document que conté.</t>
  </si>
  <si>
    <t>d) S'han generat textos i etiquetes com a resultat de l'execució de codi al navegador.</t>
  </si>
  <si>
    <t>e) S'han escrit sentències que utilitzen els objectes predefinits del llenguatge per interactuar amb l'usuari.</t>
  </si>
  <si>
    <t>f) S'han utilitzat les característiques pròpies del llenguatge en documents compostos per diverses finestres i marcs.</t>
  </si>
  <si>
    <t>g) S'han utilitzat “cookies” per emmagatzemar informació i recuperar-ne el contingut.</t>
  </si>
  <si>
    <t>h) S'ha depurat i documentat el codi.</t>
  </si>
  <si>
    <t>a) S'han classificat i utilitzat les funcions predefinides del llenguatge.</t>
  </si>
  <si>
    <t>b) S'han creat i s'han utilitzat funcions definides per l'usuari.</t>
  </si>
  <si>
    <t>c) S'han reconegut les característiques del llenguatge relatives a la creació i l'ús d'arrays.</t>
  </si>
  <si>
    <t>d) S'han creat i utilitzat arrays.</t>
  </si>
  <si>
    <t>e) S'han reconegut les característiques dorientació a objectes del llenguatge.</t>
  </si>
  <si>
    <t>f) S'ha creat codi per definir l'estructura d'objectes.</t>
  </si>
  <si>
    <t>g) S'han creat mètodes i propietats.</t>
  </si>
  <si>
    <t>h) S'ha creat codi que faci ús d'objectes definits per l'usuari.</t>
  </si>
  <si>
    <t>i) S'ha depurat i documentat el codi.</t>
  </si>
  <si>
    <t>a) S'han reconegut les possibilitats del llenguatge de marques relatives a la captura dels esdeveniments produïts.</t>
  </si>
  <si>
    <t>b) S'han identificat les característiques del llenguatge de programació relatives a la gestió dels esdeveniments.</t>
  </si>
  <si>
    <t>c) S'han diferenciat els tipus d'esdeveniments que es poden fer servir.</t>
  </si>
  <si>
    <t>d) S'ha creat un codi que capturi i utilitzi esdeveniments.</t>
  </si>
  <si>
    <t>e) S'han reconegut les capacitats del llenguatge relatives a la gestió de formularis web.</t>
  </si>
  <si>
    <t>f) S'han validat formularis web utilitzant esdeveniments.</t>
  </si>
  <si>
    <t>g) S'han utilitzat expressions regulars per facilitar els procediments de validació.</t>
  </si>
  <si>
    <t>h) S'ha provat i documentat el codi.</t>
  </si>
  <si>
    <t>a) S'ha reconegut el model d'objectes del document de pàgina web.</t>
  </si>
  <si>
    <t>b) S'han identificat els objectes del model, les propietats i els mètodes.</t>
  </si>
  <si>
    <t>c) S'ha creat i verificat un codi que accedisca a l'estructura del document.</t>
  </si>
  <si>
    <t>d) S'han creat nous elements de l'estructura i s'han modificat elements ja existents.</t>
  </si>
  <si>
    <t>e) S'han associat accions als esdeveniments del model.</t>
  </si>
  <si>
    <t>f) S'han identificat les diferències que presenta el model a diferents navegadors.</t>
  </si>
  <si>
    <t>g) S'han programat aplicacions Web de manera que funcionin a navegadors amb diferents implementacions del model.</t>
  </si>
  <si>
    <t>h) S'han independitzat les tres facetes (contingut, aspecte i comportament), en aplicacions web.</t>
  </si>
  <si>
    <t>a) S'han avaluat els avantatges i els inconvenients d'utilitzar mecanismes de comunicació asíncrona entre client i servidor web.</t>
  </si>
  <si>
    <t>b) Shan analitzat els mecanismes disponibles per a lestabliment de la comunicació asíncrona.</t>
  </si>
  <si>
    <t>c) S'han fet servir els objectes relacionats.</t>
  </si>
  <si>
    <t>d) Se n'han identificat les propietats i els mètodes.</t>
  </si>
  <si>
    <t>e) S'ha utilitzat comunicació asíncrona en l'actualització dinàmica del document web.</t>
  </si>
  <si>
    <t>f) S'han utilitzat diferents formats en l'enviament i la recepció d'informació.</t>
  </si>
  <si>
    <t>g) S'han programat aplicacions Web asíncrones de manera que funcionin a diferents navegadors.</t>
  </si>
  <si>
    <t>h) S'han classificat i analitzat llibreries que facilitin la incorporació de les tecnologies d'actualització dinàmica a la programació de pàgines web.</t>
  </si>
  <si>
    <t>i) S'han creat i depurat programes que utilitzin aquestes llibreries.</t>
  </si>
  <si>
    <t>RA2. Escriu sentències simples, aplicant la sintaxi del llenguatge i verificant-ne l'execució sobre navegadors web.</t>
  </si>
  <si>
    <t>RA3. Escriu codi, identificant i aplicant les funcionalitats aportades pels objectes predefinits del llenguatge.</t>
  </si>
  <si>
    <t>RA4. Programa codi per a clients Web analitzant i utilitzant estructures definides per l'usuari.</t>
  </si>
  <si>
    <t>RA5. Desenvolupa aplicacions web interactives integrant mecanismes de maneig d'esdeveniments.</t>
  </si>
  <si>
    <t>RA6. Desenvolupa aplicacions web analitzant i aplicant les característiques del model d'objectes del document.</t>
  </si>
  <si>
    <t>TOTAL RA1</t>
  </si>
  <si>
    <t>TOTAL RA2</t>
  </si>
  <si>
    <t>TOTAL RA3</t>
  </si>
  <si>
    <t>TOTAL RA4</t>
  </si>
  <si>
    <t>TOTAL RA5</t>
  </si>
  <si>
    <t>TOTAL RA6</t>
  </si>
  <si>
    <t>TOTAL RA7</t>
  </si>
  <si>
    <t>CRITERIS D'AVALUACIÓ</t>
  </si>
  <si>
    <t>º</t>
  </si>
  <si>
    <t>80%  1.1 + 20%  1.4</t>
  </si>
  <si>
    <t>60% 1.2 + 40% 1.3</t>
  </si>
  <si>
    <t>50% 1.2 + 30% 1.3 + 15% 1.4 + 5% 5.5</t>
  </si>
  <si>
    <t>2.1 30% + 2.4 10% + 2.5 15% + 5.1 25% + 5.2 10% + 5.4 10%</t>
  </si>
  <si>
    <t xml:space="preserve">2.1 30% + 2.4 10% + 2.5 15% + 5.1 25% + 5.2 10% + 5.4 10% </t>
  </si>
  <si>
    <t xml:space="preserve">2.1 30% + 2.4 10% + 2.5 15% + 5.1 25% + 5.2 10%  + 5.4 10% </t>
  </si>
  <si>
    <t>2.1 30% + 
2.4 9% + 
2.5 15% + 
5.1 25% + 
5.2 8% + 
5.4 8% + 
5.5 5%</t>
  </si>
  <si>
    <t>2.1 25% + 
2.2 10% + 
2.5 14% + 
4.1 25% + 
4.3 16% + 
4.4 5% + 
4.5 5%</t>
  </si>
  <si>
    <t xml:space="preserve">2.1 25% + 
2.2 10% + 
2.5 10% + 
4.1 25% + 
4.3 15% + 
4.4 5% + 
4.5 5% + 
5.5 5% </t>
  </si>
  <si>
    <t>2.1 20% + 
2.3 10% + 
2.5 15% + 
3.1 14% + 
3.3 12% + 
3.4 12% + 
3.5 12% + 
5.5 5%</t>
  </si>
  <si>
    <t>2.1 25% + 
2.3 10% + 
2.5 15% + 
3.1 14% + 
3.3 12% + 
3.4 12% + 
3.5 12%</t>
  </si>
  <si>
    <t>4.1 44% + 
4.2 12% + 
4.3 32% + 
4.5 12%</t>
  </si>
  <si>
    <t>4.1 40% + 
4.2 12% + 
4.3 32% + 
4.5 11% + 
5.5 5%</t>
  </si>
  <si>
    <t>3.1 15% + 
3.2 20% + 
3.5 15% + 
5.1 25% + 
5.3 12% + 
5.4 8% + 
5.5 5%</t>
  </si>
  <si>
    <t>3.1 15% + 
3.2 20% + 
3.5 15% + 
5.1 25% + 
5.3 15% + 
5.4 10%</t>
  </si>
  <si>
    <t>1.4 95%  + 5.5 5%</t>
  </si>
  <si>
    <t>1.2 100%</t>
  </si>
  <si>
    <t>1.4 100%</t>
  </si>
  <si>
    <t>1.1 100%</t>
  </si>
  <si>
    <t>1.2 95% + 5.5 5%</t>
  </si>
  <si>
    <t>% RA</t>
  </si>
  <si>
    <t xml:space="preserve">sprint </t>
  </si>
  <si>
    <t>1.1</t>
  </si>
  <si>
    <t>1.2</t>
  </si>
  <si>
    <t>1.3</t>
  </si>
  <si>
    <t>1.4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</si>
  <si>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</si>
  <si>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</si>
  <si>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</si>
  <si>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</si>
  <si>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</si>
  <si>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</si>
  <si>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</si>
  <si>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</si>
  <si>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</si>
  <si>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</si>
  <si>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</si>
  <si>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</si>
  <si>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</si>
  <si>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</si>
  <si>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</si>
  <si>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</si>
  <si>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</si>
  <si>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</si>
  <si>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</si>
  <si>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</si>
  <si>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1ª avaluació</t>
  </si>
  <si>
    <t>2ª avaluació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</si>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</sst>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9" fontId="1" fillId="0" borderId="1" xfId="0" applyNumberFormat="1" applyFont="1" applyBorder="1"/>
    <xf numFmtId="0" fontId="1" fillId="0" borderId="3" xfId="0" applyFont="1" applyBorder="1"/>
    <xf numFmtId="9" fontId="1" fillId="0" borderId="3" xfId="0" applyNumberFormat="1" applyFont="1" applyBorder="1"/>
    <xf numFmtId="0" fontId="1" fillId="0" borderId="7" xfId="0" applyFont="1" applyBorder="1"/>
    <xf numFmtId="9" fontId="1" fillId="0" borderId="7" xfId="0" applyNumberFormat="1" applyFont="1" applyBorder="1"/>
    <xf numFmtId="0" fontId="0" fillId="0" borderId="1" xfId="0" applyBorder="1" applyAlignment="1">
      <alignment wrapText="1"/>
    </xf>
    <xf numFmtId="9" fontId="1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wrapText="1"/>
    </xf>
    <xf numFmtId="0" fontId="1" fillId="0" borderId="7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9" fontId="3" fillId="0" borderId="7" xfId="0" applyNumberFormat="1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9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9" borderId="19" xfId="0" applyNumberForma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19" xfId="0" applyNumberFormat="1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0" fillId="7" borderId="19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10" borderId="0" xfId="0" applyFill="1" applyAlignment="1">
      <alignment horizontal="center"/>
    </xf>
    <xf numFmtId="10" fontId="0" fillId="10" borderId="0" xfId="0" applyNumberFormat="1" applyFill="1" applyAlignment="1">
      <alignment horizontal="center"/>
    </xf>
    <xf numFmtId="10" fontId="0" fillId="0" borderId="19" xfId="0" applyNumberFormat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9" fontId="0" fillId="4" borderId="19" xfId="0" applyNumberForma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/>
    </xf>
    <xf numFmtId="0" fontId="1" fillId="11" borderId="13" xfId="0" applyFont="1" applyFill="1" applyBorder="1"/>
    <xf numFmtId="9" fontId="1" fillId="11" borderId="13" xfId="0" applyNumberFormat="1" applyFont="1" applyFill="1" applyBorder="1"/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" fillId="11" borderId="0" xfId="0" applyFont="1" applyFill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8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9" fontId="1" fillId="0" borderId="12" xfId="0" applyNumberFormat="1" applyFont="1" applyBorder="1" applyAlignment="1">
      <alignment horizontal="center"/>
    </xf>
    <xf numFmtId="0" fontId="0" fillId="0" borderId="24" xfId="0" applyBorder="1" applyAlignment="1">
      <alignment wrapText="1"/>
    </xf>
    <xf numFmtId="9" fontId="3" fillId="0" borderId="24" xfId="0" applyNumberFormat="1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0" borderId="27" xfId="0" applyBorder="1"/>
    <xf numFmtId="9" fontId="1" fillId="0" borderId="28" xfId="0" applyNumberFormat="1" applyFont="1" applyBorder="1" applyAlignment="1">
      <alignment wrapText="1"/>
    </xf>
    <xf numFmtId="0" fontId="1" fillId="0" borderId="28" xfId="0" applyFont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0" fillId="0" borderId="4" xfId="0" applyBorder="1"/>
    <xf numFmtId="9" fontId="1" fillId="0" borderId="21" xfId="0" applyNumberFormat="1" applyFont="1" applyBorder="1" applyAlignment="1">
      <alignment wrapText="1"/>
    </xf>
    <xf numFmtId="0" fontId="1" fillId="0" borderId="2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Light16"/>
  <colors>
    <mruColors>
      <color rgb="FFFFFFCC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FF61-560D-4785-B424-B454975BBC7F}">
  <dimension ref="A1:O30"/>
  <sheetViews>
    <sheetView tabSelected="1" workbookViewId="0">
      <selection activeCell="N2" sqref="N2"/>
    </sheetView>
  </sheetViews>
  <sheetFormatPr defaultColWidth="11.5546875" defaultRowHeight="14.4" x14ac:dyDescent="0.3"/>
  <cols>
    <col min="1" max="1" width="8.44140625" style="4" bestFit="1" customWidth="1"/>
    <col min="2" max="2" width="47.21875" style="4" bestFit="1" customWidth="1"/>
    <col min="3" max="3" width="10.44140625" style="4" bestFit="1" customWidth="1"/>
    <col min="4" max="4" width="11.5546875" style="51"/>
    <col min="6" max="6" width="11.5546875" style="53"/>
    <col min="8" max="8" width="11.5546875" style="78"/>
    <col min="10" max="10" width="11.5546875" style="48"/>
    <col min="12" max="12" width="11.5546875" style="85"/>
    <col min="14" max="14" width="11.5546875" style="89"/>
  </cols>
  <sheetData>
    <row r="1" spans="1:15" x14ac:dyDescent="0.3">
      <c r="D1" s="139" t="s">
        <v>31</v>
      </c>
      <c r="E1" s="139"/>
      <c r="F1" s="139" t="s">
        <v>32</v>
      </c>
      <c r="G1" s="139"/>
      <c r="H1" s="139" t="s">
        <v>33</v>
      </c>
      <c r="I1" s="139"/>
      <c r="J1" s="139" t="s">
        <v>34</v>
      </c>
      <c r="K1" s="139"/>
      <c r="L1" s="139" t="s">
        <v>35</v>
      </c>
      <c r="M1" s="139"/>
      <c r="N1" s="139" t="s">
        <v>36</v>
      </c>
      <c r="O1" s="139"/>
    </row>
    <row r="2" spans="1:15" ht="29.4" thickBot="1" x14ac:dyDescent="0.35">
      <c r="C2" s="5" t="s">
        <v>7</v>
      </c>
      <c r="D2" s="69" t="s">
        <v>5</v>
      </c>
      <c r="E2" s="3" t="s">
        <v>6</v>
      </c>
      <c r="F2" s="73" t="s">
        <v>5</v>
      </c>
      <c r="G2" s="3" t="s">
        <v>6</v>
      </c>
      <c r="H2" s="76" t="s">
        <v>5</v>
      </c>
      <c r="I2" s="3" t="s">
        <v>6</v>
      </c>
      <c r="J2" s="80" t="s">
        <v>5</v>
      </c>
      <c r="K2" s="3" t="s">
        <v>6</v>
      </c>
      <c r="L2" s="83" t="s">
        <v>5</v>
      </c>
      <c r="M2" s="3" t="s">
        <v>6</v>
      </c>
      <c r="N2" s="87" t="s">
        <v>5</v>
      </c>
      <c r="O2" s="3" t="s">
        <v>6</v>
      </c>
    </row>
    <row r="3" spans="1:15" x14ac:dyDescent="0.3">
      <c r="A3" s="143" t="s">
        <v>0</v>
      </c>
      <c r="B3" s="8" t="s">
        <v>1</v>
      </c>
      <c r="C3" s="9">
        <v>0.4</v>
      </c>
      <c r="D3" s="70"/>
      <c r="E3" s="140">
        <f>D3*$C3+D4*$C4+D5*$C5+D6*$C6</f>
        <v>2.5</v>
      </c>
      <c r="F3" s="74"/>
      <c r="G3" s="140">
        <f>F3*$C3+F4*$C4+F5*$C5+F6*$C6</f>
        <v>3.8</v>
      </c>
      <c r="H3" s="77"/>
      <c r="I3" s="140">
        <f>H3*$C3+H4*$C4+H5*$C5+H6*$C6</f>
        <v>0</v>
      </c>
      <c r="J3" s="81"/>
      <c r="K3" s="140">
        <f>J3*$C3+J4*$C4+J5*$C5+J6*$C6</f>
        <v>0</v>
      </c>
      <c r="L3" s="84"/>
      <c r="M3" s="140">
        <f>L3*$C3+L4*$C4+L5*$C5+L6*$C6</f>
        <v>0</v>
      </c>
      <c r="N3" s="88"/>
      <c r="O3" s="136">
        <f>N3*$C3+N4*$C4+N5*$C5+N6*$C6</f>
        <v>0</v>
      </c>
    </row>
    <row r="4" spans="1:15" x14ac:dyDescent="0.3">
      <c r="A4" s="144"/>
      <c r="B4" s="6" t="s">
        <v>2</v>
      </c>
      <c r="C4" s="7">
        <v>0.3</v>
      </c>
      <c r="D4" s="51">
        <v>5</v>
      </c>
      <c r="E4" s="141"/>
      <c r="F4" s="53">
        <v>10</v>
      </c>
      <c r="G4" s="141"/>
      <c r="I4" s="141"/>
      <c r="K4" s="141"/>
      <c r="M4" s="141"/>
      <c r="O4" s="137"/>
    </row>
    <row r="5" spans="1:15" x14ac:dyDescent="0.3">
      <c r="A5" s="144"/>
      <c r="B5" s="6" t="s">
        <v>3</v>
      </c>
      <c r="C5" s="7">
        <v>0.2</v>
      </c>
      <c r="E5" s="141"/>
      <c r="G5" s="141"/>
      <c r="I5" s="141"/>
      <c r="K5" s="141"/>
      <c r="M5" s="141"/>
      <c r="O5" s="137"/>
    </row>
    <row r="6" spans="1:15" ht="15" thickBot="1" x14ac:dyDescent="0.35">
      <c r="A6" s="145"/>
      <c r="B6" s="10" t="s">
        <v>4</v>
      </c>
      <c r="C6" s="11">
        <v>0.1</v>
      </c>
      <c r="D6" s="71">
        <v>10</v>
      </c>
      <c r="E6" s="142"/>
      <c r="F6" s="75">
        <v>8</v>
      </c>
      <c r="G6" s="142"/>
      <c r="H6" s="79"/>
      <c r="I6" s="142"/>
      <c r="J6" s="82"/>
      <c r="K6" s="142"/>
      <c r="L6" s="86"/>
      <c r="M6" s="142"/>
      <c r="N6" s="90"/>
      <c r="O6" s="138"/>
    </row>
    <row r="7" spans="1:15" x14ac:dyDescent="0.3">
      <c r="A7" s="143" t="s">
        <v>8</v>
      </c>
      <c r="B7" s="8" t="s">
        <v>9</v>
      </c>
      <c r="C7" s="9">
        <v>0.4</v>
      </c>
      <c r="D7" s="70"/>
      <c r="E7" s="140">
        <f>D7*$C7+D8*$C8+D9*$C9+D10*$C10+D11*$C11</f>
        <v>0</v>
      </c>
      <c r="F7" s="74"/>
      <c r="G7" s="140">
        <f>F7*$C7+F8*$C8+F9*$C9+F10*$C10+F11*$C11</f>
        <v>0</v>
      </c>
      <c r="H7" s="77"/>
      <c r="I7" s="140">
        <f>H7*$C7+H8*$C8+H9*$C9+H10*$C10+H11*$C11</f>
        <v>0</v>
      </c>
      <c r="J7" s="81"/>
      <c r="K7" s="140">
        <f>J7*$C7+J8*$C8+J9*$C9+J10*$C10+J11*$C11</f>
        <v>0</v>
      </c>
      <c r="L7" s="84"/>
      <c r="M7" s="140">
        <f>L7*$C7+L8*$C8+L9*$C9+L10*$C10+L11*$C11</f>
        <v>0</v>
      </c>
      <c r="N7" s="88"/>
      <c r="O7" s="136">
        <f>N7*$C7+N8*$C8+N9*$C9+N10*$C10+N11*$C11</f>
        <v>0</v>
      </c>
    </row>
    <row r="8" spans="1:15" x14ac:dyDescent="0.3">
      <c r="A8" s="144"/>
      <c r="B8" s="6" t="s">
        <v>10</v>
      </c>
      <c r="C8" s="7">
        <v>0.15</v>
      </c>
      <c r="E8" s="141"/>
      <c r="G8" s="141"/>
      <c r="I8" s="141"/>
      <c r="K8" s="141"/>
      <c r="M8" s="141"/>
      <c r="O8" s="137"/>
    </row>
    <row r="9" spans="1:15" x14ac:dyDescent="0.3">
      <c r="A9" s="144"/>
      <c r="B9" s="6" t="s">
        <v>11</v>
      </c>
      <c r="C9" s="7">
        <v>0.15</v>
      </c>
      <c r="E9" s="141"/>
      <c r="G9" s="141"/>
      <c r="I9" s="141"/>
      <c r="K9" s="141"/>
      <c r="M9" s="141"/>
      <c r="O9" s="137"/>
    </row>
    <row r="10" spans="1:15" x14ac:dyDescent="0.3">
      <c r="A10" s="144"/>
      <c r="B10" s="6" t="s">
        <v>12</v>
      </c>
      <c r="C10" s="7">
        <v>0.1</v>
      </c>
      <c r="E10" s="141"/>
      <c r="G10" s="141"/>
      <c r="I10" s="141"/>
      <c r="K10" s="141"/>
      <c r="M10" s="141"/>
      <c r="O10" s="137"/>
    </row>
    <row r="11" spans="1:15" ht="15" thickBot="1" x14ac:dyDescent="0.35">
      <c r="A11" s="145"/>
      <c r="B11" s="10" t="s">
        <v>13</v>
      </c>
      <c r="C11" s="11">
        <v>0.2</v>
      </c>
      <c r="D11" s="71"/>
      <c r="E11" s="142"/>
      <c r="F11" s="75"/>
      <c r="G11" s="142"/>
      <c r="H11" s="79"/>
      <c r="I11" s="142"/>
      <c r="J11" s="82"/>
      <c r="K11" s="142"/>
      <c r="L11" s="86"/>
      <c r="M11" s="142"/>
      <c r="N11" s="90"/>
      <c r="O11" s="138"/>
    </row>
    <row r="12" spans="1:15" s="65" customFormat="1" ht="15" thickBot="1" x14ac:dyDescent="0.35">
      <c r="A12" s="62"/>
      <c r="B12" s="63" t="s">
        <v>211</v>
      </c>
      <c r="C12" s="64"/>
      <c r="D12" s="72"/>
      <c r="E12" s="66">
        <f>E3+E7</f>
        <v>2.5</v>
      </c>
      <c r="F12" s="72"/>
      <c r="G12" s="66"/>
      <c r="H12" s="72"/>
      <c r="I12" s="66"/>
      <c r="J12" s="72"/>
      <c r="K12" s="66"/>
      <c r="L12" s="72"/>
      <c r="M12" s="66"/>
      <c r="N12" s="72"/>
      <c r="O12" s="67"/>
    </row>
    <row r="13" spans="1:15" x14ac:dyDescent="0.3">
      <c r="A13" s="143" t="s">
        <v>14</v>
      </c>
      <c r="B13" s="8" t="s">
        <v>15</v>
      </c>
      <c r="C13" s="9">
        <v>0.4</v>
      </c>
      <c r="D13" s="70"/>
      <c r="E13" s="140">
        <f>D13*$C13+D14*$C14+D15*$C15+D16*$C16+D17*$C17</f>
        <v>0</v>
      </c>
      <c r="F13" s="74"/>
      <c r="G13" s="140">
        <f>F13*$C13+F14*$C14+F15*$C15+F16*$C16+F17*$C17</f>
        <v>0</v>
      </c>
      <c r="H13" s="77"/>
      <c r="I13" s="140">
        <f>H13*$C13+H14*$C14+H15*$C15+H16*$C16+H17*$C17</f>
        <v>0</v>
      </c>
      <c r="J13" s="81"/>
      <c r="K13" s="140">
        <f>J13*$C13+J14*$C14+J15*$C15+J16*$C16+J17*$C17</f>
        <v>0</v>
      </c>
      <c r="L13" s="84"/>
      <c r="M13" s="140">
        <f>L13*$C13+L14*$C14+L15*$C15+L16*$C16+L17*$C17</f>
        <v>0</v>
      </c>
      <c r="N13" s="88"/>
      <c r="O13" s="136">
        <f>N13*$C13+N14*$C14+N15*$C15+N16*$C16+N17*$C17</f>
        <v>0</v>
      </c>
    </row>
    <row r="14" spans="1:15" x14ac:dyDescent="0.3">
      <c r="A14" s="144"/>
      <c r="B14" s="6" t="s">
        <v>16</v>
      </c>
      <c r="C14" s="7">
        <v>0.1</v>
      </c>
      <c r="E14" s="141"/>
      <c r="G14" s="141"/>
      <c r="I14" s="141"/>
      <c r="K14" s="141"/>
      <c r="M14" s="141"/>
      <c r="O14" s="137"/>
    </row>
    <row r="15" spans="1:15" x14ac:dyDescent="0.3">
      <c r="A15" s="144"/>
      <c r="B15" s="6" t="s">
        <v>17</v>
      </c>
      <c r="C15" s="7">
        <v>0.1</v>
      </c>
      <c r="E15" s="141"/>
      <c r="G15" s="141"/>
      <c r="I15" s="141"/>
      <c r="K15" s="141"/>
      <c r="M15" s="141"/>
      <c r="O15" s="137"/>
    </row>
    <row r="16" spans="1:15" x14ac:dyDescent="0.3">
      <c r="A16" s="144"/>
      <c r="B16" s="6" t="s">
        <v>18</v>
      </c>
      <c r="C16" s="7">
        <v>0.2</v>
      </c>
      <c r="E16" s="141"/>
      <c r="G16" s="141"/>
      <c r="I16" s="141"/>
      <c r="K16" s="141"/>
      <c r="M16" s="141"/>
      <c r="O16" s="137"/>
    </row>
    <row r="17" spans="1:15" ht="15" thickBot="1" x14ac:dyDescent="0.35">
      <c r="A17" s="145"/>
      <c r="B17" s="10" t="s">
        <v>19</v>
      </c>
      <c r="C17" s="11">
        <v>0.2</v>
      </c>
      <c r="D17" s="71"/>
      <c r="E17" s="142"/>
      <c r="F17" s="75"/>
      <c r="G17" s="142"/>
      <c r="H17" s="79"/>
      <c r="I17" s="142"/>
      <c r="J17" s="82"/>
      <c r="K17" s="142"/>
      <c r="L17" s="86"/>
      <c r="M17" s="142"/>
      <c r="N17" s="90"/>
      <c r="O17" s="138"/>
    </row>
    <row r="18" spans="1:15" x14ac:dyDescent="0.3">
      <c r="A18" s="143" t="s">
        <v>20</v>
      </c>
      <c r="B18" s="8" t="s">
        <v>21</v>
      </c>
      <c r="C18" s="9">
        <v>0.4</v>
      </c>
      <c r="D18" s="70"/>
      <c r="E18" s="140">
        <f>D18*$C18+D19*$C19+D20*$C20+D21*$C21+D22*$C22</f>
        <v>0</v>
      </c>
      <c r="F18" s="74"/>
      <c r="G18" s="140">
        <f>F18*$C18+F19*$C19+F20*$C20+F21*$C21+F22*$C22</f>
        <v>0</v>
      </c>
      <c r="H18" s="77"/>
      <c r="I18" s="140">
        <f>H18*$C18+H19*$C19+H20*$C20+H21*$C21+H22*$C22</f>
        <v>0</v>
      </c>
      <c r="J18" s="81"/>
      <c r="K18" s="140">
        <f>J18*$C18+J19*$C19+J20*$C20+J21*$C21+J22*$C22</f>
        <v>0</v>
      </c>
      <c r="L18" s="84"/>
      <c r="M18" s="140">
        <f>L18*$C18+L19*$C19+L20*$C20+L21*$C21+L22*$C22</f>
        <v>0</v>
      </c>
      <c r="N18" s="88"/>
      <c r="O18" s="136">
        <f>N18*$C18+N19*$C19+N20*$C20+N21*$C21+N22*$C22</f>
        <v>0</v>
      </c>
    </row>
    <row r="19" spans="1:15" x14ac:dyDescent="0.3">
      <c r="A19" s="144"/>
      <c r="B19" s="6" t="s">
        <v>22</v>
      </c>
      <c r="C19" s="7">
        <v>0.1</v>
      </c>
      <c r="E19" s="141"/>
      <c r="G19" s="141"/>
      <c r="I19" s="141"/>
      <c r="K19" s="141"/>
      <c r="M19" s="141"/>
      <c r="O19" s="137"/>
    </row>
    <row r="20" spans="1:15" x14ac:dyDescent="0.3">
      <c r="A20" s="144"/>
      <c r="B20" s="6" t="s">
        <v>23</v>
      </c>
      <c r="C20" s="7">
        <v>0.3</v>
      </c>
      <c r="E20" s="141"/>
      <c r="G20" s="141"/>
      <c r="I20" s="141"/>
      <c r="K20" s="141"/>
      <c r="M20" s="141"/>
      <c r="O20" s="137"/>
    </row>
    <row r="21" spans="1:15" x14ac:dyDescent="0.3">
      <c r="A21" s="144"/>
      <c r="B21" s="6" t="s">
        <v>24</v>
      </c>
      <c r="C21" s="7">
        <v>0.1</v>
      </c>
      <c r="E21" s="141"/>
      <c r="G21" s="141"/>
      <c r="I21" s="141"/>
      <c r="K21" s="141"/>
      <c r="M21" s="141"/>
      <c r="O21" s="137"/>
    </row>
    <row r="22" spans="1:15" ht="15" thickBot="1" x14ac:dyDescent="0.35">
      <c r="A22" s="145"/>
      <c r="B22" s="10" t="s">
        <v>25</v>
      </c>
      <c r="C22" s="11">
        <v>0.1</v>
      </c>
      <c r="D22" s="71"/>
      <c r="E22" s="142"/>
      <c r="F22" s="75"/>
      <c r="G22" s="142"/>
      <c r="H22" s="79"/>
      <c r="I22" s="142"/>
      <c r="J22" s="82"/>
      <c r="K22" s="142"/>
      <c r="L22" s="86"/>
      <c r="M22" s="142"/>
      <c r="N22" s="90"/>
      <c r="O22" s="138"/>
    </row>
    <row r="23" spans="1:15" x14ac:dyDescent="0.3">
      <c r="A23" s="143" t="s">
        <v>26</v>
      </c>
      <c r="B23" s="8" t="s">
        <v>21</v>
      </c>
      <c r="C23" s="9">
        <v>0.4</v>
      </c>
      <c r="D23" s="70"/>
      <c r="E23" s="140">
        <f>D23*$C23+D24*$C24+D25*$C25+D26*$C26+D27*$C27</f>
        <v>0</v>
      </c>
      <c r="F23" s="74"/>
      <c r="G23" s="140">
        <f>F23*$C23+F24*$C24+F25*$C25+F26*$C26+F27*$C27</f>
        <v>0</v>
      </c>
      <c r="H23" s="77"/>
      <c r="I23" s="140">
        <f>H23*$C23+H24*$C24+H25*$C25+H26*$C26+H27*$C27</f>
        <v>0</v>
      </c>
      <c r="J23" s="81"/>
      <c r="K23" s="140">
        <f>J23*$C23+J24*$C24+J25*$C25+J26*$C26+J27*$C27</f>
        <v>0</v>
      </c>
      <c r="L23" s="84"/>
      <c r="M23" s="140">
        <f>L23*$C23+L24*$C24+L25*$C25+L26*$C26+L27*$C27</f>
        <v>0</v>
      </c>
      <c r="N23" s="88"/>
      <c r="O23" s="136">
        <f>N23*$C23+N24*$C24+N25*$C25+N26*$C26+N27*$C27</f>
        <v>0</v>
      </c>
    </row>
    <row r="24" spans="1:15" x14ac:dyDescent="0.3">
      <c r="A24" s="144"/>
      <c r="B24" s="6" t="s">
        <v>27</v>
      </c>
      <c r="C24" s="7">
        <v>0.1</v>
      </c>
      <c r="E24" s="141"/>
      <c r="G24" s="141"/>
      <c r="I24" s="141"/>
      <c r="K24" s="141"/>
      <c r="M24" s="141"/>
      <c r="O24" s="137"/>
    </row>
    <row r="25" spans="1:15" x14ac:dyDescent="0.3">
      <c r="A25" s="144"/>
      <c r="B25" s="6" t="s">
        <v>28</v>
      </c>
      <c r="C25" s="7">
        <v>0.3</v>
      </c>
      <c r="E25" s="141"/>
      <c r="G25" s="141"/>
      <c r="I25" s="141"/>
      <c r="K25" s="141"/>
      <c r="M25" s="141"/>
      <c r="O25" s="137"/>
    </row>
    <row r="26" spans="1:15" x14ac:dyDescent="0.3">
      <c r="A26" s="144"/>
      <c r="B26" s="6" t="s">
        <v>29</v>
      </c>
      <c r="C26" s="7">
        <v>0.1</v>
      </c>
      <c r="E26" s="141"/>
      <c r="G26" s="141"/>
      <c r="I26" s="141"/>
      <c r="K26" s="141"/>
      <c r="M26" s="141"/>
      <c r="O26" s="137"/>
    </row>
    <row r="27" spans="1:15" ht="15" thickBot="1" x14ac:dyDescent="0.35">
      <c r="A27" s="145"/>
      <c r="B27" s="10" t="s">
        <v>30</v>
      </c>
      <c r="C27" s="11">
        <v>0.1</v>
      </c>
      <c r="D27" s="71"/>
      <c r="E27" s="142"/>
      <c r="F27" s="75"/>
      <c r="G27" s="142"/>
      <c r="H27" s="79"/>
      <c r="I27" s="142"/>
      <c r="J27" s="82"/>
      <c r="K27" s="142"/>
      <c r="L27" s="86"/>
      <c r="M27" s="142"/>
      <c r="N27" s="90"/>
      <c r="O27" s="138"/>
    </row>
    <row r="28" spans="1:15" s="65" customFormat="1" x14ac:dyDescent="0.3">
      <c r="A28" s="62"/>
      <c r="B28" s="63" t="s">
        <v>212</v>
      </c>
      <c r="C28" s="64"/>
      <c r="D28" s="72"/>
      <c r="E28" s="66">
        <f>E19+E23</f>
        <v>0</v>
      </c>
      <c r="F28" s="72"/>
      <c r="G28" s="66"/>
      <c r="H28" s="72"/>
      <c r="I28" s="66"/>
      <c r="J28" s="72"/>
      <c r="K28" s="66"/>
      <c r="L28" s="72"/>
      <c r="M28" s="66"/>
      <c r="N28" s="72"/>
      <c r="O28" s="67"/>
    </row>
    <row r="30" spans="1:15" s="65" customFormat="1" x14ac:dyDescent="0.3">
      <c r="A30" s="68"/>
      <c r="B30" s="68" t="s">
        <v>213</v>
      </c>
      <c r="C30" s="68"/>
      <c r="D30" s="72"/>
      <c r="F30" s="72"/>
      <c r="H30" s="72"/>
      <c r="J30" s="72"/>
      <c r="L30" s="72"/>
      <c r="N30" s="72"/>
    </row>
  </sheetData>
  <mergeCells count="41">
    <mergeCell ref="A18:A22"/>
    <mergeCell ref="A23:A27"/>
    <mergeCell ref="A3:A6"/>
    <mergeCell ref="A7:A11"/>
    <mergeCell ref="A13:A17"/>
    <mergeCell ref="G23:G27"/>
    <mergeCell ref="D1:E1"/>
    <mergeCell ref="E3:E6"/>
    <mergeCell ref="E7:E11"/>
    <mergeCell ref="E13:E17"/>
    <mergeCell ref="E18:E22"/>
    <mergeCell ref="E23:E27"/>
    <mergeCell ref="F1:G1"/>
    <mergeCell ref="G3:G6"/>
    <mergeCell ref="G7:G11"/>
    <mergeCell ref="G13:G17"/>
    <mergeCell ref="G18:G22"/>
    <mergeCell ref="K23:K27"/>
    <mergeCell ref="H1:I1"/>
    <mergeCell ref="I3:I6"/>
    <mergeCell ref="I7:I11"/>
    <mergeCell ref="I13:I17"/>
    <mergeCell ref="I18:I22"/>
    <mergeCell ref="I23:I27"/>
    <mergeCell ref="J1:K1"/>
    <mergeCell ref="K3:K6"/>
    <mergeCell ref="K7:K11"/>
    <mergeCell ref="K13:K17"/>
    <mergeCell ref="K18:K22"/>
    <mergeCell ref="O23:O27"/>
    <mergeCell ref="L1:M1"/>
    <mergeCell ref="M3:M6"/>
    <mergeCell ref="M7:M11"/>
    <mergeCell ref="M13:M17"/>
    <mergeCell ref="M18:M22"/>
    <mergeCell ref="M23:M27"/>
    <mergeCell ref="N1:O1"/>
    <mergeCell ref="O3:O6"/>
    <mergeCell ref="O7:O11"/>
    <mergeCell ref="O13:O17"/>
    <mergeCell ref="O18:O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73CE-A21C-473A-92DA-1C64925FFA7F}">
  <dimension ref="A1:BG36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ColWidth="11.5546875" defaultRowHeight="14.4" x14ac:dyDescent="0.3"/>
  <cols>
    <col min="1" max="1" width="5.88671875" style="1" bestFit="1" customWidth="1"/>
    <col min="2" max="2" width="7.6640625" style="1" customWidth="1"/>
    <col min="3" max="3" width="19.88671875" style="1" customWidth="1"/>
    <col min="4" max="16384" width="11.5546875" style="1"/>
  </cols>
  <sheetData>
    <row r="1" spans="1:59" ht="15" thickBot="1" x14ac:dyDescent="0.35">
      <c r="B1" s="1" t="s">
        <v>185</v>
      </c>
      <c r="D1" s="146">
        <v>0.1</v>
      </c>
      <c r="E1" s="146"/>
      <c r="F1" s="146"/>
      <c r="G1" s="146"/>
      <c r="H1" s="146"/>
      <c r="I1" s="146"/>
      <c r="J1" s="146">
        <v>0.2</v>
      </c>
      <c r="K1" s="146"/>
      <c r="L1" s="146"/>
      <c r="M1" s="146"/>
      <c r="N1" s="146"/>
      <c r="O1" s="146"/>
      <c r="P1" s="146"/>
      <c r="Q1" s="146"/>
      <c r="R1" s="146">
        <v>0.15</v>
      </c>
      <c r="S1" s="146"/>
      <c r="T1" s="146"/>
      <c r="U1" s="146"/>
      <c r="V1" s="146"/>
      <c r="W1" s="146"/>
      <c r="X1" s="146"/>
      <c r="Y1" s="146"/>
      <c r="Z1" s="146">
        <v>0.1</v>
      </c>
      <c r="AA1" s="146"/>
      <c r="AB1" s="146"/>
      <c r="AC1" s="146"/>
      <c r="AD1" s="146"/>
      <c r="AE1" s="146"/>
      <c r="AF1" s="146"/>
      <c r="AG1" s="146"/>
      <c r="AH1" s="146"/>
      <c r="AI1" s="146">
        <v>0.2</v>
      </c>
      <c r="AJ1" s="146"/>
      <c r="AK1" s="146"/>
      <c r="AL1" s="146"/>
      <c r="AM1" s="146"/>
      <c r="AN1" s="146"/>
      <c r="AO1" s="146"/>
      <c r="AP1" s="146"/>
      <c r="AQ1" s="146">
        <v>0.05</v>
      </c>
      <c r="AR1" s="146"/>
      <c r="AS1" s="146"/>
      <c r="AT1" s="146"/>
      <c r="AU1" s="146"/>
      <c r="AV1" s="146"/>
      <c r="AW1" s="146"/>
      <c r="AX1" s="146"/>
      <c r="AY1" s="146">
        <v>0.2</v>
      </c>
      <c r="AZ1" s="146"/>
      <c r="BA1" s="146"/>
      <c r="BB1" s="146"/>
      <c r="BC1" s="146"/>
      <c r="BD1" s="146"/>
      <c r="BE1" s="146"/>
      <c r="BF1" s="146"/>
      <c r="BG1" s="146"/>
    </row>
    <row r="2" spans="1:59" ht="15" thickBot="1" x14ac:dyDescent="0.35">
      <c r="D2" s="37">
        <v>0.15</v>
      </c>
      <c r="E2" s="37">
        <v>0.2</v>
      </c>
      <c r="F2" s="37">
        <v>0.15</v>
      </c>
      <c r="G2" s="37">
        <v>0.15</v>
      </c>
      <c r="H2" s="37">
        <v>0.15</v>
      </c>
      <c r="I2" s="37">
        <v>0.2</v>
      </c>
      <c r="J2" s="37">
        <v>0.05</v>
      </c>
      <c r="K2" s="37">
        <v>0.15</v>
      </c>
      <c r="L2" s="37">
        <v>0.15</v>
      </c>
      <c r="M2" s="37">
        <v>0.15</v>
      </c>
      <c r="N2" s="37">
        <v>0.15</v>
      </c>
      <c r="O2" s="37">
        <v>0.15</v>
      </c>
      <c r="P2" s="37">
        <v>0.1</v>
      </c>
      <c r="Q2" s="37">
        <v>0.1</v>
      </c>
      <c r="R2" s="21">
        <v>0.15</v>
      </c>
      <c r="S2" s="14">
        <v>0.15</v>
      </c>
      <c r="T2" s="14">
        <v>0.1</v>
      </c>
      <c r="U2" s="14">
        <v>0.1</v>
      </c>
      <c r="V2" s="15">
        <v>0.125</v>
      </c>
      <c r="W2" s="15">
        <v>0.125</v>
      </c>
      <c r="X2" s="15">
        <v>0.125</v>
      </c>
      <c r="Y2" s="15">
        <v>0.125</v>
      </c>
      <c r="Z2" s="21">
        <v>0.1</v>
      </c>
      <c r="AA2" s="14">
        <v>0.1</v>
      </c>
      <c r="AB2" s="14">
        <v>0.1</v>
      </c>
      <c r="AC2" s="14">
        <v>0.15</v>
      </c>
      <c r="AD2" s="14">
        <v>0.1</v>
      </c>
      <c r="AE2" s="14">
        <v>0.1</v>
      </c>
      <c r="AF2" s="14">
        <v>0.15</v>
      </c>
      <c r="AG2" s="14">
        <v>0.1</v>
      </c>
      <c r="AH2" s="24">
        <v>0.1</v>
      </c>
      <c r="AI2" s="21">
        <v>0.15</v>
      </c>
      <c r="AJ2" s="14">
        <v>0.1</v>
      </c>
      <c r="AK2" s="14">
        <v>0.1</v>
      </c>
      <c r="AL2" s="14">
        <v>0.15</v>
      </c>
      <c r="AM2" s="14">
        <v>0.1</v>
      </c>
      <c r="AN2" s="14">
        <v>0.15</v>
      </c>
      <c r="AO2" s="14">
        <v>0.15</v>
      </c>
      <c r="AP2" s="14">
        <v>0.1</v>
      </c>
      <c r="AQ2" s="21">
        <v>0.15</v>
      </c>
      <c r="AR2" s="14">
        <v>0.15</v>
      </c>
      <c r="AS2" s="14">
        <v>0.1</v>
      </c>
      <c r="AT2" s="14">
        <v>0.15</v>
      </c>
      <c r="AU2" s="14">
        <v>0.1</v>
      </c>
      <c r="AV2" s="14">
        <v>0.1</v>
      </c>
      <c r="AW2" s="14">
        <v>0.15</v>
      </c>
      <c r="AX2" s="14">
        <v>0.1</v>
      </c>
      <c r="AY2" s="21">
        <v>0.15</v>
      </c>
      <c r="AZ2" s="14">
        <v>0.1</v>
      </c>
      <c r="BA2" s="14">
        <v>0.1</v>
      </c>
      <c r="BB2" s="14">
        <v>0.15</v>
      </c>
      <c r="BC2" s="14">
        <v>0.1</v>
      </c>
      <c r="BD2" s="14">
        <v>0.1</v>
      </c>
      <c r="BE2" s="14">
        <v>0.1</v>
      </c>
      <c r="BF2" s="14">
        <v>0.1</v>
      </c>
      <c r="BG2" s="14">
        <v>0.1</v>
      </c>
    </row>
    <row r="3" spans="1:59" s="38" customFormat="1" x14ac:dyDescent="0.3">
      <c r="A3" s="38" t="s">
        <v>186</v>
      </c>
      <c r="D3" s="38" t="s">
        <v>45</v>
      </c>
      <c r="E3" s="38" t="s">
        <v>46</v>
      </c>
      <c r="F3" s="38" t="s">
        <v>47</v>
      </c>
      <c r="G3" s="38" t="s">
        <v>48</v>
      </c>
      <c r="H3" s="38" t="s">
        <v>49</v>
      </c>
      <c r="I3" s="38" t="s">
        <v>50</v>
      </c>
      <c r="J3" s="38" t="s">
        <v>51</v>
      </c>
      <c r="K3" s="38" t="s">
        <v>52</v>
      </c>
      <c r="L3" s="38" t="s">
        <v>53</v>
      </c>
      <c r="M3" s="38" t="s">
        <v>54</v>
      </c>
      <c r="N3" s="38" t="s">
        <v>55</v>
      </c>
      <c r="O3" s="38" t="s">
        <v>56</v>
      </c>
      <c r="P3" s="38" t="s">
        <v>57</v>
      </c>
      <c r="Q3" s="38" t="s">
        <v>58</v>
      </c>
      <c r="R3" s="38" t="s">
        <v>59</v>
      </c>
      <c r="S3" s="38" t="s">
        <v>60</v>
      </c>
      <c r="T3" s="38" t="s">
        <v>61</v>
      </c>
      <c r="U3" s="38" t="s">
        <v>62</v>
      </c>
      <c r="V3" s="38" t="s">
        <v>63</v>
      </c>
      <c r="W3" s="38" t="s">
        <v>64</v>
      </c>
      <c r="X3" s="38" t="s">
        <v>65</v>
      </c>
      <c r="Y3" s="38" t="s">
        <v>66</v>
      </c>
      <c r="Z3" s="38" t="s">
        <v>67</v>
      </c>
      <c r="AA3" s="38" t="s">
        <v>68</v>
      </c>
      <c r="AB3" s="38" t="s">
        <v>69</v>
      </c>
      <c r="AC3" s="38" t="s">
        <v>70</v>
      </c>
      <c r="AD3" s="38" t="s">
        <v>71</v>
      </c>
      <c r="AE3" s="38" t="s">
        <v>72</v>
      </c>
      <c r="AF3" s="38" t="s">
        <v>73</v>
      </c>
      <c r="AG3" s="38" t="s">
        <v>74</v>
      </c>
      <c r="AH3" s="38" t="s">
        <v>75</v>
      </c>
      <c r="AI3" s="38" t="s">
        <v>76</v>
      </c>
      <c r="AJ3" s="38" t="s">
        <v>77</v>
      </c>
      <c r="AK3" s="38" t="s">
        <v>78</v>
      </c>
      <c r="AL3" s="38" t="s">
        <v>79</v>
      </c>
      <c r="AM3" s="38" t="s">
        <v>80</v>
      </c>
      <c r="AN3" s="38" t="s">
        <v>81</v>
      </c>
      <c r="AO3" s="38" t="s">
        <v>82</v>
      </c>
      <c r="AP3" s="38" t="s">
        <v>83</v>
      </c>
      <c r="AQ3" s="38" t="s">
        <v>84</v>
      </c>
      <c r="AR3" s="38" t="s">
        <v>85</v>
      </c>
      <c r="AS3" s="38" t="s">
        <v>86</v>
      </c>
      <c r="AT3" s="38" t="s">
        <v>87</v>
      </c>
      <c r="AU3" s="38" t="s">
        <v>88</v>
      </c>
      <c r="AV3" s="38" t="s">
        <v>89</v>
      </c>
      <c r="AW3" s="38" t="s">
        <v>90</v>
      </c>
      <c r="AX3" s="38" t="s">
        <v>91</v>
      </c>
      <c r="AY3" s="38" t="s">
        <v>92</v>
      </c>
      <c r="AZ3" s="38" t="s">
        <v>93</v>
      </c>
      <c r="BA3" s="38" t="s">
        <v>94</v>
      </c>
      <c r="BB3" s="38" t="s">
        <v>95</v>
      </c>
      <c r="BC3" s="38" t="s">
        <v>96</v>
      </c>
      <c r="BD3" s="38" t="s">
        <v>97</v>
      </c>
      <c r="BE3" s="38" t="s">
        <v>98</v>
      </c>
      <c r="BF3" s="38" t="s">
        <v>99</v>
      </c>
      <c r="BG3" s="38" t="s">
        <v>100</v>
      </c>
    </row>
    <row r="4" spans="1:59" x14ac:dyDescent="0.3">
      <c r="A4" s="1" t="s">
        <v>187</v>
      </c>
      <c r="B4" s="37">
        <v>0.4</v>
      </c>
      <c r="C4" s="39">
        <f>(D$1*(D4*D$2+E4*E$2+F4*F$2+G4*G$2+H4*H$2+I4*I$2+0)+J$1*(J4*J$2+K4*K$2+L4*L$2+M4*M$2+N4*N$2+O4*O$2+P4*P$2+Q4*Q$2+0)+R$1*(R4*R$2+S4*S$2+T4*T$2+U4*U$2+V4*V$2+W4*W$2+X4*X$2+Y4*Y$2+0)+Z$1*(Z4*Z$2+AA4*AA$2+AB4*AB$2+AC4*AC$2+AD4*AD$2+AE4*AE$2+AF4*AF$2+AG4*AG$2+AH4*AH$2+0)+AI$1*(AI4*AI$2+AJ4*AJ$2+AK4*AK$2+AL4*AL$2+AM4*AM$2+AN4*AN$2+AO4*AO$2+AP4*AP$2+0)+AQ$1*(AQ4*AQ$2+AR4*AR$2+AS4*AS$2+AT4*AT$2+AU4*AU$2+AV4*AV$2+AW4*AW$2+AX4*AX$2+0)+AY$1*(AY4*AY$2+AZ4*AZ$2+BA4*BA$2+BB4*BB$2+BC4*BC$2+BD4*BD$2+BE4*BE$2+BF4*BF$2+BG4*BG$2+0))</f>
        <v>2.3E-2</v>
      </c>
      <c r="D4" s="40"/>
      <c r="E4" s="41"/>
      <c r="F4" s="41"/>
      <c r="G4" s="41"/>
      <c r="H4" s="42">
        <v>1</v>
      </c>
      <c r="I4" s="41"/>
      <c r="J4" s="42">
        <v>0.8</v>
      </c>
      <c r="K4" s="41"/>
      <c r="L4" s="41"/>
      <c r="M4" s="41"/>
      <c r="N4" s="41"/>
      <c r="O4" s="41"/>
      <c r="P4" s="41"/>
      <c r="Q4" s="41"/>
    </row>
    <row r="5" spans="1:59" x14ac:dyDescent="0.3">
      <c r="A5" s="1" t="s">
        <v>188</v>
      </c>
      <c r="B5" s="37">
        <v>0.3</v>
      </c>
      <c r="C5" s="39">
        <f t="shared" ref="C5:C27" si="0">(D$1*(D5*D$2+E5*E$2+F5*F$2+G5*G$2+H5*H$2+I5*I$2+0)+J$1*(J5*J$2+K5*K$2+L5*L$2+M5*M$2+N5*N$2+O5*O$2+P5*P$2+Q5*Q$2+0)+R$1*(R5*R$2+S5*S$2+T5*T$2+U5*U$2+V5*V$2+W5*W$2+X5*X$2+Y5*Y$2+0)+Z$1*(Z5*Z$2+AA5*AA$2+AB5*AB$2+AC5*AC$2+AD5*AD$2+AE5*AE$2+AF5*AF$2+AG5*AG$2+AH5*AH$2+0)+AI$1*(AI5*AI$2+AJ5*AJ$2+AK5*AK$2+AL5*AL$2+AM5*AM$2+AN5*AN$2+AO5*AO$2+AP5*AP$2+0)+AQ$1*(AQ5*AQ$2+AR5*AR$2+AS5*AS$2+AT5*AT$2+AU5*AU$2+AV5*AV$2+AW5*AW$2+AX5*AX$2+0)+AY$1*(AY5*AY$2+AZ5*AZ$2+BA5*BA$2+BB5*BB$2+BC5*BC$2+BD5*BD$2+BE5*BE$2+BF5*BF$2+BG5*BG$2+0))</f>
        <v>0.20924999999999999</v>
      </c>
      <c r="D5" s="41"/>
      <c r="E5" s="42">
        <v>1</v>
      </c>
      <c r="F5" s="42">
        <v>0.95</v>
      </c>
      <c r="G5" s="41"/>
      <c r="H5" s="41"/>
      <c r="I5" s="42">
        <v>0.95</v>
      </c>
      <c r="J5" s="41"/>
      <c r="K5" s="42">
        <v>1</v>
      </c>
      <c r="L5" s="42">
        <v>1</v>
      </c>
      <c r="M5" s="42">
        <v>1</v>
      </c>
      <c r="N5" s="42">
        <v>0.6</v>
      </c>
      <c r="O5" s="42">
        <v>0.6</v>
      </c>
      <c r="P5" s="42">
        <v>1</v>
      </c>
      <c r="Q5" s="42">
        <v>0.5</v>
      </c>
    </row>
    <row r="6" spans="1:59" x14ac:dyDescent="0.3">
      <c r="A6" s="1" t="s">
        <v>189</v>
      </c>
      <c r="B6" s="37">
        <v>0.2</v>
      </c>
      <c r="C6" s="39">
        <f t="shared" si="0"/>
        <v>0.03</v>
      </c>
      <c r="D6" s="41"/>
      <c r="E6" s="41"/>
      <c r="F6" s="41"/>
      <c r="G6" s="41"/>
      <c r="H6" s="41"/>
      <c r="I6" s="42"/>
      <c r="J6" s="41"/>
      <c r="K6" s="41"/>
      <c r="L6" s="41"/>
      <c r="M6" s="41"/>
      <c r="N6" s="42">
        <v>0.4</v>
      </c>
      <c r="O6" s="42">
        <v>0.4</v>
      </c>
      <c r="P6" s="41"/>
      <c r="Q6" s="42">
        <v>0.3</v>
      </c>
    </row>
    <row r="7" spans="1:59" s="43" customFormat="1" x14ac:dyDescent="0.3">
      <c r="A7" s="43" t="s">
        <v>190</v>
      </c>
      <c r="B7" s="44">
        <v>0.1</v>
      </c>
      <c r="C7" s="59">
        <f t="shared" si="0"/>
        <v>3.4250000000000003E-2</v>
      </c>
      <c r="D7" s="45">
        <v>0.95</v>
      </c>
      <c r="E7" s="46"/>
      <c r="F7" s="46"/>
      <c r="G7" s="45">
        <v>1</v>
      </c>
      <c r="H7" s="46"/>
      <c r="I7" s="46"/>
      <c r="J7" s="45">
        <v>0.2</v>
      </c>
      <c r="K7" s="46"/>
      <c r="L7" s="46"/>
      <c r="M7" s="46"/>
      <c r="N7" s="46"/>
      <c r="O7" s="46"/>
      <c r="P7" s="46"/>
      <c r="Q7" s="45">
        <v>0.15</v>
      </c>
    </row>
    <row r="8" spans="1:59" x14ac:dyDescent="0.3">
      <c r="A8" s="1" t="s">
        <v>191</v>
      </c>
      <c r="B8" s="37">
        <v>0.4</v>
      </c>
      <c r="C8" s="39">
        <f t="shared" si="0"/>
        <v>0.11800000000000001</v>
      </c>
      <c r="R8" s="47">
        <v>0.3</v>
      </c>
      <c r="S8" s="47">
        <v>0.3</v>
      </c>
      <c r="T8" s="47">
        <v>0.3</v>
      </c>
      <c r="U8" s="47">
        <v>0.3</v>
      </c>
      <c r="V8" s="47">
        <v>0.3</v>
      </c>
      <c r="W8" s="47">
        <v>0.3</v>
      </c>
      <c r="X8" s="47">
        <v>0.3</v>
      </c>
      <c r="Y8" s="47">
        <v>0.3</v>
      </c>
      <c r="Z8" s="47">
        <v>0.25</v>
      </c>
      <c r="AA8" s="47">
        <v>0.25</v>
      </c>
      <c r="AB8" s="47">
        <v>0.25</v>
      </c>
      <c r="AC8" s="47">
        <v>0.25</v>
      </c>
      <c r="AD8" s="47">
        <v>0.25</v>
      </c>
      <c r="AE8" s="47">
        <v>0.25</v>
      </c>
      <c r="AF8" s="47">
        <v>0.25</v>
      </c>
      <c r="AG8" s="47">
        <v>0.25</v>
      </c>
      <c r="AH8" s="47">
        <v>0.25</v>
      </c>
      <c r="AY8" s="47">
        <v>0.25</v>
      </c>
      <c r="AZ8" s="47">
        <v>0.25</v>
      </c>
      <c r="BA8" s="47">
        <v>0.25</v>
      </c>
      <c r="BB8" s="47">
        <v>0.25</v>
      </c>
      <c r="BC8" s="47">
        <v>0.2</v>
      </c>
      <c r="BD8" s="47">
        <v>0.25</v>
      </c>
      <c r="BE8" s="47">
        <v>0.25</v>
      </c>
      <c r="BF8" s="47">
        <v>0.25</v>
      </c>
      <c r="BG8" s="47">
        <v>0.2</v>
      </c>
    </row>
    <row r="9" spans="1:59" x14ac:dyDescent="0.3">
      <c r="A9" s="1" t="s">
        <v>192</v>
      </c>
      <c r="B9" s="37">
        <v>0.15</v>
      </c>
      <c r="C9" s="39">
        <f t="shared" si="0"/>
        <v>1.0000000000000002E-2</v>
      </c>
      <c r="R9" s="48"/>
      <c r="S9" s="48"/>
      <c r="T9" s="48"/>
      <c r="U9" s="48"/>
      <c r="V9" s="48"/>
      <c r="W9" s="48"/>
      <c r="X9" s="48"/>
      <c r="Y9" s="48"/>
      <c r="Z9" s="47">
        <v>0.1</v>
      </c>
      <c r="AA9" s="47">
        <v>0.1</v>
      </c>
      <c r="AB9" s="47">
        <v>0.1</v>
      </c>
      <c r="AC9" s="47">
        <v>0.1</v>
      </c>
      <c r="AD9" s="47">
        <v>0.1</v>
      </c>
      <c r="AE9" s="47">
        <v>0.1</v>
      </c>
      <c r="AF9" s="47">
        <v>0.1</v>
      </c>
      <c r="AG9" s="47">
        <v>0.1</v>
      </c>
      <c r="AH9" s="47">
        <v>0.1</v>
      </c>
      <c r="AY9" s="48"/>
      <c r="AZ9" s="48"/>
      <c r="BA9" s="48"/>
      <c r="BB9" s="48"/>
      <c r="BC9" s="48"/>
      <c r="BD9" s="48"/>
      <c r="BE9" s="48"/>
      <c r="BF9" s="48"/>
      <c r="BG9" s="48"/>
    </row>
    <row r="10" spans="1:59" x14ac:dyDescent="0.3">
      <c r="A10" s="1" t="s">
        <v>193</v>
      </c>
      <c r="B10" s="37">
        <v>0.15</v>
      </c>
      <c r="C10" s="39">
        <f t="shared" si="0"/>
        <v>2.0000000000000007E-2</v>
      </c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Y10" s="47">
        <v>0.1</v>
      </c>
      <c r="AZ10" s="47">
        <v>0.1</v>
      </c>
      <c r="BA10" s="47">
        <v>0.1</v>
      </c>
      <c r="BB10" s="47">
        <v>0.1</v>
      </c>
      <c r="BC10" s="47">
        <v>0.1</v>
      </c>
      <c r="BD10" s="47">
        <v>0.1</v>
      </c>
      <c r="BE10" s="47">
        <v>0.1</v>
      </c>
      <c r="BF10" s="47">
        <v>0.1</v>
      </c>
      <c r="BG10" s="47">
        <v>0.1</v>
      </c>
    </row>
    <row r="11" spans="1:59" x14ac:dyDescent="0.3">
      <c r="A11" s="1" t="s">
        <v>194</v>
      </c>
      <c r="B11" s="37">
        <v>0.1</v>
      </c>
      <c r="C11" s="39">
        <f t="shared" si="0"/>
        <v>1.4812499999999998E-2</v>
      </c>
      <c r="H11" s="37"/>
      <c r="J11" s="37"/>
      <c r="R11" s="47">
        <v>0.1</v>
      </c>
      <c r="S11" s="47">
        <v>0.1</v>
      </c>
      <c r="T11" s="47">
        <v>0.1</v>
      </c>
      <c r="U11" s="47">
        <v>0.1</v>
      </c>
      <c r="V11" s="47">
        <v>0.1</v>
      </c>
      <c r="W11" s="47">
        <v>0.1</v>
      </c>
      <c r="X11" s="47">
        <v>0.1</v>
      </c>
      <c r="Y11" s="47">
        <v>0.09</v>
      </c>
      <c r="Z11" s="48"/>
      <c r="AA11" s="48"/>
      <c r="AB11" s="48"/>
      <c r="AC11" s="48"/>
      <c r="AD11" s="48"/>
      <c r="AE11" s="48"/>
      <c r="AF11" s="48"/>
      <c r="AG11" s="48"/>
      <c r="AH11" s="48"/>
      <c r="AY11" s="48"/>
      <c r="AZ11" s="48"/>
      <c r="BA11" s="48"/>
      <c r="BB11" s="48"/>
      <c r="BC11" s="48"/>
      <c r="BD11" s="48"/>
      <c r="BE11" s="48"/>
      <c r="BF11" s="48"/>
      <c r="BG11" s="48"/>
    </row>
    <row r="12" spans="1:59" s="43" customFormat="1" x14ac:dyDescent="0.3">
      <c r="A12" s="43" t="s">
        <v>195</v>
      </c>
      <c r="B12" s="44">
        <v>0.2</v>
      </c>
      <c r="C12" s="59">
        <f t="shared" si="0"/>
        <v>6.4900000000000013E-2</v>
      </c>
      <c r="R12" s="49">
        <v>0.15</v>
      </c>
      <c r="S12" s="49">
        <v>0.15</v>
      </c>
      <c r="T12" s="49">
        <v>0.15</v>
      </c>
      <c r="U12" s="49">
        <v>0.15</v>
      </c>
      <c r="V12" s="49">
        <v>0.15</v>
      </c>
      <c r="W12" s="49">
        <v>0.15</v>
      </c>
      <c r="X12" s="49">
        <v>0.15</v>
      </c>
      <c r="Y12" s="49">
        <v>0.15</v>
      </c>
      <c r="Z12" s="49">
        <v>0.14000000000000001</v>
      </c>
      <c r="AA12" s="49">
        <v>0.14000000000000001</v>
      </c>
      <c r="AB12" s="49">
        <v>0.14000000000000001</v>
      </c>
      <c r="AC12" s="49">
        <v>0.1</v>
      </c>
      <c r="AD12" s="49">
        <v>0.14000000000000001</v>
      </c>
      <c r="AE12" s="49">
        <v>0.14000000000000001</v>
      </c>
      <c r="AF12" s="49">
        <v>0.1</v>
      </c>
      <c r="AG12" s="49">
        <v>0.14000000000000001</v>
      </c>
      <c r="AH12" s="49">
        <v>0.1</v>
      </c>
      <c r="AY12" s="49">
        <v>0.15</v>
      </c>
      <c r="AZ12" s="49">
        <v>0.15</v>
      </c>
      <c r="BA12" s="49">
        <v>0.15</v>
      </c>
      <c r="BB12" s="49">
        <v>0.15</v>
      </c>
      <c r="BC12" s="49">
        <v>0.15</v>
      </c>
      <c r="BD12" s="49">
        <v>0.15</v>
      </c>
      <c r="BE12" s="49">
        <v>0.15</v>
      </c>
      <c r="BF12" s="49">
        <v>0.15</v>
      </c>
      <c r="BG12" s="49">
        <v>0.15</v>
      </c>
    </row>
    <row r="13" spans="1:59" x14ac:dyDescent="0.3">
      <c r="A13" s="1" t="s">
        <v>196</v>
      </c>
      <c r="B13" s="37">
        <v>0.2</v>
      </c>
      <c r="C13" s="39">
        <f t="shared" si="0"/>
        <v>5.7999999999999996E-2</v>
      </c>
      <c r="AI13" s="50">
        <v>0.15</v>
      </c>
      <c r="AJ13" s="50">
        <v>0.15</v>
      </c>
      <c r="AK13" s="50">
        <v>0.15</v>
      </c>
      <c r="AL13" s="50">
        <v>0.15</v>
      </c>
      <c r="AM13" s="50">
        <v>0.15</v>
      </c>
      <c r="AN13" s="50">
        <v>0.15</v>
      </c>
      <c r="AO13" s="50">
        <v>0.15</v>
      </c>
      <c r="AP13" s="50">
        <v>0.15</v>
      </c>
      <c r="AY13" s="50">
        <v>0.14000000000000001</v>
      </c>
      <c r="AZ13" s="50">
        <v>0.14000000000000001</v>
      </c>
      <c r="BA13" s="50">
        <v>0.14000000000000001</v>
      </c>
      <c r="BB13" s="50">
        <v>0.14000000000000001</v>
      </c>
      <c r="BC13" s="50">
        <v>0.14000000000000001</v>
      </c>
      <c r="BD13" s="50">
        <v>0.14000000000000001</v>
      </c>
      <c r="BE13" s="50">
        <v>0.14000000000000001</v>
      </c>
      <c r="BF13" s="50">
        <v>0.14000000000000001</v>
      </c>
      <c r="BG13" s="50">
        <v>0.14000000000000001</v>
      </c>
    </row>
    <row r="14" spans="1:59" x14ac:dyDescent="0.3">
      <c r="A14" s="1" t="s">
        <v>197</v>
      </c>
      <c r="B14" s="37">
        <v>0.2</v>
      </c>
      <c r="C14" s="39">
        <f t="shared" si="0"/>
        <v>4.0000000000000008E-2</v>
      </c>
      <c r="AI14" s="50">
        <v>0.2</v>
      </c>
      <c r="AJ14" s="50">
        <v>0.2</v>
      </c>
      <c r="AK14" s="50">
        <v>0.2</v>
      </c>
      <c r="AL14" s="50">
        <v>0.2</v>
      </c>
      <c r="AM14" s="50">
        <v>0.2</v>
      </c>
      <c r="AN14" s="50">
        <v>0.2</v>
      </c>
      <c r="AO14" s="50">
        <v>0.2</v>
      </c>
      <c r="AP14" s="50">
        <v>0.2</v>
      </c>
      <c r="AY14" s="50"/>
      <c r="AZ14" s="50"/>
      <c r="BA14" s="50"/>
      <c r="BB14" s="50"/>
      <c r="BC14" s="50"/>
      <c r="BD14" s="50"/>
      <c r="BE14" s="50"/>
      <c r="BF14" s="50"/>
      <c r="BG14" s="50"/>
    </row>
    <row r="15" spans="1:59" x14ac:dyDescent="0.3">
      <c r="A15" s="1" t="s">
        <v>198</v>
      </c>
      <c r="B15" s="37">
        <v>0.2</v>
      </c>
      <c r="C15" s="39">
        <f t="shared" si="0"/>
        <v>2.3999999999999997E-2</v>
      </c>
      <c r="AI15" s="51"/>
      <c r="AJ15" s="51"/>
      <c r="AK15" s="51"/>
      <c r="AL15" s="51"/>
      <c r="AM15" s="51"/>
      <c r="AN15" s="51"/>
      <c r="AO15" s="51"/>
      <c r="AP15" s="51"/>
      <c r="AY15" s="50">
        <v>0.12</v>
      </c>
      <c r="AZ15" s="50">
        <v>0.12</v>
      </c>
      <c r="BA15" s="50">
        <v>0.12</v>
      </c>
      <c r="BB15" s="50">
        <v>0.12</v>
      </c>
      <c r="BC15" s="50">
        <v>0.12</v>
      </c>
      <c r="BD15" s="50">
        <v>0.12</v>
      </c>
      <c r="BE15" s="50">
        <v>0.12</v>
      </c>
      <c r="BF15" s="50">
        <v>0.12</v>
      </c>
      <c r="BG15" s="50">
        <v>0.12</v>
      </c>
    </row>
    <row r="16" spans="1:59" x14ac:dyDescent="0.3">
      <c r="A16" s="1" t="s">
        <v>199</v>
      </c>
      <c r="B16" s="37">
        <v>0.2</v>
      </c>
      <c r="C16" s="39">
        <f t="shared" si="0"/>
        <v>2.3999999999999997E-2</v>
      </c>
      <c r="AI16" s="51"/>
      <c r="AJ16" s="51"/>
      <c r="AK16" s="51"/>
      <c r="AL16" s="51"/>
      <c r="AM16" s="51"/>
      <c r="AN16" s="51"/>
      <c r="AO16" s="51"/>
      <c r="AP16" s="51"/>
      <c r="AY16" s="50">
        <v>0.12</v>
      </c>
      <c r="AZ16" s="50">
        <v>0.12</v>
      </c>
      <c r="BA16" s="50">
        <v>0.12</v>
      </c>
      <c r="BB16" s="50">
        <v>0.12</v>
      </c>
      <c r="BC16" s="50">
        <v>0.12</v>
      </c>
      <c r="BD16" s="50">
        <v>0.12</v>
      </c>
      <c r="BE16" s="50">
        <v>0.12</v>
      </c>
      <c r="BF16" s="50">
        <v>0.12</v>
      </c>
      <c r="BG16" s="50">
        <v>0.12</v>
      </c>
    </row>
    <row r="17" spans="1:59" s="43" customFormat="1" x14ac:dyDescent="0.3">
      <c r="A17" s="43" t="s">
        <v>200</v>
      </c>
      <c r="B17" s="44">
        <v>0.2</v>
      </c>
      <c r="C17" s="59">
        <f t="shared" si="0"/>
        <v>5.3999999999999992E-2</v>
      </c>
      <c r="AI17" s="60">
        <v>0.15</v>
      </c>
      <c r="AJ17" s="60">
        <v>0.15</v>
      </c>
      <c r="AK17" s="60">
        <v>0.15</v>
      </c>
      <c r="AL17" s="60">
        <v>0.15</v>
      </c>
      <c r="AM17" s="60">
        <v>0.15</v>
      </c>
      <c r="AN17" s="60">
        <v>0.15</v>
      </c>
      <c r="AO17" s="60">
        <v>0.15</v>
      </c>
      <c r="AP17" s="60">
        <v>0.15</v>
      </c>
      <c r="AY17" s="60">
        <v>0.12</v>
      </c>
      <c r="AZ17" s="60">
        <v>0.12</v>
      </c>
      <c r="BA17" s="60">
        <v>0.12</v>
      </c>
      <c r="BB17" s="60">
        <v>0.12</v>
      </c>
      <c r="BC17" s="60">
        <v>0.12</v>
      </c>
      <c r="BD17" s="60">
        <v>0.12</v>
      </c>
      <c r="BE17" s="60">
        <v>0.12</v>
      </c>
      <c r="BF17" s="60">
        <v>0.12</v>
      </c>
      <c r="BG17" s="60">
        <v>0.12</v>
      </c>
    </row>
    <row r="18" spans="1:59" x14ac:dyDescent="0.3">
      <c r="A18" s="1" t="s">
        <v>201</v>
      </c>
      <c r="B18" s="37">
        <v>0.4</v>
      </c>
      <c r="C18" s="39">
        <f t="shared" si="0"/>
        <v>4.6800000000000001E-2</v>
      </c>
      <c r="H18" s="37"/>
      <c r="J18" s="37"/>
      <c r="Z18" s="52">
        <v>0.25</v>
      </c>
      <c r="AA18" s="52">
        <v>0.25</v>
      </c>
      <c r="AB18" s="52">
        <v>0.25</v>
      </c>
      <c r="AC18" s="52">
        <v>0.25</v>
      </c>
      <c r="AD18" s="52">
        <v>0.25</v>
      </c>
      <c r="AE18" s="52">
        <v>0.25</v>
      </c>
      <c r="AF18" s="52">
        <v>0.25</v>
      </c>
      <c r="AG18" s="52">
        <v>0.25</v>
      </c>
      <c r="AH18" s="52">
        <v>0.25</v>
      </c>
      <c r="AQ18" s="52">
        <v>0.44</v>
      </c>
      <c r="AR18" s="52">
        <v>0.44</v>
      </c>
      <c r="AS18" s="52">
        <v>0.4</v>
      </c>
      <c r="AT18" s="52">
        <v>0.44</v>
      </c>
      <c r="AU18" s="52">
        <v>0.44</v>
      </c>
      <c r="AV18" s="52">
        <v>0.44</v>
      </c>
      <c r="AW18" s="52">
        <v>0.44</v>
      </c>
      <c r="AX18" s="52">
        <v>0.44</v>
      </c>
    </row>
    <row r="19" spans="1:59" x14ac:dyDescent="0.3">
      <c r="A19" s="1" t="s">
        <v>202</v>
      </c>
      <c r="B19" s="37">
        <v>0.1</v>
      </c>
      <c r="C19" s="39">
        <f t="shared" si="0"/>
        <v>6.0000000000000001E-3</v>
      </c>
      <c r="Z19" s="53"/>
      <c r="AA19" s="53"/>
      <c r="AB19" s="53"/>
      <c r="AC19" s="53"/>
      <c r="AD19" s="53"/>
      <c r="AE19" s="53"/>
      <c r="AF19" s="53"/>
      <c r="AG19" s="53"/>
      <c r="AH19" s="53"/>
      <c r="AQ19" s="52">
        <v>0.12</v>
      </c>
      <c r="AR19" s="52">
        <v>0.12</v>
      </c>
      <c r="AS19" s="52">
        <v>0.12</v>
      </c>
      <c r="AT19" s="52">
        <v>0.12</v>
      </c>
      <c r="AU19" s="52">
        <v>0.12</v>
      </c>
      <c r="AV19" s="52">
        <v>0.12</v>
      </c>
      <c r="AW19" s="52">
        <v>0.12</v>
      </c>
      <c r="AX19" s="52">
        <v>0.12</v>
      </c>
    </row>
    <row r="20" spans="1:59" x14ac:dyDescent="0.3">
      <c r="A20" s="1" t="s">
        <v>203</v>
      </c>
      <c r="B20" s="37">
        <v>0.3</v>
      </c>
      <c r="C20" s="39">
        <f t="shared" si="0"/>
        <v>3.1600000000000003E-2</v>
      </c>
      <c r="Z20" s="52">
        <v>0.16</v>
      </c>
      <c r="AA20" s="52">
        <v>0.16</v>
      </c>
      <c r="AB20" s="52">
        <v>0.16</v>
      </c>
      <c r="AC20" s="52">
        <v>0.15</v>
      </c>
      <c r="AD20" s="52">
        <v>0.16</v>
      </c>
      <c r="AE20" s="52">
        <v>0.16</v>
      </c>
      <c r="AF20" s="52">
        <v>0.15</v>
      </c>
      <c r="AG20" s="52">
        <v>0.16</v>
      </c>
      <c r="AH20" s="52">
        <v>0.15</v>
      </c>
      <c r="AQ20" s="52">
        <v>0.32</v>
      </c>
      <c r="AR20" s="52">
        <v>0.32</v>
      </c>
      <c r="AS20" s="52">
        <v>0.32</v>
      </c>
      <c r="AT20" s="52">
        <v>0.32</v>
      </c>
      <c r="AU20" s="52">
        <v>0.32</v>
      </c>
      <c r="AV20" s="52">
        <v>0.32</v>
      </c>
      <c r="AW20" s="52">
        <v>0.32</v>
      </c>
      <c r="AX20" s="52">
        <v>0.32</v>
      </c>
    </row>
    <row r="21" spans="1:59" x14ac:dyDescent="0.3">
      <c r="A21" s="1" t="s">
        <v>204</v>
      </c>
      <c r="B21" s="37">
        <v>0.1</v>
      </c>
      <c r="C21" s="39">
        <f t="shared" si="0"/>
        <v>5.000000000000001E-3</v>
      </c>
      <c r="Z21" s="52">
        <v>0.05</v>
      </c>
      <c r="AA21" s="52">
        <v>0.05</v>
      </c>
      <c r="AB21" s="52">
        <v>0.05</v>
      </c>
      <c r="AC21" s="52">
        <v>0.05</v>
      </c>
      <c r="AD21" s="52">
        <v>0.05</v>
      </c>
      <c r="AE21" s="52">
        <v>0.05</v>
      </c>
      <c r="AF21" s="52">
        <v>0.05</v>
      </c>
      <c r="AG21" s="52">
        <v>0.05</v>
      </c>
      <c r="AH21" s="52">
        <v>0.05</v>
      </c>
      <c r="AQ21" s="53"/>
      <c r="AR21" s="53"/>
      <c r="AS21" s="53"/>
      <c r="AT21" s="53"/>
      <c r="AU21" s="53"/>
      <c r="AV21" s="53"/>
      <c r="AW21" s="53"/>
      <c r="AX21" s="53"/>
    </row>
    <row r="22" spans="1:59" s="43" customFormat="1" x14ac:dyDescent="0.3">
      <c r="A22" s="43" t="s">
        <v>205</v>
      </c>
      <c r="B22" s="44">
        <v>0.1</v>
      </c>
      <c r="C22" s="59">
        <f t="shared" si="0"/>
        <v>1.0950000000000001E-2</v>
      </c>
      <c r="Z22" s="61">
        <v>0.05</v>
      </c>
      <c r="AA22" s="61">
        <v>0.05</v>
      </c>
      <c r="AB22" s="61">
        <v>0.05</v>
      </c>
      <c r="AC22" s="61">
        <v>0.05</v>
      </c>
      <c r="AD22" s="61">
        <v>0.05</v>
      </c>
      <c r="AE22" s="61">
        <v>0.05</v>
      </c>
      <c r="AF22" s="61">
        <v>0.05</v>
      </c>
      <c r="AG22" s="61">
        <v>0.05</v>
      </c>
      <c r="AH22" s="61">
        <v>0.05</v>
      </c>
      <c r="AQ22" s="61">
        <v>0.12</v>
      </c>
      <c r="AR22" s="61">
        <v>0.12</v>
      </c>
      <c r="AS22" s="61">
        <v>0.11</v>
      </c>
      <c r="AT22" s="61">
        <v>0.12</v>
      </c>
      <c r="AU22" s="61">
        <v>0.12</v>
      </c>
      <c r="AV22" s="61">
        <v>0.12</v>
      </c>
      <c r="AW22" s="61">
        <v>0.12</v>
      </c>
      <c r="AX22" s="61">
        <v>0.12</v>
      </c>
    </row>
    <row r="23" spans="1:59" x14ac:dyDescent="0.3">
      <c r="A23" s="1" t="s">
        <v>206</v>
      </c>
      <c r="B23" s="37">
        <v>0.4</v>
      </c>
      <c r="C23" s="39">
        <f t="shared" si="0"/>
        <v>8.7499999999999994E-2</v>
      </c>
      <c r="R23" s="54">
        <v>0.25</v>
      </c>
      <c r="S23" s="54">
        <v>0.25</v>
      </c>
      <c r="T23" s="54">
        <v>0.25</v>
      </c>
      <c r="U23" s="54">
        <v>0.25</v>
      </c>
      <c r="V23" s="54">
        <v>0.25</v>
      </c>
      <c r="W23" s="54">
        <v>0.25</v>
      </c>
      <c r="X23" s="54">
        <v>0.25</v>
      </c>
      <c r="Y23" s="54">
        <v>0.25</v>
      </c>
      <c r="AI23" s="54">
        <v>0.25</v>
      </c>
      <c r="AJ23" s="54">
        <v>0.25</v>
      </c>
      <c r="AK23" s="54">
        <v>0.25</v>
      </c>
      <c r="AL23" s="54">
        <v>0.25</v>
      </c>
      <c r="AM23" s="54">
        <v>0.25</v>
      </c>
      <c r="AN23" s="54">
        <v>0.25</v>
      </c>
      <c r="AO23" s="54">
        <v>0.25</v>
      </c>
      <c r="AP23" s="54">
        <v>0.25</v>
      </c>
    </row>
    <row r="24" spans="1:59" x14ac:dyDescent="0.3">
      <c r="A24" s="1" t="s">
        <v>207</v>
      </c>
      <c r="B24" s="37">
        <v>0.1</v>
      </c>
      <c r="C24" s="39">
        <f t="shared" si="0"/>
        <v>1.4624999999999997E-2</v>
      </c>
      <c r="R24" s="54">
        <v>0.1</v>
      </c>
      <c r="S24" s="54">
        <v>0.1</v>
      </c>
      <c r="T24" s="54">
        <v>0.1</v>
      </c>
      <c r="U24" s="54">
        <v>0.1</v>
      </c>
      <c r="V24" s="54">
        <v>0.1</v>
      </c>
      <c r="W24" s="54">
        <v>0.1</v>
      </c>
      <c r="X24" s="54">
        <v>0.1</v>
      </c>
      <c r="Y24" s="54">
        <v>0.08</v>
      </c>
    </row>
    <row r="25" spans="1:59" x14ac:dyDescent="0.3">
      <c r="A25" s="1" t="s">
        <v>208</v>
      </c>
      <c r="B25" s="37">
        <v>0.2</v>
      </c>
      <c r="C25" s="39">
        <f t="shared" si="0"/>
        <v>2.8499999999999998E-2</v>
      </c>
      <c r="H25" s="37"/>
      <c r="AI25" s="54">
        <v>0.15</v>
      </c>
      <c r="AJ25" s="54">
        <v>0.15</v>
      </c>
      <c r="AK25" s="54">
        <v>0.15</v>
      </c>
      <c r="AL25" s="54">
        <v>0.12</v>
      </c>
      <c r="AM25" s="54">
        <v>0.15</v>
      </c>
      <c r="AN25" s="54">
        <v>0.15</v>
      </c>
      <c r="AO25" s="54">
        <v>0.15</v>
      </c>
      <c r="AP25" s="54">
        <v>0.12</v>
      </c>
    </row>
    <row r="26" spans="1:59" x14ac:dyDescent="0.3">
      <c r="A26" s="1" t="s">
        <v>209</v>
      </c>
      <c r="B26" s="37">
        <v>0.1</v>
      </c>
      <c r="C26" s="39">
        <f t="shared" si="0"/>
        <v>3.3625000000000002E-2</v>
      </c>
      <c r="R26" s="54">
        <v>0.1</v>
      </c>
      <c r="S26" s="54">
        <v>0.1</v>
      </c>
      <c r="T26" s="54">
        <v>0.1</v>
      </c>
      <c r="U26" s="54">
        <v>0.1</v>
      </c>
      <c r="V26" s="54">
        <v>0.1</v>
      </c>
      <c r="W26" s="54">
        <v>0.1</v>
      </c>
      <c r="X26" s="54">
        <v>0.1</v>
      </c>
      <c r="Y26" s="54">
        <v>0.08</v>
      </c>
      <c r="AI26" s="54">
        <v>0.1</v>
      </c>
      <c r="AJ26" s="54">
        <v>0.1</v>
      </c>
      <c r="AK26" s="54">
        <v>0.1</v>
      </c>
      <c r="AL26" s="54">
        <v>0.08</v>
      </c>
      <c r="AM26" s="54">
        <v>0.1</v>
      </c>
      <c r="AN26" s="54">
        <v>0.1</v>
      </c>
      <c r="AO26" s="54">
        <v>0.1</v>
      </c>
      <c r="AP26" s="54">
        <v>0.08</v>
      </c>
    </row>
    <row r="27" spans="1:59" s="43" customFormat="1" x14ac:dyDescent="0.3">
      <c r="A27" s="43" t="s">
        <v>210</v>
      </c>
      <c r="B27" s="44">
        <v>0.2</v>
      </c>
      <c r="C27" s="59">
        <f t="shared" si="0"/>
        <v>1.1187500000000001E-2</v>
      </c>
      <c r="D27" s="55">
        <v>0.05</v>
      </c>
      <c r="F27" s="55">
        <v>0.05</v>
      </c>
      <c r="I27" s="55">
        <v>0.05</v>
      </c>
      <c r="Q27" s="55">
        <v>0.05</v>
      </c>
      <c r="Y27" s="55">
        <v>0.05</v>
      </c>
      <c r="AC27" s="55">
        <v>0.05</v>
      </c>
      <c r="AF27" s="55">
        <v>0.05</v>
      </c>
      <c r="AH27" s="55">
        <v>0.05</v>
      </c>
      <c r="AL27" s="55">
        <v>0.05</v>
      </c>
      <c r="AP27" s="55">
        <v>0.05</v>
      </c>
      <c r="AS27" s="55">
        <v>0.05</v>
      </c>
      <c r="BC27" s="55">
        <v>0.05</v>
      </c>
      <c r="BG27" s="55">
        <v>0.05</v>
      </c>
    </row>
    <row r="28" spans="1:59" x14ac:dyDescent="0.3">
      <c r="D28" s="56">
        <f>SUM(D4:D27)</f>
        <v>1</v>
      </c>
      <c r="E28" s="56">
        <f t="shared" ref="E28:BG28" si="1">SUM(E4:E27)</f>
        <v>1</v>
      </c>
      <c r="F28" s="56">
        <f t="shared" si="1"/>
        <v>1</v>
      </c>
      <c r="G28" s="56">
        <f t="shared" si="1"/>
        <v>1</v>
      </c>
      <c r="H28" s="56">
        <f t="shared" si="1"/>
        <v>1</v>
      </c>
      <c r="I28" s="56">
        <f t="shared" si="1"/>
        <v>1</v>
      </c>
      <c r="J28" s="56">
        <f t="shared" si="1"/>
        <v>1</v>
      </c>
      <c r="K28" s="56">
        <f t="shared" si="1"/>
        <v>1</v>
      </c>
      <c r="L28" s="56">
        <f t="shared" si="1"/>
        <v>1</v>
      </c>
      <c r="M28" s="56">
        <f t="shared" si="1"/>
        <v>1</v>
      </c>
      <c r="N28" s="56">
        <f t="shared" si="1"/>
        <v>1</v>
      </c>
      <c r="O28" s="56">
        <f t="shared" si="1"/>
        <v>1</v>
      </c>
      <c r="P28" s="56">
        <f t="shared" si="1"/>
        <v>1</v>
      </c>
      <c r="Q28" s="56">
        <f t="shared" si="1"/>
        <v>1</v>
      </c>
      <c r="R28" s="56">
        <f t="shared" si="1"/>
        <v>1</v>
      </c>
      <c r="S28" s="56">
        <f t="shared" si="1"/>
        <v>1</v>
      </c>
      <c r="T28" s="56">
        <f t="shared" si="1"/>
        <v>1</v>
      </c>
      <c r="U28" s="56">
        <f t="shared" si="1"/>
        <v>1</v>
      </c>
      <c r="V28" s="56">
        <f t="shared" si="1"/>
        <v>1</v>
      </c>
      <c r="W28" s="56">
        <f t="shared" si="1"/>
        <v>1</v>
      </c>
      <c r="X28" s="56">
        <f t="shared" si="1"/>
        <v>1</v>
      </c>
      <c r="Y28" s="56">
        <f t="shared" si="1"/>
        <v>1</v>
      </c>
      <c r="Z28" s="56">
        <f t="shared" si="1"/>
        <v>1</v>
      </c>
      <c r="AA28" s="56">
        <f t="shared" si="1"/>
        <v>1</v>
      </c>
      <c r="AB28" s="56">
        <f t="shared" si="1"/>
        <v>1</v>
      </c>
      <c r="AC28" s="56">
        <f t="shared" si="1"/>
        <v>1</v>
      </c>
      <c r="AD28" s="56">
        <f t="shared" si="1"/>
        <v>1</v>
      </c>
      <c r="AE28" s="56">
        <f t="shared" si="1"/>
        <v>1</v>
      </c>
      <c r="AF28" s="56">
        <f t="shared" si="1"/>
        <v>1</v>
      </c>
      <c r="AG28" s="56">
        <f t="shared" si="1"/>
        <v>1</v>
      </c>
      <c r="AH28" s="56">
        <f t="shared" si="1"/>
        <v>1</v>
      </c>
      <c r="AI28" s="56">
        <f t="shared" si="1"/>
        <v>1</v>
      </c>
      <c r="AJ28" s="56">
        <f t="shared" si="1"/>
        <v>1</v>
      </c>
      <c r="AK28" s="56">
        <f t="shared" si="1"/>
        <v>1</v>
      </c>
      <c r="AL28" s="56">
        <f t="shared" si="1"/>
        <v>1</v>
      </c>
      <c r="AM28" s="56">
        <f t="shared" si="1"/>
        <v>1</v>
      </c>
      <c r="AN28" s="56">
        <f t="shared" si="1"/>
        <v>1</v>
      </c>
      <c r="AO28" s="56">
        <f t="shared" si="1"/>
        <v>1</v>
      </c>
      <c r="AP28" s="56">
        <f t="shared" si="1"/>
        <v>1</v>
      </c>
      <c r="AQ28" s="56">
        <f t="shared" si="1"/>
        <v>1</v>
      </c>
      <c r="AR28" s="56">
        <f t="shared" si="1"/>
        <v>1</v>
      </c>
      <c r="AS28" s="56">
        <f t="shared" si="1"/>
        <v>1</v>
      </c>
      <c r="AT28" s="56">
        <f t="shared" si="1"/>
        <v>1</v>
      </c>
      <c r="AU28" s="56">
        <f t="shared" si="1"/>
        <v>1</v>
      </c>
      <c r="AV28" s="56">
        <f t="shared" si="1"/>
        <v>1</v>
      </c>
      <c r="AW28" s="56">
        <f t="shared" si="1"/>
        <v>1</v>
      </c>
      <c r="AX28" s="56">
        <f t="shared" si="1"/>
        <v>1</v>
      </c>
      <c r="AY28" s="56">
        <f t="shared" si="1"/>
        <v>1</v>
      </c>
      <c r="AZ28" s="56">
        <f t="shared" si="1"/>
        <v>1</v>
      </c>
      <c r="BA28" s="56">
        <f t="shared" si="1"/>
        <v>1</v>
      </c>
      <c r="BB28" s="56">
        <f t="shared" si="1"/>
        <v>1</v>
      </c>
      <c r="BC28" s="56">
        <f t="shared" si="1"/>
        <v>1</v>
      </c>
      <c r="BD28" s="56">
        <f t="shared" si="1"/>
        <v>1</v>
      </c>
      <c r="BE28" s="56">
        <f t="shared" si="1"/>
        <v>1</v>
      </c>
      <c r="BF28" s="56">
        <f t="shared" si="1"/>
        <v>1</v>
      </c>
      <c r="BG28" s="56">
        <f t="shared" si="1"/>
        <v>1</v>
      </c>
    </row>
    <row r="31" spans="1:59" x14ac:dyDescent="0.3">
      <c r="D31" s="57" t="s">
        <v>0</v>
      </c>
      <c r="E31" s="58">
        <f>SUM(C4:C7)</f>
        <v>0.29649999999999999</v>
      </c>
      <c r="F31" s="57">
        <v>29.65</v>
      </c>
      <c r="G31" s="39">
        <f>ROUND(E31,2)</f>
        <v>0.3</v>
      </c>
      <c r="AZ31" s="56"/>
    </row>
    <row r="32" spans="1:59" x14ac:dyDescent="0.3">
      <c r="D32" s="57" t="s">
        <v>8</v>
      </c>
      <c r="E32" s="58">
        <f>SUM(C8:C12)</f>
        <v>0.22771250000000004</v>
      </c>
      <c r="F32" s="57">
        <v>22.77</v>
      </c>
      <c r="G32" s="39">
        <f t="shared" ref="G32:G34" si="2">ROUND(E32,2)</f>
        <v>0.23</v>
      </c>
      <c r="AZ32" s="56"/>
    </row>
    <row r="33" spans="4:52" x14ac:dyDescent="0.3">
      <c r="D33" s="57" t="s">
        <v>14</v>
      </c>
      <c r="E33" s="58">
        <f>SUM(C13:C17)</f>
        <v>0.19999999999999998</v>
      </c>
      <c r="F33" s="57">
        <v>20</v>
      </c>
      <c r="G33" s="39">
        <f t="shared" si="2"/>
        <v>0.2</v>
      </c>
      <c r="AZ33" s="56"/>
    </row>
    <row r="34" spans="4:52" x14ac:dyDescent="0.3">
      <c r="D34" s="57" t="s">
        <v>20</v>
      </c>
      <c r="E34" s="58">
        <f>SUM(C18:C22)</f>
        <v>0.10035000000000001</v>
      </c>
      <c r="F34" s="57">
        <v>10.039999999999999</v>
      </c>
      <c r="G34" s="39">
        <f t="shared" si="2"/>
        <v>0.1</v>
      </c>
      <c r="AZ34" s="56"/>
    </row>
    <row r="35" spans="4:52" x14ac:dyDescent="0.3">
      <c r="D35" s="57" t="s">
        <v>26</v>
      </c>
      <c r="E35" s="58">
        <f>SUM(C23:C27)</f>
        <v>0.1754375</v>
      </c>
      <c r="F35" s="57">
        <v>17.54</v>
      </c>
      <c r="G35" s="39">
        <v>0.17</v>
      </c>
    </row>
    <row r="36" spans="4:52" x14ac:dyDescent="0.3">
      <c r="AC36" s="1">
        <v>5</v>
      </c>
    </row>
  </sheetData>
  <mergeCells count="7">
    <mergeCell ref="AY1:BG1"/>
    <mergeCell ref="D1:I1"/>
    <mergeCell ref="J1:Q1"/>
    <mergeCell ref="R1:Y1"/>
    <mergeCell ref="Z1:AH1"/>
    <mergeCell ref="AI1:AP1"/>
    <mergeCell ref="AQ1:A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9C90-BEEB-4285-B740-673BAA84B79C}">
  <dimension ref="A1:R64"/>
  <sheetViews>
    <sheetView workbookViewId="0">
      <selection activeCell="O7" sqref="O7"/>
    </sheetView>
  </sheetViews>
  <sheetFormatPr defaultColWidth="11.5546875" defaultRowHeight="14.4" x14ac:dyDescent="0.3"/>
  <cols>
    <col min="1" max="1" width="23" customWidth="1"/>
    <col min="2" max="2" width="6.109375" customWidth="1"/>
    <col min="3" max="3" width="46.6640625" style="2" customWidth="1"/>
    <col min="5" max="6" width="6.77734375" style="51" customWidth="1"/>
    <col min="7" max="8" width="6.77734375" style="53" customWidth="1"/>
    <col min="9" max="10" width="6.77734375" style="78" customWidth="1"/>
    <col min="11" max="12" width="6.77734375" style="48" customWidth="1"/>
    <col min="13" max="14" width="6.77734375" style="85" customWidth="1"/>
    <col min="15" max="16" width="6.77734375" style="89" customWidth="1"/>
    <col min="18" max="18" width="11.5546875" style="28"/>
  </cols>
  <sheetData>
    <row r="1" spans="1:18" x14ac:dyDescent="0.3">
      <c r="A1" s="147" t="s">
        <v>163</v>
      </c>
      <c r="B1" s="147"/>
      <c r="C1" s="147"/>
      <c r="D1" s="16"/>
      <c r="E1" s="152" t="s">
        <v>31</v>
      </c>
      <c r="F1" s="152"/>
      <c r="G1" s="153" t="s">
        <v>32</v>
      </c>
      <c r="H1" s="153"/>
      <c r="I1" s="154" t="s">
        <v>33</v>
      </c>
      <c r="J1" s="154"/>
      <c r="K1" s="172" t="s">
        <v>34</v>
      </c>
      <c r="L1" s="172"/>
      <c r="M1" s="173" t="s">
        <v>35</v>
      </c>
      <c r="N1" s="173"/>
      <c r="O1" s="174" t="s">
        <v>36</v>
      </c>
      <c r="P1" s="174"/>
    </row>
    <row r="2" spans="1:18" ht="28.8" customHeight="1" x14ac:dyDescent="0.3">
      <c r="A2" s="184" t="s">
        <v>37</v>
      </c>
      <c r="B2" s="92" t="s">
        <v>45</v>
      </c>
      <c r="C2" s="12" t="s">
        <v>38</v>
      </c>
      <c r="D2" s="13">
        <v>0.15</v>
      </c>
      <c r="E2" s="107">
        <f>Ponderacions!$D$7*NotesRubrica!D6+Ponderacions!$D$27*NotesRubrica!D27</f>
        <v>9.5</v>
      </c>
      <c r="F2" s="107">
        <f t="shared" ref="F2:F7" si="0">$D2*E2</f>
        <v>1.425</v>
      </c>
      <c r="G2" s="108">
        <f>Ponderacions!$D$7*NotesRubrica!F6+Ponderacions!$D$27*NotesRubrica!F27</f>
        <v>7.6</v>
      </c>
      <c r="H2" s="108">
        <f t="shared" ref="H2:H7" si="1">$D2*G2</f>
        <v>1.1399999999999999</v>
      </c>
      <c r="I2" s="109">
        <f>0.95*NotesRubrica!H6+0.05*NotesRubrica!H27</f>
        <v>0</v>
      </c>
      <c r="J2" s="109">
        <f t="shared" ref="J2:J7" si="2">$D2*I2</f>
        <v>0</v>
      </c>
      <c r="K2" s="110">
        <f>0.95*NotesRubrica!J6+0.05*NotesRubrica!J27</f>
        <v>0</v>
      </c>
      <c r="L2" s="110">
        <f t="shared" ref="L2:L7" si="3">$D2*K2</f>
        <v>0</v>
      </c>
      <c r="M2" s="111">
        <f>0.95*NotesRubrica!L6+0.05*NotesRubrica!L27</f>
        <v>0</v>
      </c>
      <c r="N2" s="111">
        <f t="shared" ref="N2:N7" si="4">$D2*M2</f>
        <v>0</v>
      </c>
      <c r="O2" s="112">
        <f>0.95*NotesRubrica!N6+0.05*NotesRubrica!N27</f>
        <v>0</v>
      </c>
      <c r="P2" s="112">
        <f t="shared" ref="P2:P7" si="5">$D2*O2</f>
        <v>0</v>
      </c>
      <c r="Q2" s="1" t="s">
        <v>45</v>
      </c>
      <c r="R2" s="29" t="s">
        <v>180</v>
      </c>
    </row>
    <row r="3" spans="1:18" ht="28.8" x14ac:dyDescent="0.3">
      <c r="A3" s="184"/>
      <c r="B3" s="92" t="s">
        <v>46</v>
      </c>
      <c r="C3" s="12" t="s">
        <v>39</v>
      </c>
      <c r="D3" s="13">
        <v>0.2</v>
      </c>
      <c r="E3" s="107">
        <f>Ponderacions!$E$5*NotesRubrica!D4</f>
        <v>5</v>
      </c>
      <c r="F3" s="107">
        <f t="shared" si="0"/>
        <v>1</v>
      </c>
      <c r="G3" s="108">
        <f>Ponderacions!$E$5*NotesRubrica!F4</f>
        <v>10</v>
      </c>
      <c r="H3" s="108">
        <f t="shared" si="1"/>
        <v>2</v>
      </c>
      <c r="I3" s="109">
        <f>Ponderacions!$E$5*NotesRubrica!H4</f>
        <v>0</v>
      </c>
      <c r="J3" s="109">
        <f t="shared" si="2"/>
        <v>0</v>
      </c>
      <c r="K3" s="110">
        <f>Ponderacions!$E$5*NotesRubrica!J4</f>
        <v>0</v>
      </c>
      <c r="L3" s="110">
        <f t="shared" si="3"/>
        <v>0</v>
      </c>
      <c r="M3" s="111">
        <f>Ponderacions!$E$5*NotesRubrica!L4</f>
        <v>0</v>
      </c>
      <c r="N3" s="111">
        <f t="shared" si="4"/>
        <v>0</v>
      </c>
      <c r="O3" s="112">
        <f>Ponderacions!$E$5*NotesRubrica!N4</f>
        <v>0</v>
      </c>
      <c r="P3" s="112">
        <f t="shared" si="5"/>
        <v>0</v>
      </c>
      <c r="Q3" s="1" t="s">
        <v>46</v>
      </c>
      <c r="R3" s="29" t="s">
        <v>181</v>
      </c>
    </row>
    <row r="4" spans="1:18" ht="43.2" x14ac:dyDescent="0.3">
      <c r="A4" s="184"/>
      <c r="B4" s="92" t="s">
        <v>47</v>
      </c>
      <c r="C4" s="12" t="s">
        <v>40</v>
      </c>
      <c r="D4" s="13">
        <v>0.15</v>
      </c>
      <c r="E4" s="107">
        <f>Ponderacions!$F$5*NotesRubrica!D4+Ponderacions!$F$27*NotesRubrica!D27</f>
        <v>4.75</v>
      </c>
      <c r="F4" s="107">
        <f t="shared" si="0"/>
        <v>0.71250000000000002</v>
      </c>
      <c r="G4" s="108">
        <f>Ponderacions!$F$5*NotesRubrica!F4+Ponderacions!$F$27*NotesRubrica!F27</f>
        <v>9.5</v>
      </c>
      <c r="H4" s="108">
        <f t="shared" si="1"/>
        <v>1.425</v>
      </c>
      <c r="I4" s="109">
        <f>Ponderacions!$F$5*NotesRubrica!H4+Ponderacions!$F$27*NotesRubrica!H27</f>
        <v>0</v>
      </c>
      <c r="J4" s="109">
        <f t="shared" si="2"/>
        <v>0</v>
      </c>
      <c r="K4" s="110">
        <f>Ponderacions!$F$5*NotesRubrica!J4+Ponderacions!$F$27*NotesRubrica!J27</f>
        <v>0</v>
      </c>
      <c r="L4" s="110">
        <f t="shared" si="3"/>
        <v>0</v>
      </c>
      <c r="M4" s="111">
        <f>Ponderacions!$F$5*NotesRubrica!L4+Ponderacions!$F$27*NotesRubrica!L27</f>
        <v>0</v>
      </c>
      <c r="N4" s="111">
        <f t="shared" si="4"/>
        <v>0</v>
      </c>
      <c r="O4" s="112">
        <f>Ponderacions!$F$5*NotesRubrica!N4+Ponderacions!$F$27*NotesRubrica!N27</f>
        <v>0</v>
      </c>
      <c r="P4" s="112">
        <f t="shared" si="5"/>
        <v>0</v>
      </c>
      <c r="Q4" s="1" t="s">
        <v>47</v>
      </c>
      <c r="R4" s="29" t="s">
        <v>184</v>
      </c>
    </row>
    <row r="5" spans="1:18" ht="43.2" x14ac:dyDescent="0.3">
      <c r="A5" s="184"/>
      <c r="B5" s="92" t="s">
        <v>48</v>
      </c>
      <c r="C5" s="12" t="s">
        <v>41</v>
      </c>
      <c r="D5" s="13">
        <v>0.15</v>
      </c>
      <c r="E5" s="107">
        <f>Ponderacions!$G$7*NotesRubrica!D6</f>
        <v>10</v>
      </c>
      <c r="F5" s="107">
        <f t="shared" si="0"/>
        <v>1.5</v>
      </c>
      <c r="G5" s="108">
        <f>Ponderacions!$G$7*NotesRubrica!F6</f>
        <v>8</v>
      </c>
      <c r="H5" s="108">
        <f t="shared" si="1"/>
        <v>1.2</v>
      </c>
      <c r="I5" s="109">
        <f>Ponderacions!$G$7*NotesRubrica!H6</f>
        <v>0</v>
      </c>
      <c r="J5" s="109">
        <f t="shared" si="2"/>
        <v>0</v>
      </c>
      <c r="K5" s="110">
        <f>Ponderacions!$G$7*NotesRubrica!J6</f>
        <v>0</v>
      </c>
      <c r="L5" s="110">
        <f t="shared" si="3"/>
        <v>0</v>
      </c>
      <c r="M5" s="111">
        <f>Ponderacions!$G$7*NotesRubrica!L6</f>
        <v>0</v>
      </c>
      <c r="N5" s="111">
        <f t="shared" si="4"/>
        <v>0</v>
      </c>
      <c r="O5" s="112">
        <f>Ponderacions!$G$7*NotesRubrica!N6</f>
        <v>0</v>
      </c>
      <c r="P5" s="112">
        <f t="shared" si="5"/>
        <v>0</v>
      </c>
      <c r="Q5" s="1" t="s">
        <v>48</v>
      </c>
      <c r="R5" s="29" t="s">
        <v>182</v>
      </c>
    </row>
    <row r="6" spans="1:18" ht="43.2" x14ac:dyDescent="0.3">
      <c r="A6" s="184"/>
      <c r="B6" s="92" t="s">
        <v>49</v>
      </c>
      <c r="C6" s="12" t="s">
        <v>42</v>
      </c>
      <c r="D6" s="13">
        <v>0.15</v>
      </c>
      <c r="E6" s="107">
        <f>Ponderacions!$H$4*NotesRubrica!D3</f>
        <v>0</v>
      </c>
      <c r="F6" s="107">
        <f t="shared" si="0"/>
        <v>0</v>
      </c>
      <c r="G6" s="108">
        <f>Ponderacions!$H$4*NotesRubrica!F3</f>
        <v>0</v>
      </c>
      <c r="H6" s="108">
        <f t="shared" si="1"/>
        <v>0</v>
      </c>
      <c r="I6" s="109">
        <f>Ponderacions!$H$4*NotesRubrica!H3</f>
        <v>0</v>
      </c>
      <c r="J6" s="109">
        <f t="shared" si="2"/>
        <v>0</v>
      </c>
      <c r="K6" s="110">
        <f>Ponderacions!$H$4*NotesRubrica!J3</f>
        <v>0</v>
      </c>
      <c r="L6" s="110">
        <f t="shared" si="3"/>
        <v>0</v>
      </c>
      <c r="M6" s="111">
        <f>Ponderacions!$H$4*NotesRubrica!L3</f>
        <v>0</v>
      </c>
      <c r="N6" s="111">
        <f t="shared" si="4"/>
        <v>0</v>
      </c>
      <c r="O6" s="112">
        <f>Ponderacions!$H$4*NotesRubrica!N3</f>
        <v>0</v>
      </c>
      <c r="P6" s="112">
        <f t="shared" si="5"/>
        <v>0</v>
      </c>
      <c r="Q6" s="1" t="s">
        <v>49</v>
      </c>
      <c r="R6" s="29" t="s">
        <v>183</v>
      </c>
    </row>
    <row r="7" spans="1:18" ht="29.4" thickBot="1" x14ac:dyDescent="0.35">
      <c r="A7" s="185"/>
      <c r="B7" s="93" t="s">
        <v>50</v>
      </c>
      <c r="C7" s="94" t="s">
        <v>43</v>
      </c>
      <c r="D7" s="95">
        <v>0.2</v>
      </c>
      <c r="E7" s="31">
        <f>Ponderacions!$I$5*NotesRubrica!D4+Ponderacions!$I$27*NotesRubrica!D27</f>
        <v>4.75</v>
      </c>
      <c r="F7" s="31">
        <f t="shared" si="0"/>
        <v>0.95000000000000007</v>
      </c>
      <c r="G7" s="108">
        <f>Ponderacions!$I$5*NotesRubrica!F4+Ponderacions!$I$27*NotesRubrica!F27</f>
        <v>9.5</v>
      </c>
      <c r="H7" s="32">
        <f t="shared" si="1"/>
        <v>1.9000000000000001</v>
      </c>
      <c r="I7" s="109">
        <f>Ponderacions!$I$5*NotesRubrica!H4+Ponderacions!$I$27*NotesRubrica!H27</f>
        <v>0</v>
      </c>
      <c r="J7" s="33">
        <f t="shared" si="2"/>
        <v>0</v>
      </c>
      <c r="K7" s="110">
        <f>Ponderacions!$I$5*NotesRubrica!J4+Ponderacions!$I$27*NotesRubrica!J27</f>
        <v>0</v>
      </c>
      <c r="L7" s="34">
        <f t="shared" si="3"/>
        <v>0</v>
      </c>
      <c r="M7" s="111">
        <f>Ponderacions!$I$5*NotesRubrica!L4+Ponderacions!$I$27*NotesRubrica!L27</f>
        <v>0</v>
      </c>
      <c r="N7" s="35">
        <f t="shared" si="4"/>
        <v>0</v>
      </c>
      <c r="O7" s="112">
        <f>Ponderacions!$I$5*NotesRubrica!N4+Ponderacions!$I$27*NotesRubrica!N27</f>
        <v>0</v>
      </c>
      <c r="P7" s="36">
        <f t="shared" si="5"/>
        <v>0</v>
      </c>
      <c r="Q7" s="1" t="s">
        <v>50</v>
      </c>
      <c r="R7" s="29" t="s">
        <v>184</v>
      </c>
    </row>
    <row r="8" spans="1:18" s="4" customFormat="1" x14ac:dyDescent="0.3">
      <c r="A8" s="102" t="s">
        <v>156</v>
      </c>
      <c r="B8" s="103"/>
      <c r="C8" s="104">
        <v>0.1</v>
      </c>
      <c r="D8" s="105"/>
      <c r="E8" s="175">
        <f>SUM(F2:F7)*$C8</f>
        <v>0.55874999999999997</v>
      </c>
      <c r="F8" s="175"/>
      <c r="G8" s="176">
        <f>SUM(H2:H7)*$C8</f>
        <v>0.76650000000000007</v>
      </c>
      <c r="H8" s="176"/>
      <c r="I8" s="177">
        <f>SUM(J2:J7)*$C8</f>
        <v>0</v>
      </c>
      <c r="J8" s="177"/>
      <c r="K8" s="178">
        <f>SUM(L2:L7)*$C8</f>
        <v>0</v>
      </c>
      <c r="L8" s="178"/>
      <c r="M8" s="179">
        <f>SUM(N2:N7)*$C8</f>
        <v>0</v>
      </c>
      <c r="N8" s="179"/>
      <c r="O8" s="180">
        <f>SUM(P2:P7)*$C8</f>
        <v>0</v>
      </c>
      <c r="P8" s="181"/>
      <c r="Q8"/>
      <c r="R8" s="30"/>
    </row>
    <row r="9" spans="1:18" ht="28.8" x14ac:dyDescent="0.3">
      <c r="A9" s="184" t="s">
        <v>151</v>
      </c>
      <c r="B9" s="92" t="s">
        <v>51</v>
      </c>
      <c r="C9" s="12" t="s">
        <v>101</v>
      </c>
      <c r="D9" s="14">
        <v>0.05</v>
      </c>
      <c r="E9" s="107"/>
      <c r="F9" s="107">
        <f t="shared" ref="F9:H18" si="6">$D9*E9</f>
        <v>0</v>
      </c>
      <c r="G9" s="108"/>
      <c r="H9" s="108">
        <f t="shared" si="6"/>
        <v>0</v>
      </c>
      <c r="I9" s="109"/>
      <c r="J9" s="109">
        <f t="shared" ref="J9" si="7">$D9*I9</f>
        <v>0</v>
      </c>
      <c r="K9" s="110"/>
      <c r="L9" s="110">
        <f t="shared" ref="L9" si="8">$D9*K9</f>
        <v>0</v>
      </c>
      <c r="M9" s="111"/>
      <c r="N9" s="111">
        <f t="shared" ref="N9" si="9">$D9*M9</f>
        <v>0</v>
      </c>
      <c r="O9" s="112"/>
      <c r="P9" s="112">
        <f t="shared" ref="P9" si="10">$D9*O9</f>
        <v>0</v>
      </c>
      <c r="Q9" s="1" t="s">
        <v>51</v>
      </c>
      <c r="R9" s="29" t="s">
        <v>165</v>
      </c>
    </row>
    <row r="10" spans="1:18" ht="28.8" x14ac:dyDescent="0.3">
      <c r="A10" s="184"/>
      <c r="B10" s="92" t="s">
        <v>52</v>
      </c>
      <c r="C10" s="12" t="s">
        <v>102</v>
      </c>
      <c r="D10" s="14">
        <v>0.15</v>
      </c>
      <c r="E10" s="107"/>
      <c r="F10" s="107">
        <f t="shared" si="6"/>
        <v>0</v>
      </c>
      <c r="G10" s="108"/>
      <c r="H10" s="108">
        <f t="shared" si="6"/>
        <v>0</v>
      </c>
      <c r="I10" s="109"/>
      <c r="J10" s="109">
        <f t="shared" ref="J10" si="11">$D10*I10</f>
        <v>0</v>
      </c>
      <c r="K10" s="110"/>
      <c r="L10" s="110">
        <f t="shared" ref="L10" si="12">$D10*K10</f>
        <v>0</v>
      </c>
      <c r="M10" s="111"/>
      <c r="N10" s="111">
        <f t="shared" ref="N10" si="13">$D10*M10</f>
        <v>0</v>
      </c>
      <c r="O10" s="112"/>
      <c r="P10" s="112">
        <f t="shared" ref="P10" si="14">$D10*O10</f>
        <v>0</v>
      </c>
      <c r="Q10" s="1" t="s">
        <v>52</v>
      </c>
      <c r="R10" s="29" t="s">
        <v>181</v>
      </c>
    </row>
    <row r="11" spans="1:18" ht="28.8" x14ac:dyDescent="0.3">
      <c r="A11" s="184"/>
      <c r="B11" s="92" t="s">
        <v>53</v>
      </c>
      <c r="C11" s="12" t="s">
        <v>103</v>
      </c>
      <c r="D11" s="14">
        <v>0.15</v>
      </c>
      <c r="E11" s="107"/>
      <c r="F11" s="107">
        <f t="shared" si="6"/>
        <v>0</v>
      </c>
      <c r="G11" s="108"/>
      <c r="H11" s="108">
        <f t="shared" si="6"/>
        <v>0</v>
      </c>
      <c r="I11" s="109"/>
      <c r="J11" s="109">
        <f t="shared" ref="J11" si="15">$D11*I11</f>
        <v>0</v>
      </c>
      <c r="K11" s="110"/>
      <c r="L11" s="110">
        <f t="shared" ref="L11" si="16">$D11*K11</f>
        <v>0</v>
      </c>
      <c r="M11" s="111"/>
      <c r="N11" s="111">
        <f t="shared" ref="N11" si="17">$D11*M11</f>
        <v>0</v>
      </c>
      <c r="O11" s="112"/>
      <c r="P11" s="112">
        <f t="shared" ref="P11" si="18">$D11*O11</f>
        <v>0</v>
      </c>
      <c r="Q11" s="1" t="s">
        <v>53</v>
      </c>
      <c r="R11" s="29" t="s">
        <v>181</v>
      </c>
    </row>
    <row r="12" spans="1:18" ht="43.2" x14ac:dyDescent="0.3">
      <c r="A12" s="184"/>
      <c r="B12" s="92" t="s">
        <v>54</v>
      </c>
      <c r="C12" s="12" t="s">
        <v>104</v>
      </c>
      <c r="D12" s="14">
        <v>0.15</v>
      </c>
      <c r="E12" s="107"/>
      <c r="F12" s="107">
        <f t="shared" si="6"/>
        <v>0</v>
      </c>
      <c r="G12" s="108"/>
      <c r="H12" s="108">
        <f t="shared" si="6"/>
        <v>0</v>
      </c>
      <c r="I12" s="109"/>
      <c r="J12" s="109">
        <f t="shared" ref="J12" si="19">$D12*I12</f>
        <v>0</v>
      </c>
      <c r="K12" s="110"/>
      <c r="L12" s="110">
        <f t="shared" ref="L12" si="20">$D12*K12</f>
        <v>0</v>
      </c>
      <c r="M12" s="111"/>
      <c r="N12" s="111">
        <f t="shared" ref="N12" si="21">$D12*M12</f>
        <v>0</v>
      </c>
      <c r="O12" s="112"/>
      <c r="P12" s="112">
        <f t="shared" ref="P12" si="22">$D12*O12</f>
        <v>0</v>
      </c>
      <c r="Q12" s="1" t="s">
        <v>54</v>
      </c>
      <c r="R12" s="29" t="s">
        <v>181</v>
      </c>
    </row>
    <row r="13" spans="1:18" ht="28.8" x14ac:dyDescent="0.3">
      <c r="A13" s="184"/>
      <c r="B13" s="92" t="s">
        <v>55</v>
      </c>
      <c r="C13" s="12" t="s">
        <v>105</v>
      </c>
      <c r="D13" s="14">
        <v>0.15</v>
      </c>
      <c r="E13" s="107"/>
      <c r="F13" s="107">
        <f t="shared" si="6"/>
        <v>0</v>
      </c>
      <c r="G13" s="108"/>
      <c r="H13" s="108">
        <f t="shared" si="6"/>
        <v>0</v>
      </c>
      <c r="I13" s="109"/>
      <c r="J13" s="109">
        <f t="shared" ref="J13" si="23">$D13*I13</f>
        <v>0</v>
      </c>
      <c r="K13" s="110"/>
      <c r="L13" s="110">
        <f t="shared" ref="L13" si="24">$D13*K13</f>
        <v>0</v>
      </c>
      <c r="M13" s="111"/>
      <c r="N13" s="111">
        <f t="shared" ref="N13" si="25">$D13*M13</f>
        <v>0</v>
      </c>
      <c r="O13" s="112"/>
      <c r="P13" s="112">
        <f t="shared" ref="P13" si="26">$D13*O13</f>
        <v>0</v>
      </c>
      <c r="Q13" s="1" t="s">
        <v>55</v>
      </c>
      <c r="R13" s="29" t="s">
        <v>166</v>
      </c>
    </row>
    <row r="14" spans="1:18" ht="28.8" x14ac:dyDescent="0.3">
      <c r="A14" s="184"/>
      <c r="B14" s="92" t="s">
        <v>56</v>
      </c>
      <c r="C14" s="12" t="s">
        <v>106</v>
      </c>
      <c r="D14" s="14">
        <v>0.1</v>
      </c>
      <c r="E14" s="107"/>
      <c r="F14" s="107">
        <f t="shared" si="6"/>
        <v>0</v>
      </c>
      <c r="G14" s="108"/>
      <c r="H14" s="108">
        <f t="shared" si="6"/>
        <v>0</v>
      </c>
      <c r="I14" s="109"/>
      <c r="J14" s="109">
        <f t="shared" ref="J14" si="27">$D14*I14</f>
        <v>0</v>
      </c>
      <c r="K14" s="110"/>
      <c r="L14" s="110">
        <f t="shared" ref="L14" si="28">$D14*K14</f>
        <v>0</v>
      </c>
      <c r="M14" s="111"/>
      <c r="N14" s="111">
        <f t="shared" ref="N14" si="29">$D14*M14</f>
        <v>0</v>
      </c>
      <c r="O14" s="112"/>
      <c r="P14" s="112">
        <f t="shared" ref="P14" si="30">$D14*O14</f>
        <v>0</v>
      </c>
      <c r="Q14" s="1" t="s">
        <v>56</v>
      </c>
      <c r="R14" s="29" t="s">
        <v>166</v>
      </c>
    </row>
    <row r="15" spans="1:18" x14ac:dyDescent="0.3">
      <c r="A15" s="184"/>
      <c r="B15" s="92" t="s">
        <v>57</v>
      </c>
      <c r="C15" s="12" t="s">
        <v>107</v>
      </c>
      <c r="D15" s="14">
        <v>0.1</v>
      </c>
      <c r="E15" s="107"/>
      <c r="F15" s="107">
        <f t="shared" si="6"/>
        <v>0</v>
      </c>
      <c r="G15" s="108"/>
      <c r="H15" s="108">
        <f t="shared" si="6"/>
        <v>0</v>
      </c>
      <c r="I15" s="109"/>
      <c r="J15" s="109">
        <f t="shared" ref="J15" si="31">$D15*I15</f>
        <v>0</v>
      </c>
      <c r="K15" s="110"/>
      <c r="L15" s="110">
        <f t="shared" ref="L15" si="32">$D15*K15</f>
        <v>0</v>
      </c>
      <c r="M15" s="111"/>
      <c r="N15" s="111">
        <f t="shared" ref="N15" si="33">$D15*M15</f>
        <v>0</v>
      </c>
      <c r="O15" s="112"/>
      <c r="P15" s="112">
        <f t="shared" ref="P15" si="34">$D15*O15</f>
        <v>0</v>
      </c>
      <c r="Q15" s="1" t="s">
        <v>57</v>
      </c>
      <c r="R15" s="29" t="s">
        <v>44</v>
      </c>
    </row>
    <row r="16" spans="1:18" ht="29.4" thickBot="1" x14ac:dyDescent="0.35">
      <c r="A16" s="185"/>
      <c r="B16" s="93" t="s">
        <v>58</v>
      </c>
      <c r="C16" s="94" t="s">
        <v>108</v>
      </c>
      <c r="D16" s="106">
        <v>0.15</v>
      </c>
      <c r="E16" s="31"/>
      <c r="F16" s="31">
        <f t="shared" si="6"/>
        <v>0</v>
      </c>
      <c r="G16" s="32"/>
      <c r="H16" s="32">
        <f t="shared" si="6"/>
        <v>0</v>
      </c>
      <c r="I16" s="33"/>
      <c r="J16" s="33">
        <f t="shared" ref="J16" si="35">$D16*I16</f>
        <v>0</v>
      </c>
      <c r="K16" s="34"/>
      <c r="L16" s="34">
        <f t="shared" ref="L16" si="36">$D16*K16</f>
        <v>0</v>
      </c>
      <c r="M16" s="35"/>
      <c r="N16" s="35">
        <f t="shared" ref="N16" si="37">$D16*M16</f>
        <v>0</v>
      </c>
      <c r="O16" s="36"/>
      <c r="P16" s="36">
        <f t="shared" ref="P16" si="38">$D16*O16</f>
        <v>0</v>
      </c>
      <c r="Q16" s="1" t="s">
        <v>58</v>
      </c>
      <c r="R16" s="29" t="s">
        <v>167</v>
      </c>
    </row>
    <row r="17" spans="1:18" s="4" customFormat="1" ht="15" thickBot="1" x14ac:dyDescent="0.35">
      <c r="A17" s="98" t="s">
        <v>157</v>
      </c>
      <c r="B17" s="99"/>
      <c r="C17" s="100">
        <v>0.2</v>
      </c>
      <c r="D17" s="101"/>
      <c r="E17" s="165">
        <f>SUM(F9:F16)*$C17</f>
        <v>0</v>
      </c>
      <c r="F17" s="165"/>
      <c r="G17" s="166">
        <f>SUM(H9:H16)*$C17</f>
        <v>0</v>
      </c>
      <c r="H17" s="166"/>
      <c r="I17" s="167">
        <f>SUM(J9:J16)*$C17</f>
        <v>0</v>
      </c>
      <c r="J17" s="167"/>
      <c r="K17" s="168">
        <f>SUM(L9:L16)*$C17</f>
        <v>0</v>
      </c>
      <c r="L17" s="168"/>
      <c r="M17" s="169">
        <f>SUM(N9:N16)*$C17</f>
        <v>0</v>
      </c>
      <c r="N17" s="169"/>
      <c r="O17" s="170">
        <f>SUM(P9:P16)*$C17</f>
        <v>0</v>
      </c>
      <c r="P17" s="171"/>
      <c r="Q17"/>
      <c r="R17" s="30"/>
    </row>
    <row r="18" spans="1:18" ht="28.8" x14ac:dyDescent="0.3">
      <c r="A18" s="186" t="s">
        <v>152</v>
      </c>
      <c r="B18" s="1" t="s">
        <v>59</v>
      </c>
      <c r="C18" s="96" t="s">
        <v>109</v>
      </c>
      <c r="D18" s="97">
        <v>0.15</v>
      </c>
      <c r="E18" s="113"/>
      <c r="F18" s="113">
        <f t="shared" si="6"/>
        <v>0</v>
      </c>
      <c r="G18" s="114"/>
      <c r="H18" s="114">
        <f t="shared" ref="H18" si="39">$D18*G18</f>
        <v>0</v>
      </c>
      <c r="I18" s="115"/>
      <c r="J18" s="115">
        <f t="shared" ref="J18" si="40">$D18*I18</f>
        <v>0</v>
      </c>
      <c r="K18" s="116"/>
      <c r="L18" s="116">
        <f t="shared" ref="L18" si="41">$D18*K18</f>
        <v>0</v>
      </c>
      <c r="M18" s="117"/>
      <c r="N18" s="117">
        <f t="shared" ref="N18" si="42">$D18*M18</f>
        <v>0</v>
      </c>
      <c r="O18" s="118"/>
      <c r="P18" s="119">
        <f t="shared" ref="P18" si="43">$D18*O18</f>
        <v>0</v>
      </c>
      <c r="Q18" s="1" t="s">
        <v>59</v>
      </c>
      <c r="R18" s="29" t="s">
        <v>168</v>
      </c>
    </row>
    <row r="19" spans="1:18" ht="28.8" x14ac:dyDescent="0.3">
      <c r="A19" s="183"/>
      <c r="B19" s="1" t="s">
        <v>60</v>
      </c>
      <c r="C19" s="12" t="s">
        <v>110</v>
      </c>
      <c r="D19" s="14">
        <v>0.15</v>
      </c>
      <c r="E19" s="107"/>
      <c r="F19" s="107">
        <f t="shared" ref="F19" si="44">$D19*E19</f>
        <v>0</v>
      </c>
      <c r="G19" s="108"/>
      <c r="H19" s="108">
        <f t="shared" ref="H19" si="45">$D19*G19</f>
        <v>0</v>
      </c>
      <c r="I19" s="109"/>
      <c r="J19" s="109">
        <f t="shared" ref="J19" si="46">$D19*I19</f>
        <v>0</v>
      </c>
      <c r="K19" s="110"/>
      <c r="L19" s="110">
        <f t="shared" ref="L19" si="47">$D19*K19</f>
        <v>0</v>
      </c>
      <c r="M19" s="111"/>
      <c r="N19" s="111">
        <f t="shared" ref="N19" si="48">$D19*M19</f>
        <v>0</v>
      </c>
      <c r="O19" s="112"/>
      <c r="P19" s="120">
        <f t="shared" ref="P19" si="49">$D19*O19</f>
        <v>0</v>
      </c>
      <c r="Q19" s="1" t="s">
        <v>60</v>
      </c>
      <c r="R19" s="29" t="s">
        <v>168</v>
      </c>
    </row>
    <row r="20" spans="1:18" ht="43.2" x14ac:dyDescent="0.3">
      <c r="A20" s="183"/>
      <c r="B20" s="1" t="s">
        <v>61</v>
      </c>
      <c r="C20" s="12" t="s">
        <v>111</v>
      </c>
      <c r="D20" s="14">
        <v>0.1</v>
      </c>
      <c r="E20" s="107"/>
      <c r="F20" s="107">
        <f t="shared" ref="F20" si="50">$D20*E20</f>
        <v>0</v>
      </c>
      <c r="G20" s="108"/>
      <c r="H20" s="108">
        <f t="shared" ref="H20" si="51">$D20*G20</f>
        <v>0</v>
      </c>
      <c r="I20" s="109"/>
      <c r="J20" s="109">
        <f t="shared" ref="J20" si="52">$D20*I20</f>
        <v>0</v>
      </c>
      <c r="K20" s="110"/>
      <c r="L20" s="110">
        <f t="shared" ref="L20" si="53">$D20*K20</f>
        <v>0</v>
      </c>
      <c r="M20" s="111"/>
      <c r="N20" s="111">
        <f t="shared" ref="N20" si="54">$D20*M20</f>
        <v>0</v>
      </c>
      <c r="O20" s="112"/>
      <c r="P20" s="120">
        <f t="shared" ref="P20" si="55">$D20*O20</f>
        <v>0</v>
      </c>
      <c r="Q20" s="1" t="s">
        <v>61</v>
      </c>
      <c r="R20" s="29" t="s">
        <v>168</v>
      </c>
    </row>
    <row r="21" spans="1:18" ht="28.8" x14ac:dyDescent="0.3">
      <c r="A21" s="183"/>
      <c r="B21" s="1" t="s">
        <v>62</v>
      </c>
      <c r="C21" s="12" t="s">
        <v>112</v>
      </c>
      <c r="D21" s="14">
        <v>0.1</v>
      </c>
      <c r="E21" s="107"/>
      <c r="F21" s="107">
        <f t="shared" ref="F21" si="56">$D21*E21</f>
        <v>0</v>
      </c>
      <c r="G21" s="108"/>
      <c r="H21" s="108">
        <f t="shared" ref="H21" si="57">$D21*G21</f>
        <v>0</v>
      </c>
      <c r="I21" s="109"/>
      <c r="J21" s="109">
        <f t="shared" ref="J21" si="58">$D21*I21</f>
        <v>0</v>
      </c>
      <c r="K21" s="110"/>
      <c r="L21" s="110">
        <f t="shared" ref="L21" si="59">$D21*K21</f>
        <v>0</v>
      </c>
      <c r="M21" s="111"/>
      <c r="N21" s="111">
        <f t="shared" ref="N21" si="60">$D21*M21</f>
        <v>0</v>
      </c>
      <c r="O21" s="112"/>
      <c r="P21" s="120">
        <f t="shared" ref="P21" si="61">$D21*O21</f>
        <v>0</v>
      </c>
      <c r="Q21" s="1" t="s">
        <v>62</v>
      </c>
      <c r="R21" s="29" t="s">
        <v>169</v>
      </c>
    </row>
    <row r="22" spans="1:18" ht="28.8" x14ac:dyDescent="0.3">
      <c r="A22" s="183"/>
      <c r="B22" s="1" t="s">
        <v>63</v>
      </c>
      <c r="C22" s="12" t="s">
        <v>113</v>
      </c>
      <c r="D22" s="15">
        <v>0.125</v>
      </c>
      <c r="E22" s="107"/>
      <c r="F22" s="107">
        <f t="shared" ref="F22" si="62">$D22*E22</f>
        <v>0</v>
      </c>
      <c r="G22" s="108"/>
      <c r="H22" s="108">
        <f t="shared" ref="H22" si="63">$D22*G22</f>
        <v>0</v>
      </c>
      <c r="I22" s="109"/>
      <c r="J22" s="109">
        <f t="shared" ref="J22" si="64">$D22*I22</f>
        <v>0</v>
      </c>
      <c r="K22" s="110"/>
      <c r="L22" s="110">
        <f t="shared" ref="L22" si="65">$D22*K22</f>
        <v>0</v>
      </c>
      <c r="M22" s="111"/>
      <c r="N22" s="111">
        <f t="shared" ref="N22" si="66">$D22*M22</f>
        <v>0</v>
      </c>
      <c r="O22" s="112"/>
      <c r="P22" s="120">
        <f t="shared" ref="P22" si="67">$D22*O22</f>
        <v>0</v>
      </c>
      <c r="Q22" s="1" t="s">
        <v>63</v>
      </c>
      <c r="R22" s="29" t="s">
        <v>168</v>
      </c>
    </row>
    <row r="23" spans="1:18" ht="43.2" x14ac:dyDescent="0.3">
      <c r="A23" s="183"/>
      <c r="B23" s="1" t="s">
        <v>64</v>
      </c>
      <c r="C23" s="12" t="s">
        <v>114</v>
      </c>
      <c r="D23" s="15">
        <v>0.125</v>
      </c>
      <c r="E23" s="107"/>
      <c r="F23" s="107">
        <f t="shared" ref="F23" si="68">$D23*E23</f>
        <v>0</v>
      </c>
      <c r="G23" s="108"/>
      <c r="H23" s="108">
        <f t="shared" ref="H23" si="69">$D23*G23</f>
        <v>0</v>
      </c>
      <c r="I23" s="109"/>
      <c r="J23" s="109">
        <f t="shared" ref="J23" si="70">$D23*I23</f>
        <v>0</v>
      </c>
      <c r="K23" s="110"/>
      <c r="L23" s="110">
        <f t="shared" ref="L23" si="71">$D23*K23</f>
        <v>0</v>
      </c>
      <c r="M23" s="111"/>
      <c r="N23" s="111">
        <f t="shared" ref="N23" si="72">$D23*M23</f>
        <v>0</v>
      </c>
      <c r="O23" s="112"/>
      <c r="P23" s="120">
        <f t="shared" ref="P23" si="73">$D23*O23</f>
        <v>0</v>
      </c>
      <c r="Q23" s="1" t="s">
        <v>64</v>
      </c>
      <c r="R23" s="29" t="s">
        <v>170</v>
      </c>
    </row>
    <row r="24" spans="1:18" ht="28.8" x14ac:dyDescent="0.3">
      <c r="A24" s="183"/>
      <c r="B24" s="1" t="s">
        <v>65</v>
      </c>
      <c r="C24" s="12" t="s">
        <v>115</v>
      </c>
      <c r="D24" s="15">
        <v>0.125</v>
      </c>
      <c r="E24" s="107"/>
      <c r="F24" s="107">
        <f t="shared" ref="F24" si="74">$D24*E24</f>
        <v>0</v>
      </c>
      <c r="G24" s="108"/>
      <c r="H24" s="108">
        <f t="shared" ref="H24" si="75">$D24*G24</f>
        <v>0</v>
      </c>
      <c r="I24" s="109"/>
      <c r="J24" s="109">
        <f t="shared" ref="J24" si="76">$D24*I24</f>
        <v>0</v>
      </c>
      <c r="K24" s="110"/>
      <c r="L24" s="110">
        <f t="shared" ref="L24" si="77">$D24*K24</f>
        <v>0</v>
      </c>
      <c r="M24" s="111"/>
      <c r="N24" s="111">
        <f t="shared" ref="N24" si="78">$D24*M24</f>
        <v>0</v>
      </c>
      <c r="O24" s="112"/>
      <c r="P24" s="120">
        <f t="shared" ref="P24" si="79">$D24*O24</f>
        <v>0</v>
      </c>
      <c r="Q24" s="1" t="s">
        <v>65</v>
      </c>
      <c r="R24" s="29" t="s">
        <v>168</v>
      </c>
    </row>
    <row r="25" spans="1:18" x14ac:dyDescent="0.3">
      <c r="A25" s="183"/>
      <c r="B25" s="1" t="s">
        <v>66</v>
      </c>
      <c r="C25" s="12" t="s">
        <v>116</v>
      </c>
      <c r="D25" s="15">
        <v>0.125</v>
      </c>
      <c r="E25" s="107"/>
      <c r="F25" s="107">
        <f t="shared" ref="F25" si="80">$D25*E25</f>
        <v>0</v>
      </c>
      <c r="G25" s="108"/>
      <c r="H25" s="108">
        <f t="shared" ref="H25" si="81">$D25*G25</f>
        <v>0</v>
      </c>
      <c r="I25" s="109"/>
      <c r="J25" s="109">
        <f t="shared" ref="J25" si="82">$D25*I25</f>
        <v>0</v>
      </c>
      <c r="K25" s="110"/>
      <c r="L25" s="110">
        <f t="shared" ref="L25" si="83">$D25*K25</f>
        <v>0</v>
      </c>
      <c r="M25" s="111"/>
      <c r="N25" s="111">
        <f t="shared" ref="N25" si="84">$D25*M25</f>
        <v>0</v>
      </c>
      <c r="O25" s="112"/>
      <c r="P25" s="120">
        <f t="shared" ref="P25" si="85">$D25*O25</f>
        <v>0</v>
      </c>
      <c r="Q25" s="1" t="s">
        <v>66</v>
      </c>
      <c r="R25" s="29" t="s">
        <v>171</v>
      </c>
    </row>
    <row r="26" spans="1:18" s="4" customFormat="1" ht="15" thickBot="1" x14ac:dyDescent="0.35">
      <c r="A26" s="18" t="s">
        <v>158</v>
      </c>
      <c r="B26"/>
      <c r="C26" s="19">
        <v>0.15</v>
      </c>
      <c r="D26" s="20"/>
      <c r="E26" s="148">
        <f>SUM(F18:F25)*$C26</f>
        <v>0</v>
      </c>
      <c r="F26" s="148"/>
      <c r="G26" s="149">
        <f>SUM(H18:H25)*$C26</f>
        <v>0</v>
      </c>
      <c r="H26" s="149"/>
      <c r="I26" s="150">
        <f>SUM(J18:J25)*$C26</f>
        <v>0</v>
      </c>
      <c r="J26" s="150"/>
      <c r="K26" s="151">
        <f>SUM(L18:L25)*$C26</f>
        <v>0</v>
      </c>
      <c r="L26" s="151"/>
      <c r="M26" s="155">
        <f>SUM(N18:N25)*$C26</f>
        <v>0</v>
      </c>
      <c r="N26" s="155"/>
      <c r="O26" s="156">
        <f>SUM(P18:P25)*$C26</f>
        <v>0</v>
      </c>
      <c r="P26" s="157"/>
      <c r="Q26"/>
      <c r="R26" s="30"/>
    </row>
    <row r="27" spans="1:18" ht="28.8" x14ac:dyDescent="0.3">
      <c r="A27" s="182" t="s">
        <v>153</v>
      </c>
      <c r="B27" s="1" t="s">
        <v>67</v>
      </c>
      <c r="C27" s="17" t="s">
        <v>117</v>
      </c>
      <c r="D27" s="21">
        <v>0.1</v>
      </c>
      <c r="E27" s="121"/>
      <c r="F27" s="121">
        <f t="shared" ref="F27:H27" si="86">$D27*E27</f>
        <v>0</v>
      </c>
      <c r="G27" s="122"/>
      <c r="H27" s="122">
        <f t="shared" si="86"/>
        <v>0</v>
      </c>
      <c r="I27" s="123"/>
      <c r="J27" s="123">
        <f t="shared" ref="J27" si="87">$D27*I27</f>
        <v>0</v>
      </c>
      <c r="K27" s="124"/>
      <c r="L27" s="124">
        <f t="shared" ref="L27" si="88">$D27*K27</f>
        <v>0</v>
      </c>
      <c r="M27" s="125"/>
      <c r="N27" s="125">
        <f t="shared" ref="N27" si="89">$D27*M27</f>
        <v>0</v>
      </c>
      <c r="O27" s="126"/>
      <c r="P27" s="127">
        <f t="shared" ref="P27" si="90">$D27*O27</f>
        <v>0</v>
      </c>
      <c r="Q27" s="1" t="s">
        <v>67</v>
      </c>
      <c r="R27" s="29" t="s">
        <v>172</v>
      </c>
    </row>
    <row r="28" spans="1:18" ht="28.8" x14ac:dyDescent="0.3">
      <c r="A28" s="183"/>
      <c r="B28" s="1" t="s">
        <v>68</v>
      </c>
      <c r="C28" s="12" t="s">
        <v>118</v>
      </c>
      <c r="D28" s="14">
        <v>0.1</v>
      </c>
      <c r="E28" s="107"/>
      <c r="F28" s="107">
        <f t="shared" ref="F28:H28" si="91">$D28*E28</f>
        <v>0</v>
      </c>
      <c r="G28" s="108"/>
      <c r="H28" s="108">
        <f t="shared" si="91"/>
        <v>0</v>
      </c>
      <c r="I28" s="109"/>
      <c r="J28" s="109">
        <f t="shared" ref="J28" si="92">$D28*I28</f>
        <v>0</v>
      </c>
      <c r="K28" s="110"/>
      <c r="L28" s="110">
        <f t="shared" ref="L28" si="93">$D28*K28</f>
        <v>0</v>
      </c>
      <c r="M28" s="111"/>
      <c r="N28" s="111">
        <f t="shared" ref="N28" si="94">$D28*M28</f>
        <v>0</v>
      </c>
      <c r="O28" s="120"/>
      <c r="P28" s="128">
        <f t="shared" ref="P28" si="95">$D28*O28</f>
        <v>0</v>
      </c>
      <c r="Q28" s="1" t="s">
        <v>68</v>
      </c>
      <c r="R28" s="29" t="s">
        <v>172</v>
      </c>
    </row>
    <row r="29" spans="1:18" ht="28.8" x14ac:dyDescent="0.3">
      <c r="A29" s="183"/>
      <c r="B29" s="1" t="s">
        <v>69</v>
      </c>
      <c r="C29" s="12" t="s">
        <v>119</v>
      </c>
      <c r="D29" s="14">
        <v>0.1</v>
      </c>
      <c r="E29" s="107"/>
      <c r="F29" s="107">
        <f t="shared" ref="F29:H29" si="96">$D29*E29</f>
        <v>0</v>
      </c>
      <c r="G29" s="108"/>
      <c r="H29" s="108">
        <f t="shared" si="96"/>
        <v>0</v>
      </c>
      <c r="I29" s="109"/>
      <c r="J29" s="109">
        <f t="shared" ref="J29" si="97">$D29*I29</f>
        <v>0</v>
      </c>
      <c r="K29" s="110"/>
      <c r="L29" s="110">
        <f t="shared" ref="L29" si="98">$D29*K29</f>
        <v>0</v>
      </c>
      <c r="M29" s="111"/>
      <c r="N29" s="111">
        <f t="shared" ref="N29" si="99">$D29*M29</f>
        <v>0</v>
      </c>
      <c r="O29" s="120"/>
      <c r="P29" s="128">
        <f t="shared" ref="P29" si="100">$D29*O29</f>
        <v>0</v>
      </c>
      <c r="Q29" s="1" t="s">
        <v>69</v>
      </c>
      <c r="R29" s="29" t="s">
        <v>172</v>
      </c>
    </row>
    <row r="30" spans="1:18" x14ac:dyDescent="0.3">
      <c r="A30" s="183"/>
      <c r="B30" s="1" t="s">
        <v>70</v>
      </c>
      <c r="C30" s="12" t="s">
        <v>120</v>
      </c>
      <c r="D30" s="14">
        <v>0.15</v>
      </c>
      <c r="E30" s="107"/>
      <c r="F30" s="107">
        <f t="shared" ref="F30:H30" si="101">$D30*E30</f>
        <v>0</v>
      </c>
      <c r="G30" s="108"/>
      <c r="H30" s="108">
        <f t="shared" si="101"/>
        <v>0</v>
      </c>
      <c r="I30" s="109"/>
      <c r="J30" s="109">
        <f t="shared" ref="J30" si="102">$D30*I30</f>
        <v>0</v>
      </c>
      <c r="K30" s="110"/>
      <c r="L30" s="110">
        <f t="shared" ref="L30" si="103">$D30*K30</f>
        <v>0</v>
      </c>
      <c r="M30" s="111"/>
      <c r="N30" s="111">
        <f t="shared" ref="N30" si="104">$D30*M30</f>
        <v>0</v>
      </c>
      <c r="O30" s="120"/>
      <c r="P30" s="128">
        <f t="shared" ref="P30" si="105">$D30*O30</f>
        <v>0</v>
      </c>
      <c r="Q30" s="1" t="s">
        <v>70</v>
      </c>
      <c r="R30" s="29" t="s">
        <v>173</v>
      </c>
    </row>
    <row r="31" spans="1:18" ht="28.8" x14ac:dyDescent="0.3">
      <c r="A31" s="183"/>
      <c r="B31" s="1" t="s">
        <v>71</v>
      </c>
      <c r="C31" s="12" t="s">
        <v>121</v>
      </c>
      <c r="D31" s="14">
        <v>0.1</v>
      </c>
      <c r="E31" s="107"/>
      <c r="F31" s="107">
        <f t="shared" ref="F31:H31" si="106">$D31*E31</f>
        <v>0</v>
      </c>
      <c r="G31" s="108"/>
      <c r="H31" s="108">
        <f t="shared" si="106"/>
        <v>0</v>
      </c>
      <c r="I31" s="109"/>
      <c r="J31" s="109">
        <f t="shared" ref="J31" si="107">$D31*I31</f>
        <v>0</v>
      </c>
      <c r="K31" s="110"/>
      <c r="L31" s="110">
        <f t="shared" ref="L31" si="108">$D31*K31</f>
        <v>0</v>
      </c>
      <c r="M31" s="111"/>
      <c r="N31" s="111">
        <f t="shared" ref="N31" si="109">$D31*M31</f>
        <v>0</v>
      </c>
      <c r="O31" s="120"/>
      <c r="P31" s="128">
        <f t="shared" ref="P31" si="110">$D31*O31</f>
        <v>0</v>
      </c>
      <c r="Q31" s="1" t="s">
        <v>71</v>
      </c>
      <c r="R31" s="29" t="s">
        <v>172</v>
      </c>
    </row>
    <row r="32" spans="1:18" x14ac:dyDescent="0.3">
      <c r="A32" s="183"/>
      <c r="B32" s="1" t="s">
        <v>72</v>
      </c>
      <c r="C32" s="12" t="s">
        <v>122</v>
      </c>
      <c r="D32" s="14">
        <v>0.1</v>
      </c>
      <c r="E32" s="107"/>
      <c r="F32" s="107">
        <f t="shared" ref="F32:H32" si="111">$D32*E32</f>
        <v>0</v>
      </c>
      <c r="G32" s="108"/>
      <c r="H32" s="108">
        <f t="shared" si="111"/>
        <v>0</v>
      </c>
      <c r="I32" s="109"/>
      <c r="J32" s="109">
        <f t="shared" ref="J32" si="112">$D32*I32</f>
        <v>0</v>
      </c>
      <c r="K32" s="110"/>
      <c r="L32" s="110">
        <f t="shared" ref="L32" si="113">$D32*K32</f>
        <v>0</v>
      </c>
      <c r="M32" s="111"/>
      <c r="N32" s="111">
        <f t="shared" ref="N32" si="114">$D32*M32</f>
        <v>0</v>
      </c>
      <c r="O32" s="120"/>
      <c r="P32" s="128">
        <f t="shared" ref="P32" si="115">$D32*O32</f>
        <v>0</v>
      </c>
      <c r="Q32" s="1" t="s">
        <v>72</v>
      </c>
      <c r="R32" s="29" t="s">
        <v>172</v>
      </c>
    </row>
    <row r="33" spans="1:18" x14ac:dyDescent="0.3">
      <c r="A33" s="183"/>
      <c r="B33" s="1" t="s">
        <v>73</v>
      </c>
      <c r="C33" s="12" t="s">
        <v>123</v>
      </c>
      <c r="D33" s="14">
        <v>0.15</v>
      </c>
      <c r="E33" s="107"/>
      <c r="F33" s="107">
        <f t="shared" ref="F33:H33" si="116">$D33*E33</f>
        <v>0</v>
      </c>
      <c r="G33" s="108"/>
      <c r="H33" s="108">
        <f t="shared" si="116"/>
        <v>0</v>
      </c>
      <c r="I33" s="109"/>
      <c r="J33" s="109">
        <f t="shared" ref="J33" si="117">$D33*I33</f>
        <v>0</v>
      </c>
      <c r="K33" s="110"/>
      <c r="L33" s="110">
        <f t="shared" ref="L33" si="118">$D33*K33</f>
        <v>0</v>
      </c>
      <c r="M33" s="111"/>
      <c r="N33" s="111">
        <f t="shared" ref="N33" si="119">$D33*M33</f>
        <v>0</v>
      </c>
      <c r="O33" s="120"/>
      <c r="P33" s="128">
        <f t="shared" ref="P33" si="120">$D33*O33</f>
        <v>0</v>
      </c>
      <c r="Q33" s="1" t="s">
        <v>73</v>
      </c>
      <c r="R33" s="29" t="s">
        <v>173</v>
      </c>
    </row>
    <row r="34" spans="1:18" ht="28.8" x14ac:dyDescent="0.3">
      <c r="A34" s="183"/>
      <c r="B34" s="1" t="s">
        <v>74</v>
      </c>
      <c r="C34" s="12" t="s">
        <v>124</v>
      </c>
      <c r="D34" s="14">
        <v>0.1</v>
      </c>
      <c r="E34" s="107"/>
      <c r="F34" s="107">
        <f t="shared" ref="F34:H34" si="121">$D34*E34</f>
        <v>0</v>
      </c>
      <c r="G34" s="108"/>
      <c r="H34" s="108">
        <f t="shared" si="121"/>
        <v>0</v>
      </c>
      <c r="I34" s="109"/>
      <c r="J34" s="109">
        <f t="shared" ref="J34" si="122">$D34*I34</f>
        <v>0</v>
      </c>
      <c r="K34" s="110"/>
      <c r="L34" s="110">
        <f t="shared" ref="L34" si="123">$D34*K34</f>
        <v>0</v>
      </c>
      <c r="M34" s="111"/>
      <c r="N34" s="111">
        <f t="shared" ref="N34" si="124">$D34*M34</f>
        <v>0</v>
      </c>
      <c r="O34" s="120"/>
      <c r="P34" s="128">
        <f t="shared" ref="P34" si="125">$D34*O34</f>
        <v>0</v>
      </c>
      <c r="Q34" s="1" t="s">
        <v>74</v>
      </c>
      <c r="R34" s="29" t="s">
        <v>172</v>
      </c>
    </row>
    <row r="35" spans="1:18" ht="15" thickBot="1" x14ac:dyDescent="0.35">
      <c r="A35" s="22"/>
      <c r="B35" s="1" t="s">
        <v>75</v>
      </c>
      <c r="C35" s="23" t="s">
        <v>125</v>
      </c>
      <c r="D35" s="24">
        <v>0.1</v>
      </c>
      <c r="E35" s="129"/>
      <c r="F35" s="129">
        <f t="shared" ref="F35:L47" si="126">$D35*E35</f>
        <v>0</v>
      </c>
      <c r="G35" s="130"/>
      <c r="H35" s="130">
        <f t="shared" si="126"/>
        <v>0</v>
      </c>
      <c r="I35" s="131"/>
      <c r="J35" s="131">
        <f t="shared" ref="J35" si="127">$D35*I35</f>
        <v>0</v>
      </c>
      <c r="K35" s="132"/>
      <c r="L35" s="132">
        <f t="shared" ref="L35" si="128">$D35*K35</f>
        <v>0</v>
      </c>
      <c r="M35" s="133"/>
      <c r="N35" s="133">
        <f t="shared" ref="N35" si="129">$D35*M35</f>
        <v>0</v>
      </c>
      <c r="O35" s="134"/>
      <c r="P35" s="128">
        <f t="shared" ref="P35" si="130">$D35*O35</f>
        <v>0</v>
      </c>
      <c r="Q35" s="1" t="s">
        <v>75</v>
      </c>
      <c r="R35" s="29" t="s">
        <v>173</v>
      </c>
    </row>
    <row r="36" spans="1:18" s="4" customFormat="1" ht="15" thickBot="1" x14ac:dyDescent="0.35">
      <c r="A36" s="25" t="s">
        <v>159</v>
      </c>
      <c r="B36"/>
      <c r="C36" s="26">
        <v>0.1</v>
      </c>
      <c r="D36" s="27"/>
      <c r="E36" s="158">
        <f>SUM(F27:F35)*$C36</f>
        <v>0</v>
      </c>
      <c r="F36" s="158"/>
      <c r="G36" s="159">
        <f>SUM(H27:H35)*$C36</f>
        <v>0</v>
      </c>
      <c r="H36" s="159"/>
      <c r="I36" s="160">
        <f>SUM(J27:J35)*$C36</f>
        <v>0</v>
      </c>
      <c r="J36" s="160"/>
      <c r="K36" s="161">
        <f>SUM(L27:L35)*$C36</f>
        <v>0</v>
      </c>
      <c r="L36" s="161"/>
      <c r="M36" s="162">
        <f>SUM(N27:N35)*$C36</f>
        <v>0</v>
      </c>
      <c r="N36" s="162"/>
      <c r="O36" s="163">
        <f>SUM(P27:P35)*$C36</f>
        <v>0</v>
      </c>
      <c r="P36" s="164"/>
      <c r="Q36"/>
      <c r="R36" s="30"/>
    </row>
    <row r="37" spans="1:18" ht="43.2" x14ac:dyDescent="0.3">
      <c r="A37" s="182" t="s">
        <v>154</v>
      </c>
      <c r="B37" s="1" t="s">
        <v>76</v>
      </c>
      <c r="C37" s="17" t="s">
        <v>126</v>
      </c>
      <c r="D37" s="21">
        <v>0.15</v>
      </c>
      <c r="E37" s="121"/>
      <c r="F37" s="121">
        <f t="shared" si="126"/>
        <v>0</v>
      </c>
      <c r="G37" s="122"/>
      <c r="H37" s="122">
        <f t="shared" si="126"/>
        <v>0</v>
      </c>
      <c r="I37" s="123"/>
      <c r="J37" s="123">
        <f t="shared" si="126"/>
        <v>0</v>
      </c>
      <c r="K37" s="124"/>
      <c r="L37" s="124">
        <f t="shared" si="126"/>
        <v>0</v>
      </c>
      <c r="M37" s="125"/>
      <c r="N37" s="125">
        <f t="shared" ref="N37:N63" si="131">$D37*M37</f>
        <v>0</v>
      </c>
      <c r="O37" s="135"/>
      <c r="P37" s="126">
        <f t="shared" ref="P37:P63" si="132">$D37*O37</f>
        <v>0</v>
      </c>
      <c r="Q37" s="1" t="s">
        <v>76</v>
      </c>
      <c r="R37" s="29" t="s">
        <v>179</v>
      </c>
    </row>
    <row r="38" spans="1:18" ht="28.8" x14ac:dyDescent="0.3">
      <c r="A38" s="183"/>
      <c r="B38" s="1" t="s">
        <v>77</v>
      </c>
      <c r="C38" s="12" t="s">
        <v>127</v>
      </c>
      <c r="D38" s="14">
        <v>0.1</v>
      </c>
      <c r="E38" s="107"/>
      <c r="F38" s="107">
        <f t="shared" si="126"/>
        <v>0</v>
      </c>
      <c r="G38" s="108"/>
      <c r="H38" s="108">
        <f t="shared" si="126"/>
        <v>0</v>
      </c>
      <c r="I38" s="109"/>
      <c r="J38" s="109">
        <f t="shared" si="126"/>
        <v>0</v>
      </c>
      <c r="K38" s="110"/>
      <c r="L38" s="110">
        <f t="shared" si="126"/>
        <v>0</v>
      </c>
      <c r="M38" s="111"/>
      <c r="N38" s="111">
        <f t="shared" si="131"/>
        <v>0</v>
      </c>
      <c r="O38" s="112"/>
      <c r="P38" s="120">
        <f t="shared" si="132"/>
        <v>0</v>
      </c>
      <c r="Q38" s="1" t="s">
        <v>77</v>
      </c>
      <c r="R38" s="29" t="s">
        <v>179</v>
      </c>
    </row>
    <row r="39" spans="1:18" ht="28.8" x14ac:dyDescent="0.3">
      <c r="A39" s="183"/>
      <c r="B39" s="1" t="s">
        <v>78</v>
      </c>
      <c r="C39" s="12" t="s">
        <v>128</v>
      </c>
      <c r="D39" s="14">
        <v>0.1</v>
      </c>
      <c r="E39" s="107"/>
      <c r="F39" s="107">
        <f t="shared" si="126"/>
        <v>0</v>
      </c>
      <c r="G39" s="108"/>
      <c r="H39" s="108">
        <f t="shared" si="126"/>
        <v>0</v>
      </c>
      <c r="I39" s="109"/>
      <c r="J39" s="109">
        <f t="shared" si="126"/>
        <v>0</v>
      </c>
      <c r="K39" s="110"/>
      <c r="L39" s="110">
        <f t="shared" si="126"/>
        <v>0</v>
      </c>
      <c r="M39" s="111"/>
      <c r="N39" s="111">
        <f t="shared" si="131"/>
        <v>0</v>
      </c>
      <c r="O39" s="112"/>
      <c r="P39" s="120">
        <f t="shared" si="132"/>
        <v>0</v>
      </c>
      <c r="Q39" s="1" t="s">
        <v>78</v>
      </c>
      <c r="R39" s="29" t="s">
        <v>179</v>
      </c>
    </row>
    <row r="40" spans="1:18" x14ac:dyDescent="0.3">
      <c r="A40" s="183"/>
      <c r="B40" s="1" t="s">
        <v>79</v>
      </c>
      <c r="C40" s="12" t="s">
        <v>129</v>
      </c>
      <c r="D40" s="14">
        <v>0.15</v>
      </c>
      <c r="E40" s="107"/>
      <c r="F40" s="107">
        <f t="shared" si="126"/>
        <v>0</v>
      </c>
      <c r="G40" s="108"/>
      <c r="H40" s="108">
        <f t="shared" si="126"/>
        <v>0</v>
      </c>
      <c r="I40" s="109"/>
      <c r="J40" s="109">
        <f t="shared" si="126"/>
        <v>0</v>
      </c>
      <c r="K40" s="110"/>
      <c r="L40" s="110">
        <f t="shared" si="126"/>
        <v>0</v>
      </c>
      <c r="M40" s="111"/>
      <c r="N40" s="111">
        <f t="shared" si="131"/>
        <v>0</v>
      </c>
      <c r="O40" s="112"/>
      <c r="P40" s="120">
        <f t="shared" si="132"/>
        <v>0</v>
      </c>
      <c r="Q40" s="1" t="s">
        <v>79</v>
      </c>
      <c r="R40" s="29" t="s">
        <v>178</v>
      </c>
    </row>
    <row r="41" spans="1:18" ht="28.8" x14ac:dyDescent="0.3">
      <c r="A41" s="183"/>
      <c r="B41" s="1" t="s">
        <v>80</v>
      </c>
      <c r="C41" s="12" t="s">
        <v>130</v>
      </c>
      <c r="D41" s="14">
        <v>0.1</v>
      </c>
      <c r="E41" s="107"/>
      <c r="F41" s="107">
        <f t="shared" si="126"/>
        <v>0</v>
      </c>
      <c r="G41" s="108"/>
      <c r="H41" s="108">
        <f t="shared" si="126"/>
        <v>0</v>
      </c>
      <c r="I41" s="109"/>
      <c r="J41" s="109">
        <f t="shared" si="126"/>
        <v>0</v>
      </c>
      <c r="K41" s="110"/>
      <c r="L41" s="110">
        <f t="shared" si="126"/>
        <v>0</v>
      </c>
      <c r="M41" s="111"/>
      <c r="N41" s="111">
        <f t="shared" si="131"/>
        <v>0</v>
      </c>
      <c r="O41" s="112"/>
      <c r="P41" s="120">
        <f t="shared" si="132"/>
        <v>0</v>
      </c>
      <c r="Q41" s="1" t="s">
        <v>80</v>
      </c>
      <c r="R41" s="29" t="s">
        <v>179</v>
      </c>
    </row>
    <row r="42" spans="1:18" x14ac:dyDescent="0.3">
      <c r="A42" s="183"/>
      <c r="B42" s="1" t="s">
        <v>81</v>
      </c>
      <c r="C42" s="12" t="s">
        <v>131</v>
      </c>
      <c r="D42" s="14">
        <v>0.15</v>
      </c>
      <c r="E42" s="107"/>
      <c r="F42" s="107">
        <f t="shared" si="126"/>
        <v>0</v>
      </c>
      <c r="G42" s="108"/>
      <c r="H42" s="108">
        <f t="shared" si="126"/>
        <v>0</v>
      </c>
      <c r="I42" s="109"/>
      <c r="J42" s="109">
        <f t="shared" si="126"/>
        <v>0</v>
      </c>
      <c r="K42" s="110"/>
      <c r="L42" s="110">
        <f t="shared" si="126"/>
        <v>0</v>
      </c>
      <c r="M42" s="111"/>
      <c r="N42" s="111">
        <f t="shared" si="131"/>
        <v>0</v>
      </c>
      <c r="O42" s="112"/>
      <c r="P42" s="120">
        <f t="shared" si="132"/>
        <v>0</v>
      </c>
      <c r="Q42" s="1" t="s">
        <v>81</v>
      </c>
      <c r="R42" s="29" t="s">
        <v>179</v>
      </c>
    </row>
    <row r="43" spans="1:18" ht="28.8" x14ac:dyDescent="0.3">
      <c r="A43" s="183"/>
      <c r="B43" s="1" t="s">
        <v>82</v>
      </c>
      <c r="C43" s="12" t="s">
        <v>132</v>
      </c>
      <c r="D43" s="14">
        <v>0.15</v>
      </c>
      <c r="E43" s="107"/>
      <c r="F43" s="107">
        <f t="shared" si="126"/>
        <v>0</v>
      </c>
      <c r="G43" s="108"/>
      <c r="H43" s="108">
        <f t="shared" si="126"/>
        <v>0</v>
      </c>
      <c r="I43" s="109"/>
      <c r="J43" s="109">
        <f t="shared" si="126"/>
        <v>0</v>
      </c>
      <c r="K43" s="110"/>
      <c r="L43" s="110">
        <f t="shared" si="126"/>
        <v>0</v>
      </c>
      <c r="M43" s="111"/>
      <c r="N43" s="111">
        <f t="shared" si="131"/>
        <v>0</v>
      </c>
      <c r="O43" s="112"/>
      <c r="P43" s="120">
        <f t="shared" si="132"/>
        <v>0</v>
      </c>
      <c r="Q43" s="1" t="s">
        <v>82</v>
      </c>
      <c r="R43" s="29" t="s">
        <v>179</v>
      </c>
    </row>
    <row r="44" spans="1:18" x14ac:dyDescent="0.3">
      <c r="A44" s="183"/>
      <c r="B44" s="1" t="s">
        <v>83</v>
      </c>
      <c r="C44" s="12" t="s">
        <v>133</v>
      </c>
      <c r="D44" s="14">
        <v>0.1</v>
      </c>
      <c r="E44" s="107"/>
      <c r="F44" s="107">
        <f t="shared" si="126"/>
        <v>0</v>
      </c>
      <c r="G44" s="108"/>
      <c r="H44" s="108">
        <f t="shared" si="126"/>
        <v>0</v>
      </c>
      <c r="I44" s="109"/>
      <c r="J44" s="109">
        <f t="shared" si="126"/>
        <v>0</v>
      </c>
      <c r="K44" s="110"/>
      <c r="L44" s="110">
        <f t="shared" si="126"/>
        <v>0</v>
      </c>
      <c r="M44" s="111"/>
      <c r="N44" s="111">
        <f t="shared" si="131"/>
        <v>0</v>
      </c>
      <c r="O44" s="112"/>
      <c r="P44" s="120">
        <f t="shared" si="132"/>
        <v>0</v>
      </c>
      <c r="Q44" s="1" t="s">
        <v>83</v>
      </c>
      <c r="R44" s="29" t="s">
        <v>178</v>
      </c>
    </row>
    <row r="45" spans="1:18" s="4" customFormat="1" ht="15" thickBot="1" x14ac:dyDescent="0.35">
      <c r="A45" s="18" t="s">
        <v>160</v>
      </c>
      <c r="B45"/>
      <c r="C45" s="19">
        <v>0.2</v>
      </c>
      <c r="D45" s="20"/>
      <c r="E45" s="148">
        <f>SUM(F37:F44)*$C45</f>
        <v>0</v>
      </c>
      <c r="F45" s="148"/>
      <c r="G45" s="149">
        <f>SUM(H37:H44)*$C45</f>
        <v>0</v>
      </c>
      <c r="H45" s="149"/>
      <c r="I45" s="150">
        <f>SUM(J37:J44)*$C45</f>
        <v>0</v>
      </c>
      <c r="J45" s="150"/>
      <c r="K45" s="151">
        <f>SUM(L37:L44)*$C45</f>
        <v>0</v>
      </c>
      <c r="L45" s="151"/>
      <c r="M45" s="155">
        <f>SUM(N37:N44)*$C45</f>
        <v>0</v>
      </c>
      <c r="N45" s="155"/>
      <c r="O45" s="156">
        <f>SUM(P37:P44)*$C45</f>
        <v>0</v>
      </c>
      <c r="P45" s="157"/>
      <c r="Q45"/>
      <c r="R45" s="30"/>
    </row>
    <row r="46" spans="1:18" ht="28.8" x14ac:dyDescent="0.3">
      <c r="A46" s="182" t="s">
        <v>155</v>
      </c>
      <c r="B46" s="1" t="s">
        <v>84</v>
      </c>
      <c r="C46" s="17" t="s">
        <v>134</v>
      </c>
      <c r="D46" s="21">
        <v>0.15</v>
      </c>
      <c r="E46" s="121"/>
      <c r="F46" s="121">
        <f t="shared" si="126"/>
        <v>0</v>
      </c>
      <c r="G46" s="122"/>
      <c r="H46" s="122">
        <f t="shared" si="126"/>
        <v>0</v>
      </c>
      <c r="I46" s="123"/>
      <c r="J46" s="123">
        <f t="shared" si="126"/>
        <v>0</v>
      </c>
      <c r="K46" s="124"/>
      <c r="L46" s="124">
        <f t="shared" si="126"/>
        <v>0</v>
      </c>
      <c r="M46" s="125"/>
      <c r="N46" s="125">
        <f t="shared" si="131"/>
        <v>0</v>
      </c>
      <c r="O46" s="135"/>
      <c r="P46" s="126">
        <f t="shared" si="132"/>
        <v>0</v>
      </c>
      <c r="Q46" s="1" t="s">
        <v>84</v>
      </c>
      <c r="R46" s="29" t="s">
        <v>176</v>
      </c>
    </row>
    <row r="47" spans="1:18" ht="28.8" x14ac:dyDescent="0.3">
      <c r="A47" s="183"/>
      <c r="B47" s="1" t="s">
        <v>85</v>
      </c>
      <c r="C47" s="12" t="s">
        <v>135</v>
      </c>
      <c r="D47" s="14">
        <v>0.15</v>
      </c>
      <c r="E47" s="107"/>
      <c r="F47" s="107">
        <f t="shared" si="126"/>
        <v>0</v>
      </c>
      <c r="G47" s="108"/>
      <c r="H47" s="108">
        <f t="shared" si="126"/>
        <v>0</v>
      </c>
      <c r="I47" s="109"/>
      <c r="J47" s="109">
        <f t="shared" si="126"/>
        <v>0</v>
      </c>
      <c r="K47" s="110"/>
      <c r="L47" s="110">
        <f t="shared" si="126"/>
        <v>0</v>
      </c>
      <c r="M47" s="111"/>
      <c r="N47" s="111">
        <f t="shared" si="131"/>
        <v>0</v>
      </c>
      <c r="O47" s="112"/>
      <c r="P47" s="120">
        <f t="shared" si="132"/>
        <v>0</v>
      </c>
      <c r="Q47" s="1" t="s">
        <v>85</v>
      </c>
      <c r="R47" s="29" t="s">
        <v>176</v>
      </c>
    </row>
    <row r="48" spans="1:18" ht="28.8" x14ac:dyDescent="0.3">
      <c r="A48" s="183"/>
      <c r="B48" s="1" t="s">
        <v>86</v>
      </c>
      <c r="C48" s="12" t="s">
        <v>136</v>
      </c>
      <c r="D48" s="14">
        <v>0.1</v>
      </c>
      <c r="E48" s="107"/>
      <c r="F48" s="107">
        <f t="shared" ref="F48" si="133">$D48*E48</f>
        <v>0</v>
      </c>
      <c r="G48" s="108"/>
      <c r="H48" s="108">
        <f t="shared" ref="H48" si="134">$D48*G48</f>
        <v>0</v>
      </c>
      <c r="I48" s="109"/>
      <c r="J48" s="109">
        <f t="shared" ref="J48" si="135">$D48*I48</f>
        <v>0</v>
      </c>
      <c r="K48" s="110"/>
      <c r="L48" s="110">
        <f t="shared" ref="L48" si="136">$D48*K48</f>
        <v>0</v>
      </c>
      <c r="M48" s="111"/>
      <c r="N48" s="111">
        <f t="shared" si="131"/>
        <v>0</v>
      </c>
      <c r="O48" s="112"/>
      <c r="P48" s="120">
        <f t="shared" si="132"/>
        <v>0</v>
      </c>
      <c r="Q48" s="1" t="s">
        <v>86</v>
      </c>
      <c r="R48" s="29" t="s">
        <v>177</v>
      </c>
    </row>
    <row r="49" spans="1:18" ht="28.8" x14ac:dyDescent="0.3">
      <c r="A49" s="183"/>
      <c r="B49" s="1" t="s">
        <v>87</v>
      </c>
      <c r="C49" s="12" t="s">
        <v>137</v>
      </c>
      <c r="D49" s="14">
        <v>0.15</v>
      </c>
      <c r="E49" s="107"/>
      <c r="F49" s="107">
        <f t="shared" ref="F49" si="137">$D49*E49</f>
        <v>0</v>
      </c>
      <c r="G49" s="108"/>
      <c r="H49" s="108">
        <f t="shared" ref="H49" si="138">$D49*G49</f>
        <v>0</v>
      </c>
      <c r="I49" s="109"/>
      <c r="J49" s="109">
        <f t="shared" ref="J49" si="139">$D49*I49</f>
        <v>0</v>
      </c>
      <c r="K49" s="110"/>
      <c r="L49" s="110">
        <f t="shared" ref="L49" si="140">$D49*K49</f>
        <v>0</v>
      </c>
      <c r="M49" s="111"/>
      <c r="N49" s="111">
        <f t="shared" si="131"/>
        <v>0</v>
      </c>
      <c r="O49" s="112"/>
      <c r="P49" s="120">
        <f t="shared" si="132"/>
        <v>0</v>
      </c>
      <c r="Q49" s="1" t="s">
        <v>87</v>
      </c>
      <c r="R49" s="29" t="s">
        <v>176</v>
      </c>
    </row>
    <row r="50" spans="1:18" x14ac:dyDescent="0.3">
      <c r="A50" s="183"/>
      <c r="B50" s="1" t="s">
        <v>88</v>
      </c>
      <c r="C50" s="12" t="s">
        <v>138</v>
      </c>
      <c r="D50" s="14">
        <v>0.1</v>
      </c>
      <c r="E50" s="107"/>
      <c r="F50" s="107">
        <f t="shared" ref="F50" si="141">$D50*E50</f>
        <v>0</v>
      </c>
      <c r="G50" s="108"/>
      <c r="H50" s="108">
        <f t="shared" ref="H50" si="142">$D50*G50</f>
        <v>0</v>
      </c>
      <c r="I50" s="109"/>
      <c r="J50" s="109">
        <f t="shared" ref="J50" si="143">$D50*I50</f>
        <v>0</v>
      </c>
      <c r="K50" s="110"/>
      <c r="L50" s="110">
        <f t="shared" ref="L50" si="144">$D50*K50</f>
        <v>0</v>
      </c>
      <c r="M50" s="111"/>
      <c r="N50" s="111">
        <f t="shared" si="131"/>
        <v>0</v>
      </c>
      <c r="O50" s="112"/>
      <c r="P50" s="120">
        <f t="shared" si="132"/>
        <v>0</v>
      </c>
      <c r="Q50" s="1" t="s">
        <v>88</v>
      </c>
      <c r="R50" s="29" t="s">
        <v>176</v>
      </c>
    </row>
    <row r="51" spans="1:18" ht="28.8" x14ac:dyDescent="0.3">
      <c r="A51" s="183"/>
      <c r="B51" s="1" t="s">
        <v>89</v>
      </c>
      <c r="C51" s="12" t="s">
        <v>139</v>
      </c>
      <c r="D51" s="14">
        <v>0.1</v>
      </c>
      <c r="E51" s="107"/>
      <c r="F51" s="107">
        <f t="shared" ref="F51" si="145">$D51*E51</f>
        <v>0</v>
      </c>
      <c r="G51" s="108"/>
      <c r="H51" s="108">
        <f t="shared" ref="H51" si="146">$D51*G51</f>
        <v>0</v>
      </c>
      <c r="I51" s="109"/>
      <c r="J51" s="109">
        <f t="shared" ref="J51" si="147">$D51*I51</f>
        <v>0</v>
      </c>
      <c r="K51" s="110"/>
      <c r="L51" s="110">
        <f t="shared" ref="L51" si="148">$D51*K51</f>
        <v>0</v>
      </c>
      <c r="M51" s="111"/>
      <c r="N51" s="111">
        <f t="shared" si="131"/>
        <v>0</v>
      </c>
      <c r="O51" s="112"/>
      <c r="P51" s="120">
        <f t="shared" si="132"/>
        <v>0</v>
      </c>
      <c r="Q51" s="1" t="s">
        <v>89</v>
      </c>
      <c r="R51" s="29" t="s">
        <v>176</v>
      </c>
    </row>
    <row r="52" spans="1:18" ht="43.2" x14ac:dyDescent="0.3">
      <c r="A52" s="183"/>
      <c r="B52" s="1" t="s">
        <v>90</v>
      </c>
      <c r="C52" s="12" t="s">
        <v>140</v>
      </c>
      <c r="D52" s="14">
        <v>0.15</v>
      </c>
      <c r="E52" s="107"/>
      <c r="F52" s="107">
        <f t="shared" ref="F52:L53" si="149">$D52*E52</f>
        <v>0</v>
      </c>
      <c r="G52" s="108"/>
      <c r="H52" s="108">
        <f t="shared" ref="H52" si="150">$D52*G52</f>
        <v>0</v>
      </c>
      <c r="I52" s="109"/>
      <c r="J52" s="109">
        <f t="shared" ref="J52" si="151">$D52*I52</f>
        <v>0</v>
      </c>
      <c r="K52" s="110"/>
      <c r="L52" s="110">
        <f t="shared" ref="L52" si="152">$D52*K52</f>
        <v>0</v>
      </c>
      <c r="M52" s="111"/>
      <c r="N52" s="111">
        <f t="shared" si="131"/>
        <v>0</v>
      </c>
      <c r="O52" s="112"/>
      <c r="P52" s="120">
        <f t="shared" si="132"/>
        <v>0</v>
      </c>
      <c r="Q52" s="1" t="s">
        <v>90</v>
      </c>
      <c r="R52" s="29" t="s">
        <v>176</v>
      </c>
    </row>
    <row r="53" spans="1:18" ht="28.8" x14ac:dyDescent="0.3">
      <c r="A53" s="183"/>
      <c r="B53" s="1" t="s">
        <v>91</v>
      </c>
      <c r="C53" s="12" t="s">
        <v>141</v>
      </c>
      <c r="D53" s="14">
        <v>0.1</v>
      </c>
      <c r="E53" s="107"/>
      <c r="F53" s="107">
        <f t="shared" si="149"/>
        <v>0</v>
      </c>
      <c r="G53" s="108"/>
      <c r="H53" s="108">
        <f t="shared" si="149"/>
        <v>0</v>
      </c>
      <c r="I53" s="109"/>
      <c r="J53" s="109">
        <f t="shared" si="149"/>
        <v>0</v>
      </c>
      <c r="K53" s="110"/>
      <c r="L53" s="110">
        <f t="shared" si="149"/>
        <v>0</v>
      </c>
      <c r="M53" s="111"/>
      <c r="N53" s="111">
        <f t="shared" si="131"/>
        <v>0</v>
      </c>
      <c r="O53" s="112"/>
      <c r="P53" s="120">
        <f t="shared" si="132"/>
        <v>0</v>
      </c>
      <c r="Q53" s="1" t="s">
        <v>91</v>
      </c>
      <c r="R53" s="29" t="s">
        <v>176</v>
      </c>
    </row>
    <row r="54" spans="1:18" s="4" customFormat="1" ht="15" thickBot="1" x14ac:dyDescent="0.35">
      <c r="A54" s="18" t="s">
        <v>161</v>
      </c>
      <c r="B54"/>
      <c r="C54" s="19">
        <v>0.05</v>
      </c>
      <c r="D54" s="20"/>
      <c r="E54" s="148">
        <f>SUM(F46:F53)*$C54</f>
        <v>0</v>
      </c>
      <c r="F54" s="148"/>
      <c r="G54" s="149">
        <f>SUM(H46:H53)*$C54</f>
        <v>0</v>
      </c>
      <c r="H54" s="149"/>
      <c r="I54" s="150">
        <f>SUM(J46:J53)*$C54</f>
        <v>0</v>
      </c>
      <c r="J54" s="150"/>
      <c r="K54" s="151">
        <f>SUM(L46:L53)*$C54</f>
        <v>0</v>
      </c>
      <c r="L54" s="151"/>
      <c r="M54" s="155">
        <f>SUM(N46:N53)*$C54</f>
        <v>0</v>
      </c>
      <c r="N54" s="155"/>
      <c r="O54" s="156">
        <f>SUM(P46:P53)*$C54</f>
        <v>0</v>
      </c>
      <c r="P54" s="157"/>
      <c r="Q54"/>
      <c r="R54" s="30"/>
    </row>
    <row r="55" spans="1:18" ht="43.2" x14ac:dyDescent="0.3">
      <c r="A55" s="182" t="s">
        <v>164</v>
      </c>
      <c r="B55" s="1" t="s">
        <v>92</v>
      </c>
      <c r="C55" s="17" t="s">
        <v>142</v>
      </c>
      <c r="D55" s="21">
        <v>0.15</v>
      </c>
      <c r="E55" s="121"/>
      <c r="F55" s="121">
        <f t="shared" ref="F55" si="153">$D55*E55</f>
        <v>0</v>
      </c>
      <c r="G55" s="122"/>
      <c r="H55" s="122">
        <f t="shared" ref="H55" si="154">$D55*G55</f>
        <v>0</v>
      </c>
      <c r="I55" s="123"/>
      <c r="J55" s="123">
        <f t="shared" ref="J55" si="155">$D55*I55</f>
        <v>0</v>
      </c>
      <c r="K55" s="124"/>
      <c r="L55" s="124">
        <f t="shared" ref="L55" si="156">$D55*K55</f>
        <v>0</v>
      </c>
      <c r="M55" s="125"/>
      <c r="N55" s="125">
        <f t="shared" si="131"/>
        <v>0</v>
      </c>
      <c r="O55" s="135"/>
      <c r="P55" s="126">
        <f t="shared" si="132"/>
        <v>0</v>
      </c>
      <c r="Q55" s="1" t="s">
        <v>92</v>
      </c>
      <c r="R55" s="29" t="s">
        <v>175</v>
      </c>
    </row>
    <row r="56" spans="1:18" ht="28.8" x14ac:dyDescent="0.3">
      <c r="A56" s="183"/>
      <c r="B56" s="1" t="s">
        <v>93</v>
      </c>
      <c r="C56" s="12" t="s">
        <v>143</v>
      </c>
      <c r="D56" s="14">
        <v>0.1</v>
      </c>
      <c r="E56" s="107"/>
      <c r="F56" s="107">
        <f t="shared" ref="F56" si="157">$D56*E56</f>
        <v>0</v>
      </c>
      <c r="G56" s="108"/>
      <c r="H56" s="108">
        <f t="shared" ref="H56" si="158">$D56*G56</f>
        <v>0</v>
      </c>
      <c r="I56" s="109"/>
      <c r="J56" s="109">
        <f t="shared" ref="J56" si="159">$D56*I56</f>
        <v>0</v>
      </c>
      <c r="K56" s="110"/>
      <c r="L56" s="110">
        <f t="shared" ref="L56" si="160">$D56*K56</f>
        <v>0</v>
      </c>
      <c r="M56" s="111"/>
      <c r="N56" s="111">
        <f t="shared" si="131"/>
        <v>0</v>
      </c>
      <c r="O56" s="112"/>
      <c r="P56" s="120">
        <f t="shared" si="132"/>
        <v>0</v>
      </c>
      <c r="Q56" s="1" t="s">
        <v>93</v>
      </c>
      <c r="R56" s="29" t="s">
        <v>175</v>
      </c>
    </row>
    <row r="57" spans="1:18" x14ac:dyDescent="0.3">
      <c r="A57" s="183"/>
      <c r="B57" s="1" t="s">
        <v>94</v>
      </c>
      <c r="C57" s="12" t="s">
        <v>144</v>
      </c>
      <c r="D57" s="14">
        <v>0.1</v>
      </c>
      <c r="E57" s="107"/>
      <c r="F57" s="107">
        <f t="shared" ref="F57" si="161">$D57*E57</f>
        <v>0</v>
      </c>
      <c r="G57" s="108"/>
      <c r="H57" s="108">
        <f t="shared" ref="H57" si="162">$D57*G57</f>
        <v>0</v>
      </c>
      <c r="I57" s="109"/>
      <c r="J57" s="109">
        <f t="shared" ref="J57" si="163">$D57*I57</f>
        <v>0</v>
      </c>
      <c r="K57" s="110"/>
      <c r="L57" s="110">
        <f t="shared" ref="L57" si="164">$D57*K57</f>
        <v>0</v>
      </c>
      <c r="M57" s="111"/>
      <c r="N57" s="111">
        <f t="shared" si="131"/>
        <v>0</v>
      </c>
      <c r="O57" s="112"/>
      <c r="P57" s="120">
        <f t="shared" si="132"/>
        <v>0</v>
      </c>
      <c r="Q57" s="1" t="s">
        <v>94</v>
      </c>
      <c r="R57" s="29" t="s">
        <v>175</v>
      </c>
    </row>
    <row r="58" spans="1:18" x14ac:dyDescent="0.3">
      <c r="A58" s="183"/>
      <c r="B58" s="1" t="s">
        <v>95</v>
      </c>
      <c r="C58" s="12" t="s">
        <v>145</v>
      </c>
      <c r="D58" s="14">
        <v>0.15</v>
      </c>
      <c r="E58" s="107"/>
      <c r="F58" s="107">
        <f t="shared" ref="F58" si="165">$D58*E58</f>
        <v>0</v>
      </c>
      <c r="G58" s="108"/>
      <c r="H58" s="108">
        <f t="shared" ref="H58" si="166">$D58*G58</f>
        <v>0</v>
      </c>
      <c r="I58" s="109"/>
      <c r="J58" s="109">
        <f t="shared" ref="J58" si="167">$D58*I58</f>
        <v>0</v>
      </c>
      <c r="K58" s="110"/>
      <c r="L58" s="110">
        <f t="shared" ref="L58" si="168">$D58*K58</f>
        <v>0</v>
      </c>
      <c r="M58" s="111"/>
      <c r="N58" s="111">
        <f t="shared" si="131"/>
        <v>0</v>
      </c>
      <c r="O58" s="112"/>
      <c r="P58" s="120">
        <f t="shared" si="132"/>
        <v>0</v>
      </c>
      <c r="Q58" s="1" t="s">
        <v>95</v>
      </c>
      <c r="R58" s="29" t="s">
        <v>175</v>
      </c>
    </row>
    <row r="59" spans="1:18" ht="28.8" x14ac:dyDescent="0.3">
      <c r="A59" s="183"/>
      <c r="B59" s="1" t="s">
        <v>96</v>
      </c>
      <c r="C59" s="12" t="s">
        <v>146</v>
      </c>
      <c r="D59" s="14">
        <v>0.1</v>
      </c>
      <c r="E59" s="107"/>
      <c r="F59" s="107">
        <f t="shared" ref="F59" si="169">$D59*E59</f>
        <v>0</v>
      </c>
      <c r="G59" s="108"/>
      <c r="H59" s="108">
        <f t="shared" ref="H59" si="170">$D59*G59</f>
        <v>0</v>
      </c>
      <c r="I59" s="109"/>
      <c r="J59" s="109">
        <f t="shared" ref="J59" si="171">$D59*I59</f>
        <v>0</v>
      </c>
      <c r="K59" s="110"/>
      <c r="L59" s="110">
        <f t="shared" ref="L59" si="172">$D59*K59</f>
        <v>0</v>
      </c>
      <c r="M59" s="111"/>
      <c r="N59" s="111">
        <f t="shared" si="131"/>
        <v>0</v>
      </c>
      <c r="O59" s="112"/>
      <c r="P59" s="120">
        <f t="shared" si="132"/>
        <v>0</v>
      </c>
      <c r="Q59" s="1" t="s">
        <v>96</v>
      </c>
      <c r="R59" s="29" t="s">
        <v>174</v>
      </c>
    </row>
    <row r="60" spans="1:18" ht="28.8" x14ac:dyDescent="0.3">
      <c r="A60" s="183"/>
      <c r="B60" s="1" t="s">
        <v>97</v>
      </c>
      <c r="C60" s="12" t="s">
        <v>147</v>
      </c>
      <c r="D60" s="14">
        <v>0.1</v>
      </c>
      <c r="E60" s="107"/>
      <c r="F60" s="107">
        <f t="shared" ref="F60" si="173">$D60*E60</f>
        <v>0</v>
      </c>
      <c r="G60" s="108"/>
      <c r="H60" s="108">
        <f t="shared" ref="H60" si="174">$D60*G60</f>
        <v>0</v>
      </c>
      <c r="I60" s="109"/>
      <c r="J60" s="109">
        <f t="shared" ref="J60" si="175">$D60*I60</f>
        <v>0</v>
      </c>
      <c r="K60" s="110"/>
      <c r="L60" s="110">
        <f t="shared" ref="L60" si="176">$D60*K60</f>
        <v>0</v>
      </c>
      <c r="M60" s="111"/>
      <c r="N60" s="111">
        <f t="shared" si="131"/>
        <v>0</v>
      </c>
      <c r="O60" s="112"/>
      <c r="P60" s="120">
        <f t="shared" si="132"/>
        <v>0</v>
      </c>
      <c r="Q60" s="1" t="s">
        <v>97</v>
      </c>
      <c r="R60" s="29" t="s">
        <v>175</v>
      </c>
    </row>
    <row r="61" spans="1:18" ht="28.8" x14ac:dyDescent="0.3">
      <c r="A61" s="183"/>
      <c r="B61" s="1" t="s">
        <v>98</v>
      </c>
      <c r="C61" s="12" t="s">
        <v>148</v>
      </c>
      <c r="D61" s="14">
        <v>0.1</v>
      </c>
      <c r="E61" s="107"/>
      <c r="F61" s="107">
        <f t="shared" ref="F61" si="177">$D61*E61</f>
        <v>0</v>
      </c>
      <c r="G61" s="108"/>
      <c r="H61" s="108">
        <f t="shared" ref="H61" si="178">$D61*G61</f>
        <v>0</v>
      </c>
      <c r="I61" s="109"/>
      <c r="J61" s="109">
        <f t="shared" ref="J61" si="179">$D61*I61</f>
        <v>0</v>
      </c>
      <c r="K61" s="110"/>
      <c r="L61" s="110">
        <f t="shared" ref="L61" si="180">$D61*K61</f>
        <v>0</v>
      </c>
      <c r="M61" s="111"/>
      <c r="N61" s="111">
        <f t="shared" si="131"/>
        <v>0</v>
      </c>
      <c r="O61" s="112"/>
      <c r="P61" s="120">
        <f t="shared" si="132"/>
        <v>0</v>
      </c>
      <c r="Q61" s="1" t="s">
        <v>98</v>
      </c>
      <c r="R61" s="29" t="s">
        <v>175</v>
      </c>
    </row>
    <row r="62" spans="1:18" ht="43.2" x14ac:dyDescent="0.3">
      <c r="A62" s="183"/>
      <c r="B62" s="1" t="s">
        <v>99</v>
      </c>
      <c r="C62" s="12" t="s">
        <v>149</v>
      </c>
      <c r="D62" s="14">
        <v>0.1</v>
      </c>
      <c r="E62" s="107"/>
      <c r="F62" s="107">
        <f t="shared" ref="F62" si="181">$D62*E62</f>
        <v>0</v>
      </c>
      <c r="G62" s="108"/>
      <c r="H62" s="108">
        <f t="shared" ref="H62" si="182">$D62*G62</f>
        <v>0</v>
      </c>
      <c r="I62" s="109"/>
      <c r="J62" s="109">
        <f t="shared" ref="J62" si="183">$D62*I62</f>
        <v>0</v>
      </c>
      <c r="K62" s="110"/>
      <c r="L62" s="110">
        <f t="shared" ref="L62" si="184">$D62*K62</f>
        <v>0</v>
      </c>
      <c r="M62" s="111"/>
      <c r="N62" s="111">
        <f t="shared" si="131"/>
        <v>0</v>
      </c>
      <c r="O62" s="112"/>
      <c r="P62" s="120">
        <f t="shared" si="132"/>
        <v>0</v>
      </c>
      <c r="Q62" s="1" t="s">
        <v>99</v>
      </c>
      <c r="R62" s="29" t="s">
        <v>175</v>
      </c>
    </row>
    <row r="63" spans="1:18" ht="28.8" x14ac:dyDescent="0.3">
      <c r="A63" s="183"/>
      <c r="B63" s="1" t="s">
        <v>100</v>
      </c>
      <c r="C63" s="12" t="s">
        <v>150</v>
      </c>
      <c r="D63" s="14">
        <v>0.1</v>
      </c>
      <c r="E63" s="107"/>
      <c r="F63" s="107">
        <f t="shared" ref="F63" si="185">$D63*E63</f>
        <v>0</v>
      </c>
      <c r="G63" s="108"/>
      <c r="H63" s="108">
        <f t="shared" ref="H63" si="186">$D63*G63</f>
        <v>0</v>
      </c>
      <c r="I63" s="109"/>
      <c r="J63" s="109">
        <f t="shared" ref="J63" si="187">$D63*I63</f>
        <v>0</v>
      </c>
      <c r="K63" s="110"/>
      <c r="L63" s="110">
        <f t="shared" ref="L63" si="188">$D63*K63</f>
        <v>0</v>
      </c>
      <c r="M63" s="111"/>
      <c r="N63" s="111">
        <f t="shared" si="131"/>
        <v>0</v>
      </c>
      <c r="O63" s="112"/>
      <c r="P63" s="120">
        <f t="shared" si="132"/>
        <v>0</v>
      </c>
      <c r="Q63" s="1" t="s">
        <v>100</v>
      </c>
      <c r="R63" s="29" t="s">
        <v>174</v>
      </c>
    </row>
    <row r="64" spans="1:18" s="4" customFormat="1" ht="15" thickBot="1" x14ac:dyDescent="0.35">
      <c r="A64" s="18" t="s">
        <v>162</v>
      </c>
      <c r="B64" s="91"/>
      <c r="C64" s="19">
        <v>0.2</v>
      </c>
      <c r="D64" s="20"/>
      <c r="E64" s="148">
        <f>SUM(F55:F63)*$C64</f>
        <v>0</v>
      </c>
      <c r="F64" s="148"/>
      <c r="G64" s="149">
        <f>SUM(H55:H63)*$C64</f>
        <v>0</v>
      </c>
      <c r="H64" s="149"/>
      <c r="I64" s="150">
        <f>SUM(J55:J63)*$C64</f>
        <v>0</v>
      </c>
      <c r="J64" s="150"/>
      <c r="K64" s="151">
        <f>SUM(L55:L63)*$C64</f>
        <v>0</v>
      </c>
      <c r="L64" s="151"/>
      <c r="M64" s="155">
        <f>SUM(N55:N63)*$C64</f>
        <v>0</v>
      </c>
      <c r="N64" s="155"/>
      <c r="O64" s="156">
        <f>SUM(P55:P63)*$C64</f>
        <v>0</v>
      </c>
      <c r="P64" s="157"/>
      <c r="Q64"/>
      <c r="R64" s="30"/>
    </row>
  </sheetData>
  <mergeCells count="56">
    <mergeCell ref="A55:A63"/>
    <mergeCell ref="A2:A7"/>
    <mergeCell ref="A9:A16"/>
    <mergeCell ref="A46:A53"/>
    <mergeCell ref="A37:A44"/>
    <mergeCell ref="A18:A25"/>
    <mergeCell ref="A27:A34"/>
    <mergeCell ref="K1:L1"/>
    <mergeCell ref="M1:N1"/>
    <mergeCell ref="O1:P1"/>
    <mergeCell ref="E8:F8"/>
    <mergeCell ref="G8:H8"/>
    <mergeCell ref="I8:J8"/>
    <mergeCell ref="K8:L8"/>
    <mergeCell ref="M8:N8"/>
    <mergeCell ref="O8:P8"/>
    <mergeCell ref="M26:N26"/>
    <mergeCell ref="O26:P26"/>
    <mergeCell ref="E17:F17"/>
    <mergeCell ref="G17:H17"/>
    <mergeCell ref="I17:J17"/>
    <mergeCell ref="K17:L17"/>
    <mergeCell ref="M17:N17"/>
    <mergeCell ref="O17:P17"/>
    <mergeCell ref="M45:N45"/>
    <mergeCell ref="O45:P45"/>
    <mergeCell ref="E36:F36"/>
    <mergeCell ref="G36:H36"/>
    <mergeCell ref="I36:J36"/>
    <mergeCell ref="K36:L36"/>
    <mergeCell ref="M36:N36"/>
    <mergeCell ref="O36:P36"/>
    <mergeCell ref="M64:N64"/>
    <mergeCell ref="O64:P64"/>
    <mergeCell ref="E54:F54"/>
    <mergeCell ref="G54:H54"/>
    <mergeCell ref="I54:J54"/>
    <mergeCell ref="K54:L54"/>
    <mergeCell ref="M54:N54"/>
    <mergeCell ref="O54:P54"/>
    <mergeCell ref="A1:C1"/>
    <mergeCell ref="E64:F64"/>
    <mergeCell ref="G64:H64"/>
    <mergeCell ref="I64:J64"/>
    <mergeCell ref="K64:L64"/>
    <mergeCell ref="E45:F45"/>
    <mergeCell ref="G45:H45"/>
    <mergeCell ref="I45:J45"/>
    <mergeCell ref="K45:L45"/>
    <mergeCell ref="E26:F26"/>
    <mergeCell ref="G26:H26"/>
    <mergeCell ref="I26:J26"/>
    <mergeCell ref="K26:L26"/>
    <mergeCell ref="E1:F1"/>
    <mergeCell ref="G1:H1"/>
    <mergeCell ref="I1:J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4CF8FC968FA419D7090138A1C5306" ma:contentTypeVersion="11" ma:contentTypeDescription="Crea un document nou" ma:contentTypeScope="" ma:versionID="8950a053ffa10738104dafa005945046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9f7baf3a2be4e30d33cc7cfb53f634b5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es de la imatge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7CFDB4-861F-47E1-AF43-037CA0819B1E}">
  <ds:schemaRefs>
    <ds:schemaRef ds:uri="http://schemas.openxmlformats.org/package/2006/metadata/core-properties"/>
    <ds:schemaRef ds:uri="bcf2c21e-7c8c-4aa1-a238-b3a814444400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ed9a2fb8-b6b8-49e0-9782-a1be223650a2"/>
  </ds:schemaRefs>
</ds:datastoreItem>
</file>

<file path=customXml/itemProps2.xml><?xml version="1.0" encoding="utf-8"?>
<ds:datastoreItem xmlns:ds="http://schemas.openxmlformats.org/officeDocument/2006/customXml" ds:itemID="{C51B5196-9187-44F7-AE82-917826FC6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23BE95-2F6C-470B-B189-DC2E5B468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a2fb8-b6b8-49e0-9782-a1be223650a2"/>
    <ds:schemaRef ds:uri="bcf2c21e-7c8c-4aa1-a238-b3a814444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NotesRubrica</vt:lpstr>
      <vt:lpstr>Ponderacions</vt:lpstr>
      <vt:lpstr>CriterisAvaluacio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PEIRO ARNAU, REINA DEL CARMEN</dc:creator>
  <cp:lastModifiedBy>Sofia Marti Rodriguez</cp:lastModifiedBy>
  <dcterms:created xsi:type="dcterms:W3CDTF">2025-05-31T17:37:01Z</dcterms:created>
  <dcterms:modified xsi:type="dcterms:W3CDTF">2025-06-01T19:47:11Z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